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6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7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comments9.xml" ContentType="application/vnd.openxmlformats-officedocument.spreadsheetml.comments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-srm-Chorrillo K1284\"/>
    </mc:Choice>
  </mc:AlternateContent>
  <xr:revisionPtr revIDLastSave="0" documentId="13_ncr:1_{56F8BCCF-5F96-4EEB-A1C4-1D3DBC497DDE}" xr6:coauthVersionLast="47" xr6:coauthVersionMax="47" xr10:uidLastSave="{00000000-0000-0000-0000-000000000000}"/>
  <bookViews>
    <workbookView xWindow="-120" yWindow="-120" windowWidth="29040" windowHeight="15720" tabRatio="832" firstSheet="3" activeTab="5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Sheet1" sheetId="22" r:id="rId10"/>
    <sheet name="Nozzle Design" sheetId="11" r:id="rId11"/>
    <sheet name="Nozzle Parameters" sheetId="18" r:id="rId12"/>
    <sheet name="Thermomechanical materials" sheetId="17" state="hidden" r:id="rId13"/>
    <sheet name="Thermomechanical analysis" sheetId="14" state="hidden" r:id="rId14"/>
    <sheet name="Output" sheetId="5" r:id="rId15"/>
    <sheet name="Class" sheetId="9" r:id="rId16"/>
    <sheet name="Propellant data" sheetId="6" r:id="rId17"/>
    <sheet name="Burnrate" sheetId="7" r:id="rId18"/>
    <sheet name="UnitsConv" sheetId="8" state="hidden" r:id="rId19"/>
    <sheet name="Revisions" sheetId="10" state="hidden" r:id="rId20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4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6" hidden="1">'Data and Kn'!$A$4:$M$40</definedName>
    <definedName name="Z_136183A0_5E83_4B15_A2A6_F3C23DCC406A_.wvu.PrintArea" localSheetId="14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37" i="22" l="1"/>
  <c r="D738" i="22"/>
  <c r="D743" i="22"/>
  <c r="D745" i="22"/>
  <c r="D746" i="22"/>
  <c r="D749" i="22"/>
  <c r="D750" i="22"/>
  <c r="D751" i="22"/>
  <c r="D752" i="22"/>
  <c r="D753" i="22"/>
  <c r="D754" i="22"/>
  <c r="D761" i="22"/>
  <c r="D762" i="22"/>
  <c r="D765" i="22"/>
  <c r="D766" i="22"/>
  <c r="D767" i="22"/>
  <c r="D768" i="22"/>
  <c r="D769" i="22"/>
  <c r="D770" i="22"/>
  <c r="D777" i="22"/>
  <c r="D778" i="22"/>
  <c r="D781" i="22"/>
  <c r="D782" i="22"/>
  <c r="D783" i="22"/>
  <c r="D784" i="22"/>
  <c r="D785" i="22"/>
  <c r="D786" i="22"/>
  <c r="D793" i="22"/>
  <c r="D794" i="22"/>
  <c r="D797" i="22"/>
  <c r="D798" i="22"/>
  <c r="D799" i="22"/>
  <c r="D800" i="22"/>
  <c r="D801" i="22"/>
  <c r="D802" i="22"/>
  <c r="D809" i="22"/>
  <c r="D810" i="22"/>
  <c r="D813" i="22"/>
  <c r="D814" i="22"/>
  <c r="D815" i="22"/>
  <c r="D816" i="22"/>
  <c r="D817" i="22"/>
  <c r="D818" i="22"/>
  <c r="D825" i="22"/>
  <c r="D826" i="22"/>
  <c r="D829" i="22"/>
  <c r="D830" i="22"/>
  <c r="D831" i="22"/>
  <c r="D832" i="22"/>
  <c r="D833" i="22"/>
  <c r="D834" i="22"/>
  <c r="D841" i="22"/>
  <c r="D842" i="22"/>
  <c r="D845" i="22"/>
  <c r="D846" i="22"/>
  <c r="D847" i="22"/>
  <c r="D848" i="22"/>
  <c r="D849" i="22"/>
  <c r="D850" i="22"/>
  <c r="D857" i="22"/>
  <c r="D858" i="22"/>
  <c r="D861" i="22"/>
  <c r="D862" i="22"/>
  <c r="D863" i="22"/>
  <c r="D864" i="22"/>
  <c r="D865" i="22"/>
  <c r="D866" i="22"/>
  <c r="D873" i="22"/>
  <c r="D874" i="22"/>
  <c r="D877" i="22"/>
  <c r="D878" i="22"/>
  <c r="D879" i="22"/>
  <c r="D880" i="22"/>
  <c r="D881" i="22"/>
  <c r="D882" i="22"/>
  <c r="B737" i="22"/>
  <c r="B738" i="22"/>
  <c r="B739" i="22"/>
  <c r="D739" i="22" s="1"/>
  <c r="B740" i="22"/>
  <c r="D740" i="22" s="1"/>
  <c r="B741" i="22"/>
  <c r="D741" i="22" s="1"/>
  <c r="B742" i="22"/>
  <c r="D742" i="22" s="1"/>
  <c r="B743" i="22"/>
  <c r="B744" i="22"/>
  <c r="D744" i="22" s="1"/>
  <c r="B745" i="22"/>
  <c r="B746" i="22"/>
  <c r="B747" i="22"/>
  <c r="D747" i="22" s="1"/>
  <c r="B748" i="22"/>
  <c r="D748" i="22" s="1"/>
  <c r="B749" i="22"/>
  <c r="B750" i="22"/>
  <c r="B751" i="22"/>
  <c r="B752" i="22"/>
  <c r="B753" i="22"/>
  <c r="B754" i="22"/>
  <c r="B755" i="22"/>
  <c r="D755" i="22" s="1"/>
  <c r="B756" i="22"/>
  <c r="D756" i="22" s="1"/>
  <c r="B757" i="22"/>
  <c r="D757" i="22" s="1"/>
  <c r="B758" i="22"/>
  <c r="D758" i="22" s="1"/>
  <c r="B759" i="22"/>
  <c r="D759" i="22" s="1"/>
  <c r="B760" i="22"/>
  <c r="D760" i="22" s="1"/>
  <c r="B761" i="22"/>
  <c r="B762" i="22"/>
  <c r="B763" i="22"/>
  <c r="D763" i="22" s="1"/>
  <c r="B764" i="22"/>
  <c r="D764" i="22" s="1"/>
  <c r="B765" i="22"/>
  <c r="B766" i="22"/>
  <c r="B767" i="22"/>
  <c r="B768" i="22"/>
  <c r="B769" i="22"/>
  <c r="B770" i="22"/>
  <c r="B771" i="22"/>
  <c r="D771" i="22" s="1"/>
  <c r="B772" i="22"/>
  <c r="D772" i="22" s="1"/>
  <c r="B773" i="22"/>
  <c r="D773" i="22" s="1"/>
  <c r="B774" i="22"/>
  <c r="D774" i="22" s="1"/>
  <c r="B775" i="22"/>
  <c r="D775" i="22" s="1"/>
  <c r="B776" i="22"/>
  <c r="D776" i="22" s="1"/>
  <c r="B777" i="22"/>
  <c r="B778" i="22"/>
  <c r="B779" i="22"/>
  <c r="D779" i="22" s="1"/>
  <c r="B780" i="22"/>
  <c r="D780" i="22" s="1"/>
  <c r="B781" i="22"/>
  <c r="B782" i="22"/>
  <c r="B783" i="22"/>
  <c r="B784" i="22"/>
  <c r="B785" i="22"/>
  <c r="B786" i="22"/>
  <c r="B787" i="22"/>
  <c r="D787" i="22" s="1"/>
  <c r="B788" i="22"/>
  <c r="D788" i="22" s="1"/>
  <c r="B789" i="22"/>
  <c r="D789" i="22" s="1"/>
  <c r="B790" i="22"/>
  <c r="D790" i="22" s="1"/>
  <c r="B791" i="22"/>
  <c r="D791" i="22" s="1"/>
  <c r="B792" i="22"/>
  <c r="D792" i="22" s="1"/>
  <c r="B793" i="22"/>
  <c r="B794" i="22"/>
  <c r="B795" i="22"/>
  <c r="D795" i="22" s="1"/>
  <c r="B796" i="22"/>
  <c r="D796" i="22" s="1"/>
  <c r="B797" i="22"/>
  <c r="B798" i="22"/>
  <c r="B799" i="22"/>
  <c r="B800" i="22"/>
  <c r="B801" i="22"/>
  <c r="B802" i="22"/>
  <c r="B803" i="22"/>
  <c r="D803" i="22" s="1"/>
  <c r="B804" i="22"/>
  <c r="D804" i="22" s="1"/>
  <c r="B805" i="22"/>
  <c r="D805" i="22" s="1"/>
  <c r="B806" i="22"/>
  <c r="D806" i="22" s="1"/>
  <c r="B807" i="22"/>
  <c r="D807" i="22" s="1"/>
  <c r="B808" i="22"/>
  <c r="D808" i="22" s="1"/>
  <c r="B809" i="22"/>
  <c r="B810" i="22"/>
  <c r="B811" i="22"/>
  <c r="D811" i="22" s="1"/>
  <c r="B812" i="22"/>
  <c r="D812" i="22" s="1"/>
  <c r="B813" i="22"/>
  <c r="B814" i="22"/>
  <c r="B815" i="22"/>
  <c r="B816" i="22"/>
  <c r="B817" i="22"/>
  <c r="B818" i="22"/>
  <c r="B819" i="22"/>
  <c r="D819" i="22" s="1"/>
  <c r="B820" i="22"/>
  <c r="D820" i="22" s="1"/>
  <c r="B821" i="22"/>
  <c r="D821" i="22" s="1"/>
  <c r="B822" i="22"/>
  <c r="D822" i="22" s="1"/>
  <c r="B823" i="22"/>
  <c r="D823" i="22" s="1"/>
  <c r="B824" i="22"/>
  <c r="D824" i="22" s="1"/>
  <c r="B825" i="22"/>
  <c r="B826" i="22"/>
  <c r="B827" i="22"/>
  <c r="D827" i="22" s="1"/>
  <c r="B828" i="22"/>
  <c r="D828" i="22" s="1"/>
  <c r="B829" i="22"/>
  <c r="B830" i="22"/>
  <c r="B831" i="22"/>
  <c r="B832" i="22"/>
  <c r="B833" i="22"/>
  <c r="B834" i="22"/>
  <c r="B835" i="22"/>
  <c r="D835" i="22" s="1"/>
  <c r="B836" i="22"/>
  <c r="D836" i="22" s="1"/>
  <c r="B837" i="22"/>
  <c r="D837" i="22" s="1"/>
  <c r="B838" i="22"/>
  <c r="D838" i="22" s="1"/>
  <c r="B839" i="22"/>
  <c r="D839" i="22" s="1"/>
  <c r="B840" i="22"/>
  <c r="D840" i="22" s="1"/>
  <c r="B841" i="22"/>
  <c r="B842" i="22"/>
  <c r="B843" i="22"/>
  <c r="D843" i="22" s="1"/>
  <c r="B844" i="22"/>
  <c r="D844" i="22" s="1"/>
  <c r="B845" i="22"/>
  <c r="B846" i="22"/>
  <c r="B847" i="22"/>
  <c r="B848" i="22"/>
  <c r="B849" i="22"/>
  <c r="B850" i="22"/>
  <c r="B851" i="22"/>
  <c r="D851" i="22" s="1"/>
  <c r="B852" i="22"/>
  <c r="D852" i="22" s="1"/>
  <c r="B853" i="22"/>
  <c r="D853" i="22" s="1"/>
  <c r="B854" i="22"/>
  <c r="D854" i="22" s="1"/>
  <c r="B855" i="22"/>
  <c r="D855" i="22" s="1"/>
  <c r="B856" i="22"/>
  <c r="D856" i="22" s="1"/>
  <c r="B857" i="22"/>
  <c r="B858" i="22"/>
  <c r="B859" i="22"/>
  <c r="D859" i="22" s="1"/>
  <c r="B860" i="22"/>
  <c r="D860" i="22" s="1"/>
  <c r="B861" i="22"/>
  <c r="B862" i="22"/>
  <c r="B863" i="22"/>
  <c r="B864" i="22"/>
  <c r="B865" i="22"/>
  <c r="B866" i="22"/>
  <c r="B867" i="22"/>
  <c r="D867" i="22" s="1"/>
  <c r="B868" i="22"/>
  <c r="D868" i="22" s="1"/>
  <c r="B869" i="22"/>
  <c r="D869" i="22" s="1"/>
  <c r="B870" i="22"/>
  <c r="D870" i="22" s="1"/>
  <c r="B871" i="22"/>
  <c r="D871" i="22" s="1"/>
  <c r="B872" i="22"/>
  <c r="D872" i="22" s="1"/>
  <c r="B873" i="22"/>
  <c r="B874" i="22"/>
  <c r="B875" i="22"/>
  <c r="D875" i="22" s="1"/>
  <c r="B876" i="22"/>
  <c r="D876" i="22" s="1"/>
  <c r="B877" i="22"/>
  <c r="B878" i="22"/>
  <c r="B879" i="22"/>
  <c r="B880" i="22"/>
  <c r="B881" i="22"/>
  <c r="B882" i="22"/>
  <c r="B883" i="22"/>
  <c r="D883" i="22" s="1"/>
  <c r="B884" i="22"/>
  <c r="D884" i="22" s="1"/>
  <c r="B885" i="22"/>
  <c r="B531" i="22"/>
  <c r="D531" i="22" s="1"/>
  <c r="B532" i="22"/>
  <c r="B533" i="22"/>
  <c r="D533" i="22" s="1"/>
  <c r="B534" i="22"/>
  <c r="B535" i="22"/>
  <c r="B536" i="22"/>
  <c r="D536" i="22" s="1"/>
  <c r="B537" i="22"/>
  <c r="D537" i="22" s="1"/>
  <c r="B538" i="22"/>
  <c r="B539" i="22"/>
  <c r="B540" i="22"/>
  <c r="B541" i="22"/>
  <c r="D541" i="22" s="1"/>
  <c r="B542" i="22"/>
  <c r="D542" i="22" s="1"/>
  <c r="B543" i="22"/>
  <c r="B544" i="22"/>
  <c r="B545" i="22"/>
  <c r="B546" i="22"/>
  <c r="B547" i="22"/>
  <c r="B548" i="22"/>
  <c r="B549" i="22"/>
  <c r="B550" i="22"/>
  <c r="B551" i="22"/>
  <c r="D551" i="22" s="1"/>
  <c r="B552" i="22"/>
  <c r="D552" i="22" s="1"/>
  <c r="B553" i="22"/>
  <c r="D553" i="22" s="1"/>
  <c r="B554" i="22"/>
  <c r="D554" i="22" s="1"/>
  <c r="B555" i="22"/>
  <c r="B556" i="22"/>
  <c r="B557" i="22"/>
  <c r="B558" i="22"/>
  <c r="B559" i="22"/>
  <c r="B560" i="22"/>
  <c r="D560" i="22" s="1"/>
  <c r="B561" i="22"/>
  <c r="B562" i="22"/>
  <c r="D562" i="22" s="1"/>
  <c r="B563" i="22"/>
  <c r="D563" i="22" s="1"/>
  <c r="B564" i="22"/>
  <c r="B565" i="22"/>
  <c r="D565" i="22" s="1"/>
  <c r="B566" i="22"/>
  <c r="D566" i="22" s="1"/>
  <c r="B567" i="22"/>
  <c r="D567" i="22" s="1"/>
  <c r="B568" i="22"/>
  <c r="D568" i="22" s="1"/>
  <c r="B569" i="22"/>
  <c r="D569" i="22" s="1"/>
  <c r="B570" i="22"/>
  <c r="B571" i="22"/>
  <c r="D571" i="22" s="1"/>
  <c r="B572" i="22"/>
  <c r="B573" i="22"/>
  <c r="B574" i="22"/>
  <c r="B575" i="22"/>
  <c r="D575" i="22" s="1"/>
  <c r="B576" i="22"/>
  <c r="D576" i="22" s="1"/>
  <c r="B577" i="22"/>
  <c r="D577" i="22" s="1"/>
  <c r="B578" i="22"/>
  <c r="D578" i="22" s="1"/>
  <c r="B579" i="22"/>
  <c r="D579" i="22" s="1"/>
  <c r="B580" i="22"/>
  <c r="B581" i="22"/>
  <c r="D581" i="22" s="1"/>
  <c r="B582" i="22"/>
  <c r="D582" i="22" s="1"/>
  <c r="B583" i="22"/>
  <c r="B584" i="22"/>
  <c r="D584" i="22" s="1"/>
  <c r="B585" i="22"/>
  <c r="D585" i="22" s="1"/>
  <c r="B586" i="22"/>
  <c r="D586" i="22" s="1"/>
  <c r="B587" i="22"/>
  <c r="D587" i="22" s="1"/>
  <c r="B588" i="22"/>
  <c r="B589" i="22"/>
  <c r="B590" i="22"/>
  <c r="D590" i="22" s="1"/>
  <c r="B591" i="22"/>
  <c r="B592" i="22"/>
  <c r="D592" i="22" s="1"/>
  <c r="B593" i="22"/>
  <c r="D593" i="22" s="1"/>
  <c r="B594" i="22"/>
  <c r="D594" i="22" s="1"/>
  <c r="B595" i="22"/>
  <c r="D595" i="22" s="1"/>
  <c r="B596" i="22"/>
  <c r="D596" i="22" s="1"/>
  <c r="B597" i="22"/>
  <c r="D597" i="22" s="1"/>
  <c r="B598" i="22"/>
  <c r="B599" i="22"/>
  <c r="D599" i="22" s="1"/>
  <c r="B600" i="22"/>
  <c r="D600" i="22" s="1"/>
  <c r="B601" i="22"/>
  <c r="D601" i="22" s="1"/>
  <c r="B602" i="22"/>
  <c r="D602" i="22" s="1"/>
  <c r="B603" i="22"/>
  <c r="B604" i="22"/>
  <c r="B605" i="22"/>
  <c r="B606" i="22"/>
  <c r="B607" i="22"/>
  <c r="B608" i="22"/>
  <c r="D608" i="22" s="1"/>
  <c r="B609" i="22"/>
  <c r="D609" i="22" s="1"/>
  <c r="B610" i="22"/>
  <c r="D610" i="22" s="1"/>
  <c r="B611" i="22"/>
  <c r="D611" i="22" s="1"/>
  <c r="B612" i="22"/>
  <c r="D612" i="22" s="1"/>
  <c r="B613" i="22"/>
  <c r="B614" i="22"/>
  <c r="B615" i="22"/>
  <c r="D615" i="22" s="1"/>
  <c r="B616" i="22"/>
  <c r="D616" i="22" s="1"/>
  <c r="B617" i="22"/>
  <c r="D617" i="22" s="1"/>
  <c r="B618" i="22"/>
  <c r="B619" i="22"/>
  <c r="D619" i="22" s="1"/>
  <c r="B620" i="22"/>
  <c r="D620" i="22" s="1"/>
  <c r="B621" i="22"/>
  <c r="B622" i="22"/>
  <c r="D622" i="22" s="1"/>
  <c r="B623" i="22"/>
  <c r="D623" i="22" s="1"/>
  <c r="B624" i="22"/>
  <c r="D624" i="22" s="1"/>
  <c r="B625" i="22"/>
  <c r="D625" i="22" s="1"/>
  <c r="B626" i="22"/>
  <c r="D626" i="22" s="1"/>
  <c r="B627" i="22"/>
  <c r="D627" i="22" s="1"/>
  <c r="B628" i="22"/>
  <c r="D628" i="22" s="1"/>
  <c r="B629" i="22"/>
  <c r="D629" i="22" s="1"/>
  <c r="B630" i="22"/>
  <c r="B631" i="22"/>
  <c r="D631" i="22" s="1"/>
  <c r="B632" i="22"/>
  <c r="B633" i="22"/>
  <c r="D633" i="22" s="1"/>
  <c r="B634" i="22"/>
  <c r="D634" i="22" s="1"/>
  <c r="B635" i="22"/>
  <c r="D635" i="22" s="1"/>
  <c r="B636" i="22"/>
  <c r="D636" i="22" s="1"/>
  <c r="B637" i="22"/>
  <c r="B638" i="22"/>
  <c r="D638" i="22" s="1"/>
  <c r="B639" i="22"/>
  <c r="B640" i="22"/>
  <c r="B641" i="22"/>
  <c r="D641" i="22" s="1"/>
  <c r="B642" i="22"/>
  <c r="D642" i="22" s="1"/>
  <c r="B643" i="22"/>
  <c r="D643" i="22" s="1"/>
  <c r="B644" i="22"/>
  <c r="D644" i="22" s="1"/>
  <c r="B645" i="22"/>
  <c r="B646" i="22"/>
  <c r="D646" i="22" s="1"/>
  <c r="B647" i="22"/>
  <c r="D647" i="22" s="1"/>
  <c r="B648" i="22"/>
  <c r="D648" i="22" s="1"/>
  <c r="B649" i="22"/>
  <c r="D649" i="22" s="1"/>
  <c r="B650" i="22"/>
  <c r="D650" i="22" s="1"/>
  <c r="B651" i="22"/>
  <c r="B652" i="22"/>
  <c r="B653" i="22"/>
  <c r="B654" i="22"/>
  <c r="B655" i="22"/>
  <c r="D655" i="22" s="1"/>
  <c r="B656" i="22"/>
  <c r="D656" i="22" s="1"/>
  <c r="B657" i="22"/>
  <c r="B658" i="22"/>
  <c r="B659" i="22"/>
  <c r="D659" i="22" s="1"/>
  <c r="B660" i="22"/>
  <c r="B661" i="22"/>
  <c r="B662" i="22"/>
  <c r="B663" i="22"/>
  <c r="B664" i="22"/>
  <c r="B665" i="22"/>
  <c r="B666" i="22"/>
  <c r="D666" i="22" s="1"/>
  <c r="B667" i="22"/>
  <c r="D667" i="22" s="1"/>
  <c r="B668" i="22"/>
  <c r="B669" i="22"/>
  <c r="B670" i="22"/>
  <c r="B671" i="22"/>
  <c r="B672" i="22"/>
  <c r="B673" i="22"/>
  <c r="D673" i="22" s="1"/>
  <c r="B674" i="22"/>
  <c r="D674" i="22" s="1"/>
  <c r="B675" i="22"/>
  <c r="B676" i="22"/>
  <c r="B677" i="22"/>
  <c r="D677" i="22" s="1"/>
  <c r="B678" i="22"/>
  <c r="D678" i="22" s="1"/>
  <c r="B679" i="22"/>
  <c r="D679" i="22" s="1"/>
  <c r="B680" i="22"/>
  <c r="D680" i="22" s="1"/>
  <c r="B681" i="22"/>
  <c r="D681" i="22" s="1"/>
  <c r="B682" i="22"/>
  <c r="D682" i="22" s="1"/>
  <c r="B683" i="22"/>
  <c r="D683" i="22" s="1"/>
  <c r="B684" i="22"/>
  <c r="B685" i="22"/>
  <c r="B686" i="22"/>
  <c r="B687" i="22"/>
  <c r="B688" i="22"/>
  <c r="D688" i="22" s="1"/>
  <c r="B689" i="22"/>
  <c r="D689" i="22" s="1"/>
  <c r="B690" i="22"/>
  <c r="D690" i="22" s="1"/>
  <c r="B691" i="22"/>
  <c r="D691" i="22" s="1"/>
  <c r="B692" i="22"/>
  <c r="D692" i="22" s="1"/>
  <c r="B693" i="22"/>
  <c r="D693" i="22" s="1"/>
  <c r="B694" i="22"/>
  <c r="D694" i="22" s="1"/>
  <c r="B695" i="22"/>
  <c r="D695" i="22" s="1"/>
  <c r="B696" i="22"/>
  <c r="D696" i="22" s="1"/>
  <c r="B697" i="22"/>
  <c r="D697" i="22" s="1"/>
  <c r="B698" i="22"/>
  <c r="D698" i="22" s="1"/>
  <c r="B699" i="22"/>
  <c r="D699" i="22" s="1"/>
  <c r="B700" i="22"/>
  <c r="B701" i="22"/>
  <c r="B702" i="22"/>
  <c r="B703" i="22"/>
  <c r="D703" i="22" s="1"/>
  <c r="B704" i="22"/>
  <c r="D704" i="22" s="1"/>
  <c r="B705" i="22"/>
  <c r="B706" i="22"/>
  <c r="B707" i="22"/>
  <c r="D707" i="22" s="1"/>
  <c r="B708" i="22"/>
  <c r="D708" i="22" s="1"/>
  <c r="B709" i="22"/>
  <c r="B710" i="22"/>
  <c r="B711" i="22"/>
  <c r="D711" i="22" s="1"/>
  <c r="B712" i="22"/>
  <c r="D712" i="22" s="1"/>
  <c r="B713" i="22"/>
  <c r="D713" i="22" s="1"/>
  <c r="B714" i="22"/>
  <c r="D714" i="22" s="1"/>
  <c r="B715" i="22"/>
  <c r="B716" i="22"/>
  <c r="B717" i="22"/>
  <c r="B718" i="22"/>
  <c r="D718" i="22" s="1"/>
  <c r="B719" i="22"/>
  <c r="D719" i="22" s="1"/>
  <c r="B720" i="22"/>
  <c r="D720" i="22" s="1"/>
  <c r="B721" i="22"/>
  <c r="D721" i="22" s="1"/>
  <c r="B722" i="22"/>
  <c r="D722" i="22" s="1"/>
  <c r="B723" i="22"/>
  <c r="B724" i="22"/>
  <c r="B725" i="22"/>
  <c r="D725" i="22" s="1"/>
  <c r="B726" i="22"/>
  <c r="B727" i="22"/>
  <c r="B728" i="22"/>
  <c r="D728" i="22" s="1"/>
  <c r="B729" i="22"/>
  <c r="D729" i="22" s="1"/>
  <c r="B730" i="22"/>
  <c r="B731" i="22"/>
  <c r="B732" i="22"/>
  <c r="D732" i="22" s="1"/>
  <c r="B733" i="22"/>
  <c r="D733" i="22" s="1"/>
  <c r="B734" i="22"/>
  <c r="D734" i="22" s="1"/>
  <c r="B735" i="22"/>
  <c r="B736" i="22"/>
  <c r="B530" i="22"/>
  <c r="D530" i="22" s="1"/>
  <c r="B4" i="22"/>
  <c r="B5" i="22"/>
  <c r="B6" i="22"/>
  <c r="D6" i="22" s="1"/>
  <c r="B7" i="22"/>
  <c r="B8" i="22"/>
  <c r="B9" i="22"/>
  <c r="D9" i="22" s="1"/>
  <c r="B10" i="22"/>
  <c r="B11" i="22"/>
  <c r="D11" i="22" s="1"/>
  <c r="B12" i="22"/>
  <c r="B13" i="22"/>
  <c r="D13" i="22" s="1"/>
  <c r="B14" i="22"/>
  <c r="D14" i="22" s="1"/>
  <c r="B15" i="22"/>
  <c r="D15" i="22" s="1"/>
  <c r="B16" i="22"/>
  <c r="D16" i="22" s="1"/>
  <c r="B17" i="22"/>
  <c r="B18" i="22"/>
  <c r="B19" i="22"/>
  <c r="D19" i="22" s="1"/>
  <c r="B20" i="22"/>
  <c r="D20" i="22" s="1"/>
  <c r="B21" i="22"/>
  <c r="D21" i="22" s="1"/>
  <c r="B22" i="22"/>
  <c r="D22" i="22" s="1"/>
  <c r="B23" i="22"/>
  <c r="D23" i="22" s="1"/>
  <c r="B24" i="22"/>
  <c r="D24" i="22" s="1"/>
  <c r="B25" i="22"/>
  <c r="D25" i="22" s="1"/>
  <c r="B26" i="22"/>
  <c r="D26" i="22" s="1"/>
  <c r="B27" i="22"/>
  <c r="D27" i="22" s="1"/>
  <c r="B28" i="22"/>
  <c r="D28" i="22" s="1"/>
  <c r="B29" i="22"/>
  <c r="D29" i="22" s="1"/>
  <c r="B30" i="22"/>
  <c r="B31" i="22"/>
  <c r="D31" i="22" s="1"/>
  <c r="B32" i="22"/>
  <c r="B33" i="22"/>
  <c r="D33" i="22" s="1"/>
  <c r="B34" i="22"/>
  <c r="B35" i="22"/>
  <c r="D35" i="22" s="1"/>
  <c r="B36" i="22"/>
  <c r="D36" i="22" s="1"/>
  <c r="B37" i="22"/>
  <c r="D37" i="22" s="1"/>
  <c r="B38" i="22"/>
  <c r="D38" i="22" s="1"/>
  <c r="B39" i="22"/>
  <c r="D39" i="22" s="1"/>
  <c r="B40" i="22"/>
  <c r="D40" i="22" s="1"/>
  <c r="B41" i="22"/>
  <c r="D41" i="22" s="1"/>
  <c r="B42" i="22"/>
  <c r="D42" i="22" s="1"/>
  <c r="B43" i="22"/>
  <c r="D43" i="22" s="1"/>
  <c r="B44" i="22"/>
  <c r="B45" i="22"/>
  <c r="B46" i="22"/>
  <c r="B47" i="22"/>
  <c r="B48" i="22"/>
  <c r="D48" i="22" s="1"/>
  <c r="B49" i="22"/>
  <c r="D49" i="22" s="1"/>
  <c r="B50" i="22"/>
  <c r="D50" i="22" s="1"/>
  <c r="B51" i="22"/>
  <c r="D51" i="22" s="1"/>
  <c r="B52" i="22"/>
  <c r="D52" i="22" s="1"/>
  <c r="B53" i="22"/>
  <c r="B54" i="22"/>
  <c r="B55" i="22"/>
  <c r="D55" i="22" s="1"/>
  <c r="B56" i="22"/>
  <c r="D56" i="22" s="1"/>
  <c r="B57" i="22"/>
  <c r="B58" i="22"/>
  <c r="D58" i="22" s="1"/>
  <c r="B59" i="22"/>
  <c r="D59" i="22" s="1"/>
  <c r="B60" i="22"/>
  <c r="D60" i="22" s="1"/>
  <c r="B61" i="22"/>
  <c r="B62" i="22"/>
  <c r="B63" i="22"/>
  <c r="B64" i="22"/>
  <c r="D64" i="22" s="1"/>
  <c r="B65" i="22"/>
  <c r="B66" i="22"/>
  <c r="B67" i="22"/>
  <c r="D67" i="22" s="1"/>
  <c r="B68" i="22"/>
  <c r="B69" i="22"/>
  <c r="B70" i="22"/>
  <c r="D70" i="22" s="1"/>
  <c r="B71" i="22"/>
  <c r="D71" i="22" s="1"/>
  <c r="B72" i="22"/>
  <c r="D72" i="22" s="1"/>
  <c r="B73" i="22"/>
  <c r="D73" i="22" s="1"/>
  <c r="B74" i="22"/>
  <c r="D74" i="22" s="1"/>
  <c r="B75" i="22"/>
  <c r="D75" i="22" s="1"/>
  <c r="B76" i="22"/>
  <c r="D76" i="22" s="1"/>
  <c r="B77" i="22"/>
  <c r="D77" i="22" s="1"/>
  <c r="B78" i="22"/>
  <c r="B79" i="22"/>
  <c r="B80" i="22"/>
  <c r="B81" i="22"/>
  <c r="D81" i="22" s="1"/>
  <c r="B82" i="22"/>
  <c r="B83" i="22"/>
  <c r="D83" i="22" s="1"/>
  <c r="B84" i="22"/>
  <c r="D84" i="22" s="1"/>
  <c r="B85" i="22"/>
  <c r="D85" i="22" s="1"/>
  <c r="B86" i="22"/>
  <c r="D86" i="22" s="1"/>
  <c r="B87" i="22"/>
  <c r="D87" i="22" s="1"/>
  <c r="B88" i="22"/>
  <c r="D88" i="22" s="1"/>
  <c r="B89" i="22"/>
  <c r="D89" i="22" s="1"/>
  <c r="B90" i="22"/>
  <c r="D90" i="22" s="1"/>
  <c r="B91" i="22"/>
  <c r="D91" i="22" s="1"/>
  <c r="B92" i="22"/>
  <c r="B93" i="22"/>
  <c r="B94" i="22"/>
  <c r="B95" i="22"/>
  <c r="D95" i="22" s="1"/>
  <c r="B96" i="22"/>
  <c r="D96" i="22" s="1"/>
  <c r="B97" i="22"/>
  <c r="B98" i="22"/>
  <c r="B99" i="22"/>
  <c r="D99" i="22" s="1"/>
  <c r="B100" i="22"/>
  <c r="D100" i="22" s="1"/>
  <c r="B101" i="22"/>
  <c r="D101" i="22" s="1"/>
  <c r="B102" i="22"/>
  <c r="D102" i="22" s="1"/>
  <c r="B103" i="22"/>
  <c r="D103" i="22" s="1"/>
  <c r="B104" i="22"/>
  <c r="D104" i="22" s="1"/>
  <c r="B105" i="22"/>
  <c r="D105" i="22" s="1"/>
  <c r="B106" i="22"/>
  <c r="D106" i="22" s="1"/>
  <c r="B107" i="22"/>
  <c r="D107" i="22" s="1"/>
  <c r="B108" i="22"/>
  <c r="D108" i="22" s="1"/>
  <c r="B109" i="22"/>
  <c r="D109" i="22" s="1"/>
  <c r="B110" i="22"/>
  <c r="D110" i="22" s="1"/>
  <c r="B111" i="22"/>
  <c r="D111" i="22" s="1"/>
  <c r="B112" i="22"/>
  <c r="D112" i="22" s="1"/>
  <c r="B113" i="22"/>
  <c r="B114" i="22"/>
  <c r="B115" i="22"/>
  <c r="D115" i="22" s="1"/>
  <c r="B116" i="22"/>
  <c r="B117" i="22"/>
  <c r="D117" i="22" s="1"/>
  <c r="B118" i="22"/>
  <c r="D118" i="22" s="1"/>
  <c r="B119" i="22"/>
  <c r="D119" i="22" s="1"/>
  <c r="B120" i="22"/>
  <c r="D120" i="22" s="1"/>
  <c r="B121" i="22"/>
  <c r="D121" i="22" s="1"/>
  <c r="B122" i="22"/>
  <c r="D122" i="22" s="1"/>
  <c r="B123" i="22"/>
  <c r="D123" i="22" s="1"/>
  <c r="B124" i="22"/>
  <c r="D124" i="22" s="1"/>
  <c r="B125" i="22"/>
  <c r="B126" i="22"/>
  <c r="B127" i="22"/>
  <c r="D127" i="22" s="1"/>
  <c r="B128" i="22"/>
  <c r="B129" i="22"/>
  <c r="B130" i="22"/>
  <c r="D130" i="22" s="1"/>
  <c r="B131" i="22"/>
  <c r="D131" i="22" s="1"/>
  <c r="B132" i="22"/>
  <c r="D132" i="22" s="1"/>
  <c r="B133" i="22"/>
  <c r="D133" i="22" s="1"/>
  <c r="B134" i="22"/>
  <c r="D134" i="22" s="1"/>
  <c r="B135" i="22"/>
  <c r="D135" i="22" s="1"/>
  <c r="B136" i="22"/>
  <c r="D136" i="22" s="1"/>
  <c r="B137" i="22"/>
  <c r="B138" i="22"/>
  <c r="D138" i="22" s="1"/>
  <c r="B139" i="22"/>
  <c r="D139" i="22" s="1"/>
  <c r="B140" i="22"/>
  <c r="B141" i="22"/>
  <c r="B142" i="22"/>
  <c r="B143" i="22"/>
  <c r="D143" i="22" s="1"/>
  <c r="B144" i="22"/>
  <c r="D144" i="22" s="1"/>
  <c r="B145" i="22"/>
  <c r="D145" i="22" s="1"/>
  <c r="B146" i="22"/>
  <c r="D146" i="22" s="1"/>
  <c r="B147" i="22"/>
  <c r="D147" i="22" s="1"/>
  <c r="B148" i="22"/>
  <c r="D148" i="22" s="1"/>
  <c r="B149" i="22"/>
  <c r="B150" i="22"/>
  <c r="B151" i="22"/>
  <c r="D151" i="22" s="1"/>
  <c r="B152" i="22"/>
  <c r="B153" i="22"/>
  <c r="B154" i="22"/>
  <c r="B155" i="22"/>
  <c r="D155" i="22" s="1"/>
  <c r="B156" i="22"/>
  <c r="D156" i="22" s="1"/>
  <c r="B157" i="22"/>
  <c r="D157" i="22" s="1"/>
  <c r="B158" i="22"/>
  <c r="D158" i="22" s="1"/>
  <c r="B159" i="22"/>
  <c r="B160" i="22"/>
  <c r="D160" i="22" s="1"/>
  <c r="B161" i="22"/>
  <c r="B162" i="22"/>
  <c r="B163" i="22"/>
  <c r="D163" i="22" s="1"/>
  <c r="B164" i="22"/>
  <c r="D164" i="22" s="1"/>
  <c r="B165" i="22"/>
  <c r="D165" i="22" s="1"/>
  <c r="B166" i="22"/>
  <c r="D166" i="22" s="1"/>
  <c r="B167" i="22"/>
  <c r="D167" i="22" s="1"/>
  <c r="B168" i="22"/>
  <c r="B169" i="22"/>
  <c r="D169" i="22" s="1"/>
  <c r="B170" i="22"/>
  <c r="D170" i="22" s="1"/>
  <c r="B171" i="22"/>
  <c r="D171" i="22" s="1"/>
  <c r="B172" i="22"/>
  <c r="D172" i="22" s="1"/>
  <c r="B173" i="22"/>
  <c r="D173" i="22" s="1"/>
  <c r="B174" i="22"/>
  <c r="B175" i="22"/>
  <c r="B176" i="22"/>
  <c r="B177" i="22"/>
  <c r="B178" i="22"/>
  <c r="B179" i="22"/>
  <c r="D179" i="22" s="1"/>
  <c r="B180" i="22"/>
  <c r="D180" i="22" s="1"/>
  <c r="B181" i="22"/>
  <c r="D181" i="22" s="1"/>
  <c r="B182" i="22"/>
  <c r="D182" i="22" s="1"/>
  <c r="B183" i="22"/>
  <c r="D183" i="22" s="1"/>
  <c r="B184" i="22"/>
  <c r="D184" i="22" s="1"/>
  <c r="B185" i="22"/>
  <c r="D185" i="22" s="1"/>
  <c r="B186" i="22"/>
  <c r="D186" i="22" s="1"/>
  <c r="B187" i="22"/>
  <c r="D187" i="22" s="1"/>
  <c r="B188" i="22"/>
  <c r="D188" i="22" s="1"/>
  <c r="B189" i="22"/>
  <c r="D189" i="22" s="1"/>
  <c r="B190" i="22"/>
  <c r="D190" i="22" s="1"/>
  <c r="B191" i="22"/>
  <c r="D191" i="22" s="1"/>
  <c r="B192" i="22"/>
  <c r="D192" i="22" s="1"/>
  <c r="B193" i="22"/>
  <c r="B194" i="22"/>
  <c r="B195" i="22"/>
  <c r="D195" i="22" s="1"/>
  <c r="B196" i="22"/>
  <c r="D196" i="22" s="1"/>
  <c r="B197" i="22"/>
  <c r="B198" i="22"/>
  <c r="B199" i="22"/>
  <c r="D199" i="22" s="1"/>
  <c r="B200" i="22"/>
  <c r="B201" i="22"/>
  <c r="D201" i="22" s="1"/>
  <c r="B202" i="22"/>
  <c r="D202" i="22" s="1"/>
  <c r="B203" i="22"/>
  <c r="D203" i="22" s="1"/>
  <c r="B204" i="22"/>
  <c r="D204" i="22" s="1"/>
  <c r="B205" i="22"/>
  <c r="D205" i="22" s="1"/>
  <c r="B206" i="22"/>
  <c r="D206" i="22" s="1"/>
  <c r="B207" i="22"/>
  <c r="D207" i="22" s="1"/>
  <c r="B208" i="22"/>
  <c r="D208" i="22" s="1"/>
  <c r="B209" i="22"/>
  <c r="B210" i="22"/>
  <c r="B211" i="22"/>
  <c r="D211" i="22" s="1"/>
  <c r="B212" i="22"/>
  <c r="D212" i="22" s="1"/>
  <c r="B213" i="22"/>
  <c r="D213" i="22" s="1"/>
  <c r="B214" i="22"/>
  <c r="B215" i="22"/>
  <c r="D215" i="22" s="1"/>
  <c r="B216" i="22"/>
  <c r="B217" i="22"/>
  <c r="D217" i="22" s="1"/>
  <c r="B218" i="22"/>
  <c r="D218" i="22" s="1"/>
  <c r="B219" i="22"/>
  <c r="D219" i="22" s="1"/>
  <c r="B220" i="22"/>
  <c r="D220" i="22" s="1"/>
  <c r="B221" i="22"/>
  <c r="B222" i="22"/>
  <c r="B223" i="22"/>
  <c r="D223" i="22" s="1"/>
  <c r="B224" i="22"/>
  <c r="B225" i="22"/>
  <c r="B226" i="22"/>
  <c r="B227" i="22"/>
  <c r="D227" i="22" s="1"/>
  <c r="B228" i="22"/>
  <c r="D228" i="22" s="1"/>
  <c r="B229" i="22"/>
  <c r="B230" i="22"/>
  <c r="D230" i="22" s="1"/>
  <c r="B231" i="22"/>
  <c r="D231" i="22" s="1"/>
  <c r="B232" i="22"/>
  <c r="D232" i="22" s="1"/>
  <c r="B233" i="22"/>
  <c r="D233" i="22" s="1"/>
  <c r="B234" i="22"/>
  <c r="D234" i="22" s="1"/>
  <c r="B235" i="22"/>
  <c r="D235" i="22" s="1"/>
  <c r="B236" i="22"/>
  <c r="D236" i="22" s="1"/>
  <c r="B237" i="22"/>
  <c r="D237" i="22" s="1"/>
  <c r="B238" i="22"/>
  <c r="D238" i="22" s="1"/>
  <c r="B239" i="22"/>
  <c r="D239" i="22" s="1"/>
  <c r="B240" i="22"/>
  <c r="D240" i="22" s="1"/>
  <c r="B241" i="22"/>
  <c r="D241" i="22" s="1"/>
  <c r="B242" i="22"/>
  <c r="D242" i="22" s="1"/>
  <c r="B243" i="22"/>
  <c r="D243" i="22" s="1"/>
  <c r="B244" i="22"/>
  <c r="D244" i="22" s="1"/>
  <c r="B245" i="22"/>
  <c r="D245" i="22" s="1"/>
  <c r="B246" i="22"/>
  <c r="D246" i="22" s="1"/>
  <c r="B247" i="22"/>
  <c r="D247" i="22" s="1"/>
  <c r="B248" i="22"/>
  <c r="D248" i="22" s="1"/>
  <c r="B249" i="22"/>
  <c r="D249" i="22" s="1"/>
  <c r="B250" i="22"/>
  <c r="D250" i="22" s="1"/>
  <c r="B251" i="22"/>
  <c r="D251" i="22" s="1"/>
  <c r="B252" i="22"/>
  <c r="D252" i="22" s="1"/>
  <c r="B253" i="22"/>
  <c r="D253" i="22" s="1"/>
  <c r="B254" i="22"/>
  <c r="D254" i="22" s="1"/>
  <c r="B255" i="22"/>
  <c r="D255" i="22" s="1"/>
  <c r="B256" i="22"/>
  <c r="D256" i="22" s="1"/>
  <c r="B257" i="22"/>
  <c r="B258" i="22"/>
  <c r="B259" i="22"/>
  <c r="D259" i="22" s="1"/>
  <c r="B260" i="22"/>
  <c r="B261" i="22"/>
  <c r="D261" i="22" s="1"/>
  <c r="B262" i="22"/>
  <c r="B263" i="22"/>
  <c r="D263" i="22" s="1"/>
  <c r="B264" i="22"/>
  <c r="B265" i="22"/>
  <c r="B266" i="22"/>
  <c r="D266" i="22" s="1"/>
  <c r="B267" i="22"/>
  <c r="D267" i="22" s="1"/>
  <c r="B268" i="22"/>
  <c r="D268" i="22" s="1"/>
  <c r="B269" i="22"/>
  <c r="B270" i="22"/>
  <c r="B271" i="22"/>
  <c r="B272" i="22"/>
  <c r="B273" i="22"/>
  <c r="B274" i="22"/>
  <c r="B275" i="22"/>
  <c r="D275" i="22" s="1"/>
  <c r="B276" i="22"/>
  <c r="D276" i="22" s="1"/>
  <c r="B277" i="22"/>
  <c r="D277" i="22" s="1"/>
  <c r="B278" i="22"/>
  <c r="D278" i="22" s="1"/>
  <c r="B279" i="22"/>
  <c r="D279" i="22" s="1"/>
  <c r="B280" i="22"/>
  <c r="D280" i="22" s="1"/>
  <c r="B281" i="22"/>
  <c r="B282" i="22"/>
  <c r="D282" i="22" s="1"/>
  <c r="B283" i="22"/>
  <c r="D283" i="22" s="1"/>
  <c r="B284" i="22"/>
  <c r="D284" i="22" s="1"/>
  <c r="B285" i="22"/>
  <c r="D285" i="22" s="1"/>
  <c r="B286" i="22"/>
  <c r="D286" i="22" s="1"/>
  <c r="B287" i="22"/>
  <c r="D287" i="22" s="1"/>
  <c r="B288" i="22"/>
  <c r="D288" i="22" s="1"/>
  <c r="B289" i="22"/>
  <c r="D289" i="22" s="1"/>
  <c r="B290" i="22"/>
  <c r="D290" i="22" s="1"/>
  <c r="B291" i="22"/>
  <c r="D291" i="22" s="1"/>
  <c r="B292" i="22"/>
  <c r="D292" i="22" s="1"/>
  <c r="B293" i="22"/>
  <c r="D293" i="22" s="1"/>
  <c r="B294" i="22"/>
  <c r="D294" i="22" s="1"/>
  <c r="B295" i="22"/>
  <c r="D295" i="22" s="1"/>
  <c r="B296" i="22"/>
  <c r="B297" i="22"/>
  <c r="D297" i="22" s="1"/>
  <c r="B298" i="22"/>
  <c r="D298" i="22" s="1"/>
  <c r="B299" i="22"/>
  <c r="D299" i="22" s="1"/>
  <c r="B300" i="22"/>
  <c r="D300" i="22" s="1"/>
  <c r="B301" i="22"/>
  <c r="D301" i="22" s="1"/>
  <c r="B302" i="22"/>
  <c r="D302" i="22" s="1"/>
  <c r="B303" i="22"/>
  <c r="D303" i="22" s="1"/>
  <c r="B304" i="22"/>
  <c r="D304" i="22" s="1"/>
  <c r="B305" i="22"/>
  <c r="B306" i="22"/>
  <c r="B307" i="22"/>
  <c r="D307" i="22" s="1"/>
  <c r="B308" i="22"/>
  <c r="B309" i="22"/>
  <c r="D309" i="22" s="1"/>
  <c r="B310" i="22"/>
  <c r="D310" i="22" s="1"/>
  <c r="B311" i="22"/>
  <c r="D311" i="22" s="1"/>
  <c r="B312" i="22"/>
  <c r="D312" i="22" s="1"/>
  <c r="B313" i="22"/>
  <c r="D313" i="22" s="1"/>
  <c r="B314" i="22"/>
  <c r="D314" i="22" s="1"/>
  <c r="B315" i="22"/>
  <c r="D315" i="22" s="1"/>
  <c r="B316" i="22"/>
  <c r="D316" i="22" s="1"/>
  <c r="B317" i="22"/>
  <c r="D317" i="22" s="1"/>
  <c r="B318" i="22"/>
  <c r="B319" i="22"/>
  <c r="D319" i="22" s="1"/>
  <c r="B320" i="22"/>
  <c r="B321" i="22"/>
  <c r="B322" i="22"/>
  <c r="D322" i="22" s="1"/>
  <c r="B323" i="22"/>
  <c r="D323" i="22" s="1"/>
  <c r="B324" i="22"/>
  <c r="D324" i="22" s="1"/>
  <c r="B325" i="22"/>
  <c r="D325" i="22" s="1"/>
  <c r="B326" i="22"/>
  <c r="D326" i="22" s="1"/>
  <c r="B327" i="22"/>
  <c r="D327" i="22" s="1"/>
  <c r="B328" i="22"/>
  <c r="D328" i="22" s="1"/>
  <c r="B329" i="22"/>
  <c r="D329" i="22" s="1"/>
  <c r="B330" i="22"/>
  <c r="D330" i="22" s="1"/>
  <c r="B331" i="22"/>
  <c r="D331" i="22" s="1"/>
  <c r="B332" i="22"/>
  <c r="B333" i="22"/>
  <c r="D333" i="22" s="1"/>
  <c r="B334" i="22"/>
  <c r="B335" i="22"/>
  <c r="D335" i="22" s="1"/>
  <c r="B336" i="22"/>
  <c r="D336" i="22" s="1"/>
  <c r="B337" i="22"/>
  <c r="D337" i="22" s="1"/>
  <c r="B338" i="22"/>
  <c r="D338" i="22" s="1"/>
  <c r="B339" i="22"/>
  <c r="D339" i="22" s="1"/>
  <c r="B340" i="22"/>
  <c r="D340" i="22" s="1"/>
  <c r="B341" i="22"/>
  <c r="B342" i="22"/>
  <c r="D342" i="22" s="1"/>
  <c r="B343" i="22"/>
  <c r="D343" i="22" s="1"/>
  <c r="B344" i="22"/>
  <c r="B345" i="22"/>
  <c r="B346" i="22"/>
  <c r="D346" i="22" s="1"/>
  <c r="B347" i="22"/>
  <c r="D347" i="22" s="1"/>
  <c r="B348" i="22"/>
  <c r="D348" i="22" s="1"/>
  <c r="B349" i="22"/>
  <c r="D349" i="22" s="1"/>
  <c r="B350" i="22"/>
  <c r="D350" i="22" s="1"/>
  <c r="B351" i="22"/>
  <c r="D351" i="22" s="1"/>
  <c r="B352" i="22"/>
  <c r="D352" i="22" s="1"/>
  <c r="B353" i="22"/>
  <c r="B354" i="22"/>
  <c r="B355" i="22"/>
  <c r="B356" i="22"/>
  <c r="D356" i="22" s="1"/>
  <c r="B357" i="22"/>
  <c r="D357" i="22" s="1"/>
  <c r="B358" i="22"/>
  <c r="D358" i="22" s="1"/>
  <c r="B359" i="22"/>
  <c r="D359" i="22" s="1"/>
  <c r="B360" i="22"/>
  <c r="D360" i="22" s="1"/>
  <c r="B361" i="22"/>
  <c r="D361" i="22" s="1"/>
  <c r="B362" i="22"/>
  <c r="D362" i="22" s="1"/>
  <c r="B363" i="22"/>
  <c r="D363" i="22" s="1"/>
  <c r="B364" i="22"/>
  <c r="D364" i="22" s="1"/>
  <c r="B365" i="22"/>
  <c r="D365" i="22" s="1"/>
  <c r="B366" i="22"/>
  <c r="B367" i="22"/>
  <c r="B368" i="22"/>
  <c r="B369" i="22"/>
  <c r="B370" i="22"/>
  <c r="D370" i="22" s="1"/>
  <c r="B371" i="22"/>
  <c r="D371" i="22" s="1"/>
  <c r="B372" i="22"/>
  <c r="D372" i="22" s="1"/>
  <c r="B373" i="22"/>
  <c r="D373" i="22" s="1"/>
  <c r="B374" i="22"/>
  <c r="D374" i="22" s="1"/>
  <c r="B375" i="22"/>
  <c r="D375" i="22" s="1"/>
  <c r="B376" i="22"/>
  <c r="D376" i="22" s="1"/>
  <c r="B377" i="22"/>
  <c r="D377" i="22" s="1"/>
  <c r="B378" i="22"/>
  <c r="D378" i="22" s="1"/>
  <c r="B379" i="22"/>
  <c r="D379" i="22" s="1"/>
  <c r="B380" i="22"/>
  <c r="B381" i="22"/>
  <c r="B382" i="22"/>
  <c r="B383" i="22"/>
  <c r="D383" i="22" s="1"/>
  <c r="B384" i="22"/>
  <c r="D384" i="22" s="1"/>
  <c r="B385" i="22"/>
  <c r="D385" i="22" s="1"/>
  <c r="B386" i="22"/>
  <c r="D386" i="22" s="1"/>
  <c r="B387" i="22"/>
  <c r="D387" i="22" s="1"/>
  <c r="B388" i="22"/>
  <c r="D388" i="22" s="1"/>
  <c r="B389" i="22"/>
  <c r="D389" i="22" s="1"/>
  <c r="B390" i="22"/>
  <c r="D390" i="22" s="1"/>
  <c r="B391" i="22"/>
  <c r="D391" i="22" s="1"/>
  <c r="B392" i="22"/>
  <c r="B393" i="22"/>
  <c r="B394" i="22"/>
  <c r="D394" i="22" s="1"/>
  <c r="B395" i="22"/>
  <c r="D395" i="22" s="1"/>
  <c r="B396" i="22"/>
  <c r="B397" i="22"/>
  <c r="D397" i="22" s="1"/>
  <c r="B398" i="22"/>
  <c r="B399" i="22"/>
  <c r="D399" i="22" s="1"/>
  <c r="B400" i="22"/>
  <c r="D400" i="22" s="1"/>
  <c r="B401" i="22"/>
  <c r="B402" i="22"/>
  <c r="B403" i="22"/>
  <c r="D403" i="22" s="1"/>
  <c r="B404" i="22"/>
  <c r="B405" i="22"/>
  <c r="B406" i="22"/>
  <c r="D406" i="22" s="1"/>
  <c r="B407" i="22"/>
  <c r="D407" i="22" s="1"/>
  <c r="B408" i="22"/>
  <c r="D408" i="22" s="1"/>
  <c r="B409" i="22"/>
  <c r="D409" i="22" s="1"/>
  <c r="B410" i="22"/>
  <c r="D410" i="22" s="1"/>
  <c r="B411" i="22"/>
  <c r="D411" i="22" s="1"/>
  <c r="B412" i="22"/>
  <c r="D412" i="22" s="1"/>
  <c r="B413" i="22"/>
  <c r="B414" i="22"/>
  <c r="D414" i="22" s="1"/>
  <c r="B415" i="22"/>
  <c r="D415" i="22" s="1"/>
  <c r="B416" i="22"/>
  <c r="B417" i="22"/>
  <c r="B418" i="22"/>
  <c r="B419" i="22"/>
  <c r="B420" i="22"/>
  <c r="D420" i="22" s="1"/>
  <c r="B421" i="22"/>
  <c r="D421" i="22" s="1"/>
  <c r="B422" i="22"/>
  <c r="D422" i="22" s="1"/>
  <c r="B423" i="22"/>
  <c r="D423" i="22" s="1"/>
  <c r="B424" i="22"/>
  <c r="D424" i="22" s="1"/>
  <c r="B425" i="22"/>
  <c r="B426" i="22"/>
  <c r="D426" i="22" s="1"/>
  <c r="B427" i="22"/>
  <c r="D427" i="22" s="1"/>
  <c r="B428" i="22"/>
  <c r="B429" i="22"/>
  <c r="D429" i="22" s="1"/>
  <c r="B430" i="22"/>
  <c r="B431" i="22"/>
  <c r="D431" i="22" s="1"/>
  <c r="B432" i="22"/>
  <c r="D432" i="22" s="1"/>
  <c r="B433" i="22"/>
  <c r="D433" i="22" s="1"/>
  <c r="B434" i="22"/>
  <c r="D434" i="22" s="1"/>
  <c r="B435" i="22"/>
  <c r="D435" i="22" s="1"/>
  <c r="B436" i="22"/>
  <c r="D436" i="22" s="1"/>
  <c r="B437" i="22"/>
  <c r="D437" i="22" s="1"/>
  <c r="B438" i="22"/>
  <c r="B439" i="22"/>
  <c r="D439" i="22" s="1"/>
  <c r="B440" i="22"/>
  <c r="B441" i="22"/>
  <c r="D441" i="22" s="1"/>
  <c r="B442" i="22"/>
  <c r="D442" i="22" s="1"/>
  <c r="B443" i="22"/>
  <c r="D443" i="22" s="1"/>
  <c r="B444" i="22"/>
  <c r="D444" i="22" s="1"/>
  <c r="B445" i="22"/>
  <c r="D445" i="22" s="1"/>
  <c r="B446" i="22"/>
  <c r="D446" i="22" s="1"/>
  <c r="B447" i="22"/>
  <c r="D447" i="22" s="1"/>
  <c r="B448" i="22"/>
  <c r="D448" i="22" s="1"/>
  <c r="B449" i="22"/>
  <c r="B450" i="22"/>
  <c r="D450" i="22" s="1"/>
  <c r="B451" i="22"/>
  <c r="D451" i="22" s="1"/>
  <c r="B452" i="22"/>
  <c r="B453" i="22"/>
  <c r="D453" i="22" s="1"/>
  <c r="B454" i="22"/>
  <c r="D454" i="22" s="1"/>
  <c r="B455" i="22"/>
  <c r="D455" i="22" s="1"/>
  <c r="B456" i="22"/>
  <c r="D456" i="22" s="1"/>
  <c r="B457" i="22"/>
  <c r="D457" i="22" s="1"/>
  <c r="B458" i="22"/>
  <c r="D458" i="22" s="1"/>
  <c r="B459" i="22"/>
  <c r="D459" i="22" s="1"/>
  <c r="B460" i="22"/>
  <c r="D460" i="22" s="1"/>
  <c r="B461" i="22"/>
  <c r="D461" i="22" s="1"/>
  <c r="B462" i="22"/>
  <c r="B463" i="22"/>
  <c r="D463" i="22" s="1"/>
  <c r="B464" i="22"/>
  <c r="B465" i="22"/>
  <c r="B466" i="22"/>
  <c r="D466" i="22" s="1"/>
  <c r="B467" i="22"/>
  <c r="D467" i="22" s="1"/>
  <c r="B468" i="22"/>
  <c r="B469" i="22"/>
  <c r="D469" i="22" s="1"/>
  <c r="B470" i="22"/>
  <c r="D470" i="22" s="1"/>
  <c r="B471" i="22"/>
  <c r="D471" i="22" s="1"/>
  <c r="B472" i="22"/>
  <c r="D472" i="22" s="1"/>
  <c r="B473" i="22"/>
  <c r="B474" i="22"/>
  <c r="D474" i="22" s="1"/>
  <c r="B475" i="22"/>
  <c r="D475" i="22" s="1"/>
  <c r="B476" i="22"/>
  <c r="B477" i="22"/>
  <c r="B478" i="22"/>
  <c r="B479" i="22"/>
  <c r="D479" i="22" s="1"/>
  <c r="B480" i="22"/>
  <c r="D480" i="22" s="1"/>
  <c r="B481" i="22"/>
  <c r="D481" i="22" s="1"/>
  <c r="B482" i="22"/>
  <c r="D482" i="22" s="1"/>
  <c r="B483" i="22"/>
  <c r="D483" i="22" s="1"/>
  <c r="B484" i="22"/>
  <c r="D484" i="22" s="1"/>
  <c r="B485" i="22"/>
  <c r="B486" i="22"/>
  <c r="B487" i="22"/>
  <c r="D487" i="22" s="1"/>
  <c r="B488" i="22"/>
  <c r="B489" i="22"/>
  <c r="D489" i="22" s="1"/>
  <c r="B490" i="22"/>
  <c r="D490" i="22" s="1"/>
  <c r="B491" i="22"/>
  <c r="D491" i="22" s="1"/>
  <c r="B492" i="22"/>
  <c r="D492" i="22" s="1"/>
  <c r="B493" i="22"/>
  <c r="D493" i="22" s="1"/>
  <c r="B494" i="22"/>
  <c r="D494" i="22" s="1"/>
  <c r="B495" i="22"/>
  <c r="D495" i="22" s="1"/>
  <c r="B496" i="22"/>
  <c r="D496" i="22" s="1"/>
  <c r="B497" i="22"/>
  <c r="B498" i="22"/>
  <c r="B499" i="22"/>
  <c r="B500" i="22"/>
  <c r="B501" i="22"/>
  <c r="D501" i="22" s="1"/>
  <c r="B502" i="22"/>
  <c r="B503" i="22"/>
  <c r="D503" i="22" s="1"/>
  <c r="B504" i="22"/>
  <c r="B505" i="22"/>
  <c r="D505" i="22" s="1"/>
  <c r="B506" i="22"/>
  <c r="D506" i="22" s="1"/>
  <c r="B507" i="22"/>
  <c r="B508" i="22"/>
  <c r="D508" i="22" s="1"/>
  <c r="B509" i="22"/>
  <c r="D509" i="22" s="1"/>
  <c r="B510" i="22"/>
  <c r="B511" i="22"/>
  <c r="B512" i="22"/>
  <c r="B513" i="22"/>
  <c r="D513" i="22" s="1"/>
  <c r="B514" i="22"/>
  <c r="B515" i="22"/>
  <c r="D515" i="22" s="1"/>
  <c r="B516" i="22"/>
  <c r="D516" i="22" s="1"/>
  <c r="B517" i="22"/>
  <c r="D517" i="22" s="1"/>
  <c r="B518" i="22"/>
  <c r="D518" i="22" s="1"/>
  <c r="B519" i="22"/>
  <c r="D519" i="22" s="1"/>
  <c r="B520" i="22"/>
  <c r="D520" i="22" s="1"/>
  <c r="B521" i="22"/>
  <c r="D521" i="22" s="1"/>
  <c r="B522" i="22"/>
  <c r="D522" i="22" s="1"/>
  <c r="B523" i="22"/>
  <c r="D523" i="22" s="1"/>
  <c r="B524" i="22"/>
  <c r="B525" i="22"/>
  <c r="D525" i="22" s="1"/>
  <c r="B526" i="22"/>
  <c r="D526" i="22" s="1"/>
  <c r="B527" i="22"/>
  <c r="D527" i="22" s="1"/>
  <c r="B528" i="22"/>
  <c r="D528" i="22" s="1"/>
  <c r="B529" i="22"/>
  <c r="D529" i="22" s="1"/>
  <c r="D532" i="22"/>
  <c r="D535" i="22"/>
  <c r="D539" i="22"/>
  <c r="D540" i="22"/>
  <c r="D543" i="22"/>
  <c r="D544" i="22"/>
  <c r="D555" i="22"/>
  <c r="D556" i="22"/>
  <c r="D564" i="22"/>
  <c r="D580" i="22"/>
  <c r="D583" i="22"/>
  <c r="D591" i="22"/>
  <c r="D603" i="22"/>
  <c r="D604" i="22"/>
  <c r="D613" i="22"/>
  <c r="D614" i="22"/>
  <c r="D637" i="22"/>
  <c r="D639" i="22"/>
  <c r="D640" i="22"/>
  <c r="D651" i="22"/>
  <c r="D652" i="22"/>
  <c r="D660" i="22"/>
  <c r="D661" i="22"/>
  <c r="D662" i="22"/>
  <c r="D663" i="22"/>
  <c r="D664" i="22"/>
  <c r="D676" i="22"/>
  <c r="D684" i="22"/>
  <c r="D685" i="22"/>
  <c r="D686" i="22"/>
  <c r="D687" i="22"/>
  <c r="D700" i="22"/>
  <c r="D706" i="22"/>
  <c r="D709" i="22"/>
  <c r="D710" i="22"/>
  <c r="D723" i="22"/>
  <c r="D724" i="22"/>
  <c r="D726" i="22"/>
  <c r="D731" i="22"/>
  <c r="D735" i="22"/>
  <c r="D12" i="22"/>
  <c r="D34" i="22"/>
  <c r="D45" i="22"/>
  <c r="D47" i="22"/>
  <c r="D61" i="22"/>
  <c r="D63" i="22"/>
  <c r="D69" i="22"/>
  <c r="D93" i="22"/>
  <c r="D97" i="22"/>
  <c r="D98" i="22"/>
  <c r="D140" i="22"/>
  <c r="D141" i="22"/>
  <c r="D159" i="22"/>
  <c r="D168" i="22"/>
  <c r="D176" i="22"/>
  <c r="D177" i="22"/>
  <c r="D178" i="22"/>
  <c r="D193" i="22"/>
  <c r="D216" i="22"/>
  <c r="D229" i="22"/>
  <c r="D264" i="22"/>
  <c r="D265" i="22"/>
  <c r="D274" i="22"/>
  <c r="D296" i="22"/>
  <c r="D320" i="22"/>
  <c r="D321" i="22"/>
  <c r="D369" i="22"/>
  <c r="D380" i="22"/>
  <c r="D381" i="22"/>
  <c r="D382" i="22"/>
  <c r="D405" i="22"/>
  <c r="D416" i="22"/>
  <c r="D419" i="22"/>
  <c r="D440" i="22"/>
  <c r="D465" i="22"/>
  <c r="D468" i="22"/>
  <c r="D488" i="22"/>
  <c r="D500" i="22"/>
  <c r="D504" i="22"/>
  <c r="D524" i="22"/>
  <c r="D550" i="22"/>
  <c r="D573" i="22"/>
  <c r="D588" i="22"/>
  <c r="D589" i="22"/>
  <c r="D657" i="22"/>
  <c r="D669" i="22"/>
  <c r="D672" i="22"/>
  <c r="D675" i="22"/>
  <c r="D705" i="22"/>
  <c r="D715" i="22"/>
  <c r="D717" i="22"/>
  <c r="D736" i="22"/>
  <c r="D8" i="22"/>
  <c r="D30" i="22"/>
  <c r="D62" i="22"/>
  <c r="D66" i="22"/>
  <c r="D68" i="22"/>
  <c r="D194" i="22"/>
  <c r="D200" i="22"/>
  <c r="D214" i="22"/>
  <c r="D226" i="22"/>
  <c r="D306" i="22"/>
  <c r="D308" i="22"/>
  <c r="D368" i="22"/>
  <c r="D396" i="22"/>
  <c r="D398" i="22"/>
  <c r="D430" i="22"/>
  <c r="D438" i="22"/>
  <c r="D498" i="22"/>
  <c r="D502" i="22"/>
  <c r="D507" i="22"/>
  <c r="D514" i="22"/>
  <c r="D534" i="22"/>
  <c r="D558" i="22"/>
  <c r="D572" i="22"/>
  <c r="D670" i="22"/>
  <c r="D671" i="22"/>
  <c r="D716" i="22"/>
  <c r="D57" i="22"/>
  <c r="D82" i="22"/>
  <c r="D129" i="22"/>
  <c r="D153" i="22"/>
  <c r="D154" i="22"/>
  <c r="D225" i="22"/>
  <c r="D334" i="22"/>
  <c r="D417" i="22"/>
  <c r="D418" i="22"/>
  <c r="D538" i="22"/>
  <c r="D574" i="22"/>
  <c r="D598" i="22"/>
  <c r="D621" i="22"/>
  <c r="D645" i="22"/>
  <c r="D730" i="22"/>
  <c r="D32" i="22"/>
  <c r="D128" i="22"/>
  <c r="D142" i="22"/>
  <c r="D272" i="22"/>
  <c r="D392" i="22"/>
  <c r="D428" i="22"/>
  <c r="D452" i="22"/>
  <c r="D478" i="22"/>
  <c r="D5" i="22"/>
  <c r="D7" i="22"/>
  <c r="D10" i="22"/>
  <c r="D17" i="22"/>
  <c r="D18" i="22"/>
  <c r="D44" i="22"/>
  <c r="D46" i="22"/>
  <c r="D53" i="22"/>
  <c r="D54" i="22"/>
  <c r="D65" i="22"/>
  <c r="D78" i="22"/>
  <c r="D79" i="22"/>
  <c r="D80" i="22"/>
  <c r="D92" i="22"/>
  <c r="D94" i="22"/>
  <c r="D113" i="22"/>
  <c r="D114" i="22"/>
  <c r="D116" i="22"/>
  <c r="D125" i="22"/>
  <c r="D126" i="22"/>
  <c r="D137" i="22"/>
  <c r="D149" i="22"/>
  <c r="D150" i="22"/>
  <c r="D152" i="22"/>
  <c r="D161" i="22"/>
  <c r="D162" i="22"/>
  <c r="D174" i="22"/>
  <c r="D175" i="22"/>
  <c r="D197" i="22"/>
  <c r="D198" i="22"/>
  <c r="D209" i="22"/>
  <c r="D210" i="22"/>
  <c r="D221" i="22"/>
  <c r="D222" i="22"/>
  <c r="D224" i="22"/>
  <c r="D257" i="22"/>
  <c r="D258" i="22"/>
  <c r="D260" i="22"/>
  <c r="D262" i="22"/>
  <c r="D269" i="22"/>
  <c r="D270" i="22"/>
  <c r="D271" i="22"/>
  <c r="D273" i="22"/>
  <c r="D281" i="22"/>
  <c r="D305" i="22"/>
  <c r="D318" i="22"/>
  <c r="D332" i="22"/>
  <c r="D341" i="22"/>
  <c r="D344" i="22"/>
  <c r="D345" i="22"/>
  <c r="D353" i="22"/>
  <c r="D354" i="22"/>
  <c r="D355" i="22"/>
  <c r="D366" i="22"/>
  <c r="D367" i="22"/>
  <c r="D393" i="22"/>
  <c r="D401" i="22"/>
  <c r="D402" i="22"/>
  <c r="D404" i="22"/>
  <c r="D413" i="22"/>
  <c r="D425" i="22"/>
  <c r="D449" i="22"/>
  <c r="D462" i="22"/>
  <c r="D464" i="22"/>
  <c r="D473" i="22"/>
  <c r="D476" i="22"/>
  <c r="D477" i="22"/>
  <c r="D485" i="22"/>
  <c r="D486" i="22"/>
  <c r="D497" i="22"/>
  <c r="D499" i="22"/>
  <c r="D510" i="22"/>
  <c r="D511" i="22"/>
  <c r="D512" i="22"/>
  <c r="D545" i="22"/>
  <c r="D546" i="22"/>
  <c r="D547" i="22"/>
  <c r="D548" i="22"/>
  <c r="D549" i="22"/>
  <c r="D557" i="22"/>
  <c r="D559" i="22"/>
  <c r="D561" i="22"/>
  <c r="D570" i="22"/>
  <c r="D605" i="22"/>
  <c r="D606" i="22"/>
  <c r="D607" i="22"/>
  <c r="D618" i="22"/>
  <c r="D630" i="22"/>
  <c r="D632" i="22"/>
  <c r="D653" i="22"/>
  <c r="D654" i="22"/>
  <c r="D658" i="22"/>
  <c r="D665" i="22"/>
  <c r="D668" i="22"/>
  <c r="D701" i="22"/>
  <c r="D702" i="22"/>
  <c r="D727" i="22"/>
  <c r="D4" i="22"/>
  <c r="L14" i="19" l="1"/>
  <c r="G6" i="2"/>
  <c r="C53" i="19"/>
  <c r="L26" i="19"/>
  <c r="J60" i="19" s="1"/>
  <c r="L25" i="19"/>
  <c r="J61" i="19" s="1"/>
  <c r="A25" i="21"/>
  <c r="D51" i="21"/>
  <c r="O27" i="15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AG9" i="7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G74" i="16"/>
  <c r="I74" i="16"/>
  <c r="E10" i="15"/>
  <c r="C12" i="3"/>
  <c r="D9" i="4" s="1"/>
  <c r="G22" i="4" s="1"/>
  <c r="C26" i="2"/>
  <c r="C28" i="2" s="1"/>
  <c r="G7" i="2" s="1"/>
  <c r="J7" i="2" s="1"/>
  <c r="E6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I7" i="2" l="1"/>
  <c r="E7" i="2" s="1"/>
  <c r="AG11" i="7"/>
  <c r="C3" i="4"/>
  <c r="C12" i="18" s="1"/>
  <c r="C22" i="18" s="1"/>
  <c r="P33" i="7"/>
  <c r="AD11" i="7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2" i="18"/>
  <c r="C36" i="18"/>
  <c r="C24" i="18"/>
  <c r="C28" i="18"/>
  <c r="C43" i="18"/>
  <c r="C33" i="18"/>
  <c r="C25" i="18"/>
  <c r="C19" i="18"/>
  <c r="C44" i="18"/>
  <c r="C30" i="18"/>
  <c r="AD58" i="7"/>
  <c r="AJ58" i="7"/>
  <c r="AI893" i="3"/>
  <c r="AA58" i="7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45" i="18" l="1"/>
  <c r="C23" i="18"/>
  <c r="C38" i="18"/>
  <c r="C37" i="18"/>
  <c r="C31" i="18"/>
  <c r="C40" i="18"/>
  <c r="C21" i="18"/>
  <c r="C27" i="18"/>
  <c r="C34" i="18"/>
  <c r="C42" i="18"/>
  <c r="C35" i="18"/>
  <c r="C47" i="18"/>
  <c r="C46" i="18"/>
  <c r="C29" i="18"/>
  <c r="C20" i="18"/>
  <c r="C26" i="18"/>
  <c r="C39" i="18"/>
  <c r="C41" i="18"/>
  <c r="C13" i="15"/>
  <c r="M31" i="15" s="1"/>
  <c r="M32" i="15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B29" i="21" s="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T13" i="7"/>
  <c r="AD13" i="7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32" i="16"/>
  <c r="C31" i="16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E33" i="3"/>
  <c r="R32" i="3"/>
  <c r="D32" i="3"/>
  <c r="J32" i="3"/>
  <c r="T17" i="7"/>
  <c r="R18" i="7"/>
  <c r="AG17" i="7"/>
  <c r="AJ17" i="7"/>
  <c r="S17" i="7"/>
  <c r="AA17" i="7"/>
  <c r="AD17" i="7"/>
  <c r="X17" i="7"/>
  <c r="AG13" i="7" l="1"/>
  <c r="S13" i="7"/>
  <c r="U13" i="7" s="1"/>
  <c r="AJ13" i="7"/>
  <c r="H75" i="16"/>
  <c r="X13" i="7"/>
  <c r="AJ60" i="7"/>
  <c r="C16" i="15"/>
  <c r="P15" i="7"/>
  <c r="B29" i="5"/>
  <c r="A7" i="21"/>
  <c r="M46" i="15"/>
  <c r="M45" i="15"/>
  <c r="AG60" i="7"/>
  <c r="R61" i="7"/>
  <c r="AD61" i="7" s="1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AA61" i="7"/>
  <c r="AG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R62" i="7" l="1"/>
  <c r="X61" i="7"/>
  <c r="T61" i="7"/>
  <c r="C17" i="15"/>
  <c r="U60" i="7"/>
  <c r="O236" i="16"/>
  <c r="AJ61" i="7"/>
  <c r="O269" i="16"/>
  <c r="O554" i="16"/>
  <c r="S61" i="7"/>
  <c r="U61" i="7" s="1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O298" i="16"/>
  <c r="O214" i="16"/>
  <c r="O17" i="7"/>
  <c r="M18" i="7"/>
  <c r="N17" i="7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H77" i="16" l="1"/>
  <c r="P17" i="7"/>
  <c r="B31" i="5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H78" i="16" l="1"/>
  <c r="Q78" i="16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L79" i="16" s="1"/>
  <c r="K78" i="16"/>
  <c r="M52" i="15"/>
  <c r="M53" i="15" s="1"/>
  <c r="N48" i="15"/>
  <c r="M50" i="15" s="1"/>
  <c r="R78" i="16"/>
  <c r="I78" i="16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79" i="16" l="1"/>
  <c r="P80" i="16" s="1"/>
  <c r="I79" i="16"/>
  <c r="K79" i="16"/>
  <c r="R79" i="16"/>
  <c r="Q80" i="16" s="1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L80" i="16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P81" i="16" l="1"/>
  <c r="L81" i="16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P82" i="16" s="1"/>
  <c r="U27" i="7"/>
  <c r="S80" i="16"/>
  <c r="R81" i="16" s="1"/>
  <c r="U42" i="7"/>
  <c r="F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Q82" i="16" l="1"/>
  <c r="I81" i="16"/>
  <c r="H81" i="16"/>
  <c r="J81" i="16"/>
  <c r="K82" i="16" s="1"/>
  <c r="L83" i="16" s="1"/>
  <c r="B35" i="5"/>
  <c r="A13" i="21"/>
  <c r="T81" i="16"/>
  <c r="S81" i="16"/>
  <c r="U66" i="7"/>
  <c r="U28" i="7"/>
  <c r="U43" i="7"/>
  <c r="H82" i="16"/>
  <c r="F82" i="16"/>
  <c r="B56" i="18"/>
  <c r="C55" i="18"/>
  <c r="X44" i="7"/>
  <c r="T44" i="7"/>
  <c r="AJ44" i="7"/>
  <c r="AG44" i="7"/>
  <c r="S44" i="7"/>
  <c r="AA44" i="7"/>
  <c r="AD44" i="7"/>
  <c r="R45" i="7"/>
  <c r="P29" i="7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I82" i="16" l="1"/>
  <c r="G82" i="16"/>
  <c r="G83" i="16" s="1"/>
  <c r="J82" i="16"/>
  <c r="J83" i="16" s="1"/>
  <c r="B36" i="5"/>
  <c r="A14" i="21"/>
  <c r="S82" i="16"/>
  <c r="T82" i="16"/>
  <c r="R82" i="16"/>
  <c r="U44" i="7"/>
  <c r="H83" i="16"/>
  <c r="P30" i="7"/>
  <c r="K83" i="16"/>
  <c r="L84" i="16" s="1"/>
  <c r="B57" i="18"/>
  <c r="C56" i="18"/>
  <c r="T45" i="7"/>
  <c r="AD45" i="7"/>
  <c r="S45" i="7"/>
  <c r="AA45" i="7"/>
  <c r="X45" i="7"/>
  <c r="AG45" i="7"/>
  <c r="AJ45" i="7"/>
  <c r="R46" i="7"/>
  <c r="F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I83" i="16" l="1"/>
  <c r="B37" i="5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T86" i="16" s="1"/>
  <c r="B39" i="5"/>
  <c r="A17" i="21"/>
  <c r="R85" i="16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S86" i="16" l="1"/>
  <c r="T87" i="16" s="1"/>
  <c r="B40" i="5"/>
  <c r="A18" i="21"/>
  <c r="R86" i="16"/>
  <c r="P86" i="16"/>
  <c r="Q86" i="16"/>
  <c r="U48" i="7"/>
  <c r="U33" i="7"/>
  <c r="J87" i="16"/>
  <c r="K87" i="16"/>
  <c r="L87" i="16"/>
  <c r="H87" i="16"/>
  <c r="F87" i="16"/>
  <c r="I87" i="16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J88" i="16" l="1"/>
  <c r="U72" i="7"/>
  <c r="S87" i="16"/>
  <c r="T88" i="16" s="1"/>
  <c r="R87" i="16"/>
  <c r="S88" i="16" s="1"/>
  <c r="T89" i="16" s="1"/>
  <c r="B41" i="5"/>
  <c r="A19" i="21"/>
  <c r="Q87" i="16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R88" i="16" l="1"/>
  <c r="S89" i="16" s="1"/>
  <c r="B42" i="5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T92" i="16" l="1"/>
  <c r="L91" i="16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4" i="16" l="1"/>
  <c r="L94" i="16"/>
  <c r="L95" i="16" s="1"/>
  <c r="J94" i="16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5" i="16"/>
  <c r="H95" i="16"/>
  <c r="I95" i="16"/>
  <c r="Q94" i="16"/>
  <c r="R95" i="16" s="1"/>
  <c r="S96" i="16" s="1"/>
  <c r="T97" i="16" s="1"/>
  <c r="P94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K96" i="16" l="1"/>
  <c r="L96" i="16"/>
  <c r="L97" i="16" s="1"/>
  <c r="J96" i="16"/>
  <c r="H96" i="16"/>
  <c r="I96" i="16"/>
  <c r="J97" i="16" s="1"/>
  <c r="Q95" i="16"/>
  <c r="R96" i="16" s="1"/>
  <c r="S97" i="16" s="1"/>
  <c r="T98" i="16" s="1"/>
  <c r="P95" i="16"/>
  <c r="F96" i="16"/>
  <c r="B70" i="18"/>
  <c r="C69" i="18"/>
  <c r="G96" i="16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H97" i="16" l="1"/>
  <c r="K97" i="16"/>
  <c r="L98" i="16" s="1"/>
  <c r="I97" i="16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J98" i="16" l="1"/>
  <c r="K98" i="16"/>
  <c r="L99" i="16" s="1"/>
  <c r="I98" i="16"/>
  <c r="Q97" i="16"/>
  <c r="R98" i="16" s="1"/>
  <c r="S99" i="16" s="1"/>
  <c r="T100" i="16" s="1"/>
  <c r="P97" i="16"/>
  <c r="F98" i="16"/>
  <c r="B72" i="18"/>
  <c r="C71" i="18"/>
  <c r="G98" i="16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H99" i="16" l="1"/>
  <c r="K99" i="16"/>
  <c r="J99" i="16"/>
  <c r="L100" i="16"/>
  <c r="I99" i="16"/>
  <c r="F99" i="16"/>
  <c r="P98" i="16"/>
  <c r="Q98" i="16"/>
  <c r="R99" i="16" s="1"/>
  <c r="S100" i="16" s="1"/>
  <c r="T101" i="16" s="1"/>
  <c r="U83" i="7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K100" i="16" l="1"/>
  <c r="L101" i="16" s="1"/>
  <c r="J100" i="16"/>
  <c r="K101" i="16" s="1"/>
  <c r="F100" i="16"/>
  <c r="I100" i="16"/>
  <c r="P99" i="16"/>
  <c r="Q99" i="16"/>
  <c r="R100" i="16" s="1"/>
  <c r="S101" i="16" s="1"/>
  <c r="T102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L102" i="16" l="1"/>
  <c r="J101" i="16"/>
  <c r="K102" i="16" s="1"/>
  <c r="L103" i="16" s="1"/>
  <c r="I101" i="16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l="1"/>
  <c r="J102" i="16"/>
  <c r="K103" i="16" s="1"/>
  <c r="L104" i="16" s="1"/>
  <c r="H102" i="16"/>
  <c r="I102" i="16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J103" i="16" l="1"/>
  <c r="K104" i="16" s="1"/>
  <c r="L105" i="16" s="1"/>
  <c r="H103" i="16"/>
  <c r="I103" i="16"/>
  <c r="J104" i="16" s="1"/>
  <c r="K105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L106" i="16" l="1"/>
  <c r="H104" i="16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H106" i="16" l="1"/>
  <c r="I106" i="16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I80" i="2"/>
  <c r="C82" i="2"/>
  <c r="D81" i="2"/>
  <c r="F81" i="2"/>
  <c r="E81" i="2"/>
  <c r="H80" i="2"/>
  <c r="G80" i="2"/>
  <c r="J80" i="2"/>
  <c r="F66" i="3"/>
  <c r="F107" i="16" l="1"/>
  <c r="H107" i="16"/>
  <c r="I107" i="16"/>
  <c r="J108" i="16" s="1"/>
  <c r="K109" i="16" s="1"/>
  <c r="L110" i="16" s="1"/>
  <c r="P106" i="16"/>
  <c r="Q106" i="16"/>
  <c r="R107" i="16" s="1"/>
  <c r="S108" i="16" s="1"/>
  <c r="T109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K110" i="16" s="1"/>
  <c r="L111" i="16" s="1"/>
  <c r="Q107" i="16"/>
  <c r="R108" i="16" s="1"/>
  <c r="S109" i="16" s="1"/>
  <c r="T110" i="16" s="1"/>
  <c r="P107" i="16"/>
  <c r="F108" i="16"/>
  <c r="G108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H109" i="16" l="1"/>
  <c r="I109" i="16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K112" i="16" s="1"/>
  <c r="L113" i="16" s="1"/>
  <c r="Q109" i="16"/>
  <c r="R110" i="16" s="1"/>
  <c r="S111" i="16" s="1"/>
  <c r="T112" i="16" s="1"/>
  <c r="P109" i="16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H114" i="16" l="1"/>
  <c r="I114" i="16"/>
  <c r="J115" i="16" s="1"/>
  <c r="K116" i="16" s="1"/>
  <c r="L117" i="16" s="1"/>
  <c r="Q113" i="16"/>
  <c r="R114" i="16" s="1"/>
  <c r="S115" i="16" s="1"/>
  <c r="T116" i="16" s="1"/>
  <c r="P113" i="16"/>
  <c r="F114" i="16"/>
  <c r="G114" i="16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H115" i="16" l="1"/>
  <c r="F115" i="16"/>
  <c r="I115" i="16"/>
  <c r="J116" i="16" s="1"/>
  <c r="K117" i="16" s="1"/>
  <c r="L118" i="16" s="1"/>
  <c r="Q114" i="16"/>
  <c r="R115" i="16" s="1"/>
  <c r="S116" i="16" s="1"/>
  <c r="T117" i="16" s="1"/>
  <c r="P114" i="16"/>
  <c r="G115" i="16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H116" i="16" l="1"/>
  <c r="F116" i="16"/>
  <c r="I116" i="16"/>
  <c r="J117" i="16" s="1"/>
  <c r="K118" i="16" s="1"/>
  <c r="L119" i="16" s="1"/>
  <c r="Q115" i="16"/>
  <c r="R116" i="16" s="1"/>
  <c r="S117" i="16" s="1"/>
  <c r="T118" i="16" s="1"/>
  <c r="P115" i="16"/>
  <c r="G116" i="16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H117" i="16" l="1"/>
  <c r="I117" i="16"/>
  <c r="J118" i="16" s="1"/>
  <c r="K119" i="16" s="1"/>
  <c r="L120" i="16" s="1"/>
  <c r="P116" i="16"/>
  <c r="Q116" i="16"/>
  <c r="R117" i="16" s="1"/>
  <c r="S118" i="16" s="1"/>
  <c r="T119" i="16" s="1"/>
  <c r="F117" i="16"/>
  <c r="G117" i="16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H118" i="16" l="1"/>
  <c r="I118" i="16"/>
  <c r="J119" i="16" s="1"/>
  <c r="P117" i="16"/>
  <c r="Q117" i="16"/>
  <c r="R118" i="16" s="1"/>
  <c r="S119" i="16" s="1"/>
  <c r="T120" i="16" s="1"/>
  <c r="F118" i="16"/>
  <c r="K120" i="16"/>
  <c r="L121" i="16" s="1"/>
  <c r="G118" i="16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H119" i="16" l="1"/>
  <c r="I119" i="16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K125" i="16" s="1"/>
  <c r="L126" i="16" s="1"/>
  <c r="Q122" i="16"/>
  <c r="R123" i="16" s="1"/>
  <c r="S124" i="16" s="1"/>
  <c r="T125" i="16" s="1"/>
  <c r="P122" i="16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H127" i="16" l="1"/>
  <c r="I127" i="16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H132" i="16" l="1"/>
  <c r="I132" i="16"/>
  <c r="J133" i="16" s="1"/>
  <c r="K134" i="16" s="1"/>
  <c r="L135" i="16" s="1"/>
  <c r="P131" i="16"/>
  <c r="Q131" i="16"/>
  <c r="R132" i="16" s="1"/>
  <c r="S133" i="16" s="1"/>
  <c r="T134" i="16" s="1"/>
  <c r="G132" i="16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H133" i="16" l="1"/>
  <c r="I133" i="16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H137" i="16" l="1"/>
  <c r="I137" i="16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H140" i="16" l="1"/>
  <c r="I140" i="16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K147" i="16" s="1"/>
  <c r="L148" i="16" s="1"/>
  <c r="Q144" i="16"/>
  <c r="R145" i="16" s="1"/>
  <c r="S146" i="16" s="1"/>
  <c r="T147" i="16" s="1"/>
  <c r="P144" i="16"/>
  <c r="F145" i="16"/>
  <c r="G145" i="16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H146" i="16" l="1"/>
  <c r="I146" i="16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H155" i="16" l="1"/>
  <c r="I155" i="16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AI35" i="3"/>
  <c r="N35" i="3"/>
  <c r="O35" i="3"/>
  <c r="G34" i="4"/>
  <c r="I34" i="4" s="1"/>
  <c r="J34" i="4" s="1"/>
  <c r="H34" i="4"/>
  <c r="K112" i="3"/>
  <c r="L112" i="3" s="1"/>
  <c r="F116" i="3"/>
  <c r="F157" i="16" l="1"/>
  <c r="H157" i="16"/>
  <c r="I157" i="16"/>
  <c r="J158" i="16" s="1"/>
  <c r="K159" i="16" s="1"/>
  <c r="L160" i="16" s="1"/>
  <c r="P156" i="16"/>
  <c r="Q156" i="16"/>
  <c r="R157" i="16" s="1"/>
  <c r="S158" i="16" s="1"/>
  <c r="T159" i="16" s="1"/>
  <c r="G157" i="16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H158" i="16" l="1"/>
  <c r="F158" i="16"/>
  <c r="I158" i="16"/>
  <c r="J159" i="16" s="1"/>
  <c r="K160" i="16" s="1"/>
  <c r="L161" i="16" s="1"/>
  <c r="Q157" i="16"/>
  <c r="R158" i="16" s="1"/>
  <c r="S159" i="16" s="1"/>
  <c r="T160" i="16" s="1"/>
  <c r="P157" i="16"/>
  <c r="G158" i="16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H159" i="16" l="1"/>
  <c r="I159" i="16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H163" i="16" l="1"/>
  <c r="I163" i="16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H167" i="16" l="1"/>
  <c r="I167" i="16"/>
  <c r="J168" i="16" s="1"/>
  <c r="K169" i="16" s="1"/>
  <c r="L170" i="16" s="1"/>
  <c r="P166" i="16"/>
  <c r="Q166" i="16"/>
  <c r="R167" i="16" s="1"/>
  <c r="S168" i="16" s="1"/>
  <c r="T169" i="16" s="1"/>
  <c r="G167" i="16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H168" i="16" l="1"/>
  <c r="I168" i="16"/>
  <c r="J169" i="16" s="1"/>
  <c r="K170" i="16" s="1"/>
  <c r="L171" i="16" s="1"/>
  <c r="Q167" i="16"/>
  <c r="R168" i="16" s="1"/>
  <c r="S169" i="16" s="1"/>
  <c r="T170" i="16" s="1"/>
  <c r="P167" i="16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H178" i="16" l="1"/>
  <c r="I178" i="16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K181" i="16" s="1"/>
  <c r="L182" i="16" s="1"/>
  <c r="P178" i="16"/>
  <c r="Q178" i="16"/>
  <c r="R179" i="16" s="1"/>
  <c r="S180" i="16" s="1"/>
  <c r="T181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H181" i="16" l="1"/>
  <c r="I181" i="16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H183" i="16" l="1"/>
  <c r="I183" i="16"/>
  <c r="J184" i="16" s="1"/>
  <c r="K185" i="16" s="1"/>
  <c r="L186" i="16" s="1"/>
  <c r="P182" i="16"/>
  <c r="Q182" i="16"/>
  <c r="R183" i="16" s="1"/>
  <c r="S184" i="16" s="1"/>
  <c r="T185" i="16" s="1"/>
  <c r="F183" i="16"/>
  <c r="G183" i="16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H184" i="16" l="1"/>
  <c r="I184" i="16"/>
  <c r="J185" i="16" s="1"/>
  <c r="K186" i="16" s="1"/>
  <c r="Q183" i="16"/>
  <c r="R184" i="16" s="1"/>
  <c r="S185" i="16" s="1"/>
  <c r="T186" i="16" s="1"/>
  <c r="P183" i="16"/>
  <c r="F184" i="16"/>
  <c r="G184" i="16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H185" i="16" l="1"/>
  <c r="I185" i="16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F190" i="16" l="1"/>
  <c r="I190" i="16"/>
  <c r="J191" i="16" s="1"/>
  <c r="K192" i="16" s="1"/>
  <c r="L193" i="16" s="1"/>
  <c r="P189" i="16"/>
  <c r="Q189" i="16"/>
  <c r="R190" i="16" s="1"/>
  <c r="S191" i="16" s="1"/>
  <c r="T192" i="16" s="1"/>
  <c r="G190" i="16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H191" i="16" l="1"/>
  <c r="I191" i="16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D194" i="16"/>
  <c r="E150" i="4"/>
  <c r="F150" i="4" s="1"/>
  <c r="I150" i="3"/>
  <c r="D150" i="4" s="1"/>
  <c r="S150" i="3"/>
  <c r="T150" i="3" s="1"/>
  <c r="U150" i="3"/>
  <c r="F195" i="16" l="1"/>
  <c r="H195" i="16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F203" i="16" l="1"/>
  <c r="I203" i="16"/>
  <c r="J204" i="16" s="1"/>
  <c r="K205" i="16" s="1"/>
  <c r="L206" i="16" s="1"/>
  <c r="Q202" i="16"/>
  <c r="R203" i="16" s="1"/>
  <c r="S204" i="16" s="1"/>
  <c r="T205" i="16" s="1"/>
  <c r="P202" i="16"/>
  <c r="G203" i="16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H204" i="16" l="1"/>
  <c r="D204" i="16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H208" i="16" l="1"/>
  <c r="F208" i="16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H212" i="16" l="1"/>
  <c r="F212" i="16"/>
  <c r="I212" i="16"/>
  <c r="J213" i="16" s="1"/>
  <c r="K214" i="16" s="1"/>
  <c r="L215" i="16" s="1"/>
  <c r="G212" i="16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H213" i="16" l="1"/>
  <c r="F213" i="16"/>
  <c r="I213" i="16"/>
  <c r="J214" i="16" s="1"/>
  <c r="K215" i="16" s="1"/>
  <c r="L216" i="16" s="1"/>
  <c r="G213" i="16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H214" i="16" l="1"/>
  <c r="F214" i="16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F216" i="16" l="1"/>
  <c r="L219" i="16"/>
  <c r="H216" i="16"/>
  <c r="I217" i="16" s="1"/>
  <c r="J218" i="16" s="1"/>
  <c r="K219" i="16" s="1"/>
  <c r="L220" i="16" s="1"/>
  <c r="G216" i="16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H217" i="16" l="1"/>
  <c r="I218" i="16" s="1"/>
  <c r="J219" i="16" s="1"/>
  <c r="K220" i="16" s="1"/>
  <c r="L221" i="16" s="1"/>
  <c r="G217" i="16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G221" i="16" l="1"/>
  <c r="H221" i="16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F231" i="16" l="1"/>
  <c r="G231" i="16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F253" i="16" l="1"/>
  <c r="G253" i="16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F259" i="16" l="1"/>
  <c r="G259" i="16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F261" i="16" l="1"/>
  <c r="G261" i="16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F264" i="16" l="1"/>
  <c r="G264" i="16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F265" i="16" l="1"/>
  <c r="G265" i="16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F266" i="16" l="1"/>
  <c r="G266" i="16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F267" i="16" l="1"/>
  <c r="G267" i="16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F271" i="16" l="1"/>
  <c r="G271" i="16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F272" i="16" l="1"/>
  <c r="G272" i="16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F280" i="16" l="1"/>
  <c r="G280" i="16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F286" i="16" l="1"/>
  <c r="G286" i="16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F287" i="16" l="1"/>
  <c r="G287" i="16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F288" i="16" l="1"/>
  <c r="G288" i="16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F294" i="16" l="1"/>
  <c r="G294" i="16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F298" i="16" l="1"/>
  <c r="G298" i="16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F310" i="16" l="1"/>
  <c r="G310" i="16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F312" i="16" l="1"/>
  <c r="G312" i="16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F353" i="16" l="1"/>
  <c r="G353" i="16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F359" i="16" l="1"/>
  <c r="G359" i="16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F378" i="16" l="1"/>
  <c r="G378" i="16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F395" i="16" l="1"/>
  <c r="G395" i="16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F403" i="16" l="1"/>
  <c r="G403" i="16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F413" i="16" l="1"/>
  <c r="G413" i="16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F441" i="16" l="1"/>
  <c r="G441" i="16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F444" i="16" l="1"/>
  <c r="G444" i="16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F450" i="16" l="1"/>
  <c r="G450" i="16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F454" i="16" l="1"/>
  <c r="G454" i="16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F466" i="16" l="1"/>
  <c r="G466" i="16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F475" i="16" l="1"/>
  <c r="G475" i="16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F476" i="16" l="1"/>
  <c r="G476" i="16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F489" i="16" l="1"/>
  <c r="G489" i="16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F494" i="16" l="1"/>
  <c r="G494" i="16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F498" i="16" l="1"/>
  <c r="G498" i="16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F504" i="16" l="1"/>
  <c r="G504" i="16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F505" i="16" l="1"/>
  <c r="G505" i="16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F507" i="16" l="1"/>
  <c r="G507" i="16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F509" i="16" l="1"/>
  <c r="G509" i="16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F514" i="16" l="1"/>
  <c r="G514" i="16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F517" i="16" l="1"/>
  <c r="G517" i="16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F518" i="16" l="1"/>
  <c r="G518" i="16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F519" i="16" l="1"/>
  <c r="G519" i="16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F520" i="16" l="1"/>
  <c r="G520" i="16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F521" i="16" l="1"/>
  <c r="G521" i="16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F522" i="16" l="1"/>
  <c r="G522" i="16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F523" i="16" l="1"/>
  <c r="G523" i="16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F533" i="16" l="1"/>
  <c r="G533" i="16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F534" i="16" l="1"/>
  <c r="G534" i="16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F537" i="16" l="1"/>
  <c r="G537" i="16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F541" i="16" l="1"/>
  <c r="G541" i="16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F542" i="16" l="1"/>
  <c r="G542" i="16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F543" i="16" l="1"/>
  <c r="G543" i="16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F553" i="16" l="1"/>
  <c r="G553" i="16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F554" i="16" l="1"/>
  <c r="G554" i="16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F562" i="16" l="1"/>
  <c r="G562" i="16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F568" i="16" l="1"/>
  <c r="G568" i="16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F569" i="16" l="1"/>
  <c r="G569" i="16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F570" i="16" l="1"/>
  <c r="G570" i="16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F573" i="16" l="1"/>
  <c r="G573" i="16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F575" i="16" l="1"/>
  <c r="G575" i="16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F584" i="16" l="1"/>
  <c r="G584" i="16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F585" i="16" l="1"/>
  <c r="G585" i="16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F611" i="16" l="1"/>
  <c r="G611" i="16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F612" i="16" l="1"/>
  <c r="G612" i="16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F613" i="16" l="1"/>
  <c r="G613" i="16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F619" i="16" l="1"/>
  <c r="G619" i="16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F622" i="16" l="1"/>
  <c r="G622" i="16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F626" i="16" l="1"/>
  <c r="G626" i="16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F641" i="16" l="1"/>
  <c r="G641" i="16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F642" i="16" l="1"/>
  <c r="G642" i="16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F643" i="16" l="1"/>
  <c r="G643" i="16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F644" i="16" l="1"/>
  <c r="G644" i="16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F645" i="16" l="1"/>
  <c r="G645" i="16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F664" i="16" l="1"/>
  <c r="G664" i="16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F667" i="16" l="1"/>
  <c r="G667" i="16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F675" i="16" l="1"/>
  <c r="G675" i="16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F676" i="16" l="1"/>
  <c r="G676" i="16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F681" i="16" l="1"/>
  <c r="G681" i="16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F683" i="16" l="1"/>
  <c r="G683" i="16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F684" i="16" l="1"/>
  <c r="G684" i="16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F686" i="16" l="1"/>
  <c r="G686" i="16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F687" i="16" l="1"/>
  <c r="G687" i="16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F689" i="16" l="1"/>
  <c r="G689" i="16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F691" i="16" l="1"/>
  <c r="G691" i="16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F692" i="16" l="1"/>
  <c r="G692" i="16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F699" i="16" l="1"/>
  <c r="G699" i="16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F700" i="16" l="1"/>
  <c r="G700" i="16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F704" i="16" l="1"/>
  <c r="G704" i="16"/>
  <c r="H705" i="16" s="1"/>
  <c r="I706" i="16" s="1"/>
  <c r="J707" i="16" s="1"/>
  <c r="P703" i="16"/>
  <c r="Q703" i="16"/>
  <c r="E704" i="16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F705" i="16" l="1"/>
  <c r="G705" i="16"/>
  <c r="H706" i="16" s="1"/>
  <c r="I707" i="16" s="1"/>
  <c r="D705" i="16"/>
  <c r="E705" i="16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F706" i="16" l="1"/>
  <c r="G706" i="16"/>
  <c r="H707" i="16" s="1"/>
  <c r="D706" i="16"/>
  <c r="E706" i="16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F707" i="16" l="1"/>
  <c r="G707" i="16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H486" i="4"/>
  <c r="G486" i="4"/>
  <c r="I486" i="4" s="1"/>
  <c r="J486" i="4" s="1"/>
  <c r="N487" i="3" l="1"/>
  <c r="O487" i="3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J909" i="4"/>
  <c r="I910" i="4"/>
  <c r="C12" i="4"/>
  <c r="C13" i="4"/>
  <c r="C12" i="11" s="1"/>
  <c r="AA908" i="3"/>
  <c r="AA909" i="3" s="1"/>
  <c r="K18" i="3"/>
  <c r="P18" i="3"/>
  <c r="D34" i="18" l="1"/>
  <c r="D25" i="18"/>
  <c r="D21" i="18"/>
  <c r="D46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0" i="21" s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A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<sst xmlns="http://schemas.openxmlformats.org/spreadsheetml/2006/main" count="2161" uniqueCount="1272">
  <si>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</si>
  <si>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</si>
  <si>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</si>
  <si>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</si>
  <si>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</si>
  <si>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</si>
  <si>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</si>
  <si>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</si>
  <si>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</si>
  <si>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</si>
  <si>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</si>
  <si>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</si>
  <si>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</si>
  <si>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</si>
  <si>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</si>
  <si>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</si>
  <si>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</si>
  <si>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</si>
  <si>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</si>
  <si>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</si>
  <si>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</si>
  <si>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</si>
  <si>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</si>
  <si>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</si>
  <si>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</si>
  <si>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</si>
  <si>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</si>
  <si>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</si>
  <si>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</si>
  <si>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</si>
  <si>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</si>
  <si>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</si>
  <si>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</si>
  <si>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</si>
  <si>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</si>
  <si>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</si>
  <si>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</si>
  <si>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</si>
  <si>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</si>
  <si>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</si>
  <si>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</si>
  <si>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</si>
  <si>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</si>
  <si>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</si>
  <si>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</si>
  <si>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</si>
  <si>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</si>
  <si>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</si>
  <si>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</si>
  <si>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</si>
  <si>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</si>
  <si>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</si>
  <si>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</si>
  <si>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</si>
  <si>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</si>
  <si>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</si>
  <si>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</si>
  <si>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</si>
  <si>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</si>
  <si>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</si>
  <si>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</si>
  <si>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</si>
  <si>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</si>
  <si>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</si>
  <si>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</si>
  <si>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</si>
  <si>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</si>
  <si>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</si>
  <si>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</si>
  <si>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</si>
  <si>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</si>
  <si>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</si>
  <si>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</si>
  <si>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</si>
  <si>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</si>
  <si>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</si>
  <si>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</si>
  <si>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</si>
  <si>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</si>
  <si>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</si>
  <si>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</si>
  <si>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</si>
  <si>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</si>
  <si>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</si>
  <si>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</si>
  <si>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</si>
  <si>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</si>
  <si>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</si>
  <si>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</si>
  <si>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</si>
  <si>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</si>
  <si>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</si>
  <si>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</si>
  <si>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</si>
  <si>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</si>
  <si>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</si>
  <si>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</si>
  <si>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</si>
  <si>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</si>
  <si>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</si>
  <si>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</si>
  <si>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</si>
  <si>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</si>
  <si>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</si>
  <si>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</si>
  <si>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</si>
  <si>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</si>
  <si>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</si>
  <si>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</si>
  <si>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</si>
  <si>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</si>
  <si>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</si>
  <si>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</si>
  <si>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</si>
  <si>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</si>
  <si>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</si>
  <si>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</si>
  <si>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</si>
  <si>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</si>
  <si>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</si>
  <si>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</si>
  <si>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</si>
  <si>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</si>
  <si>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</si>
  <si>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</si>
  <si>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</si>
  <si>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</si>
  <si>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</si>
  <si>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</si>
  <si>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</si>
  <si>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</si>
  <si>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</si>
  <si>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</si>
  <si>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</si>
  <si>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</si>
  <si>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</si>
  <si>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</si>
  <si>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</si>
  <si>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</si>
  <si>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</si>
  <si>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</si>
  <si>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</si>
  <si>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</si>
  <si>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</si>
  <si>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</si>
  <si>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</si>
  <si>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</si>
  <si>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</si>
  <si>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</si>
  <si>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</si>
  <si>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</si>
  <si>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</si>
  <si>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</si>
  <si>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</si>
  <si>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</si>
  <si>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</si>
  <si>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</si>
  <si>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</si>
  <si>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</si>
  <si>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</si>
  <si>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</si>
  <si>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</si>
  <si>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</si>
  <si>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</si>
  <si>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</si>
  <si>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</si>
  <si>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</si>
  <si>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</si>
  <si>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</si>
  <si>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</si>
  <si>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</si>
  <si>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</si>
  <si>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</si>
  <si>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</si>
  <si>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</si>
  <si>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</si>
  <si>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</si>
  <si>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</si>
  <si>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</si>
  <si>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</si>
  <si>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</si>
  <si>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</si>
  <si>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</si>
  <si>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</si>
  <si>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</si>
  <si>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</si>
  <si>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</si>
  <si>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</si>
  <si>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</si>
  <si>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</si>
  <si>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</si>
  <si>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</si>
  <si>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</si>
  <si>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</si>
  <si>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</si>
  <si>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</si>
  <si>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</si>
  <si>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</si>
  <si>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</si>
  <si>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</si>
  <si>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</si>
  <si>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</si>
  <si>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</si>
  <si>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</si>
  <si>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</si>
  <si>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</si>
  <si>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</si>
  <si>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</si>
  <si>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</si>
  <si>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</si>
  <si>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</si>
  <si>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</si>
  <si>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</si>
  <si>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</si>
  <si>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</si>
  <si>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</si>
  <si>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</si>
  <si>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</si>
  <si>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</si>
  <si>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</si>
  <si>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</si>
  <si>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</si>
  <si>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</si>
  <si>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</si>
  <si>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</si>
  <si>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</si>
  <si>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</si>
  <si>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</si>
  <si>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</si>
  <si>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</si>
  <si>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</si>
  <si>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</si>
  <si>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</si>
  <si>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</si>
  <si>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</si>
  <si>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</si>
  <si>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</si>
  <si>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</si>
  <si>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</si>
  <si>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</si>
  <si>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</si>
  <si>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</si>
  <si>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</si>
  <si>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</si>
  <si>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</si>
  <si>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</si>
  <si>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</si>
  <si>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</si>
  <si>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</si>
  <si>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</si>
  <si>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</si>
  <si>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</si>
  <si>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</si>
  <si>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</si>
  <si>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</si>
  <si>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</si>
  <si>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</si>
  <si>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</si>
  <si>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</si>
  <si>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</si>
  <si>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</si>
  <si>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</si>
  <si>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</si>
  <si>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</si>
  <si>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</si>
  <si>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</si>
  <si>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</si>
  <si>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</si>
  <si>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</si>
  <si>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</si>
  <si>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</si>
  <si>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</si>
  <si>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</si>
  <si>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</si>
  <si>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</si>
  <si>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</si>
  <si>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</si>
  <si>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</si>
  <si>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</si>
  <si>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</si>
  <si>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</si>
  <si>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</si>
  <si>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</si>
  <si>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</si>
  <si>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</si>
  <si>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</si>
  <si>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</si>
  <si>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</si>
  <si>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</si>
  <si>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</si>
  <si>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</si>
  <si>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</si>
  <si>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</si>
  <si>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</si>
  <si>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</si>
  <si>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</si>
  <si>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</si>
  <si>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</si>
  <si>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</si>
  <si>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</si>
  <si>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</si>
  <si>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</si>
  <si>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</si>
  <si>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</si>
  <si>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</si>
  <si>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</si>
  <si>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</si>
  <si>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</si>
  <si>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</si>
  <si>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</si>
  <si>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</si>
  <si>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</si>
  <si>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</si>
  <si>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</si>
  <si>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</si>
  <si>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</si>
  <si>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</si>
  <si>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</si>
  <si>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</si>
  <si>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</si>
  <si>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</si>
  <si>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</si>
  <si>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</si>
  <si>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</si>
  <si>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</si>
  <si>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</si>
  <si>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</si>
  <si>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</si>
  <si>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</si>
  <si>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</si>
  <si>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</si>
  <si>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</si>
  <si>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</si>
  <si>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</si>
  <si>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</si>
  <si>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</si>
  <si>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</si>
  <si>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</si>
  <si>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</si>
  <si>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</si>
  <si>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</si>
  <si>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</si>
  <si>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</si>
  <si>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</si>
  <si>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</si>
  <si>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</si>
  <si>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</si>
  <si>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</si>
  <si>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</si>
  <si>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</si>
  <si>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</si>
  <si>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</si>
  <si>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</si>
  <si>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</si>
  <si>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</si>
  <si>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</si>
  <si>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</si>
  <si>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</si>
  <si>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</si>
  <si>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</si>
  <si>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</si>
  <si>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</si>
  <si>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</si>
  <si>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</si>
  <si>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</si>
  <si>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</si>
  <si>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</si>
  <si>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</si>
  <si>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</si>
  <si>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</si>
  <si>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</si>
  <si>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</si>
  <si>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</si>
  <si>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</si>
  <si>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</si>
  <si>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</si>
  <si>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</si>
  <si>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</si>
  <si>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</si>
  <si>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</si>
  <si>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</si>
  <si>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</si>
  <si>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</si>
  <si>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</si>
  <si>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</si>
  <si>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</si>
  <si>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</si>
  <si>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</si>
  <si>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</si>
  <si>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</si>
  <si>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</si>
  <si>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</si>
  <si>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</si>
  <si>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</si>
  <si>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</si>
  <si>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</si>
  <si>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</si>
  <si>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</si>
  <si>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</si>
  <si>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</si>
  <si>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</si>
  <si>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</si>
  <si>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</si>
  <si>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</si>
  <si>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</si>
  <si>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</si>
  <si>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</si>
  <si>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</si>
  <si>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</si>
  <si>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</si>
  <si>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</si>
  <si>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</si>
  <si>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</si>
  <si>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</si>
  <si>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</si>
  <si>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</si>
  <si>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</si>
  <si>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</si>
  <si>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</si>
  <si>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</si>
  <si>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</si>
  <si>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</si>
  <si>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</si>
  <si>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</si>
  <si>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</si>
  <si>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</si>
  <si>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</si>
  <si>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</si>
  <si>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</si>
  <si>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</si>
  <si>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</si>
  <si>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</si>
  <si>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</si>
  <si>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</si>
  <si>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</si>
  <si>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</si>
  <si>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</si>
  <si>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</si>
  <si>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</si>
  <si>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</si>
  <si>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</si>
  <si>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</si>
  <si>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</si>
  <si>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</si>
  <si>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</si>
  <si>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</si>
  <si>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</si>
  <si>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</si>
  <si>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</si>
  <si>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</si>
  <si>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</si>
  <si>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</si>
  <si>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</si>
  <si>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</si>
  <si>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</si>
  <si>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</si>
  <si>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</si>
  <si>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</si>
  <si>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</si>
  <si>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</si>
  <si>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</si>
  <si>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</si>
  <si>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</si>
  <si>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</si>
  <si>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</si>
  <si>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</si>
  <si>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</si>
  <si>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</si>
  <si>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</si>
  <si>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</si>
  <si>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</si>
  <si>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</si>
  <si>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</si>
  <si>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</si>
  <si>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</si>
  <si>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</si>
  <si>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</si>
  <si>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</si>
  <si>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</si>
  <si>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</si>
  <si>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</si>
  <si>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</si>
  <si>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</si>
  <si>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</si>
  <si>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</si>
  <si>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</si>
  <si>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</si>
  <si>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</si>
  <si>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</si>
  <si>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</si>
  <si>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</si>
  <si>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</si>
  <si>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</si>
  <si>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</si>
  <si>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</si>
  <si>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</si>
  <si>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</si>
  <si>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</si>
  <si>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</si>
  <si>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</si>
  <si>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</si>
  <si>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</si>
  <si>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</si>
  <si>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</si>
  <si>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</si>
  <si>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</si>
  <si>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</si>
  <si>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</si>
  <si>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</si>
  <si>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</si>
  <si>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</si>
  <si>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</si>
  <si>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</si>
  <si>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</si>
  <si>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</si>
  <si>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</si>
  <si>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</si>
  <si>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</si>
  <si>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</si>
  <si>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</si>
  <si>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</si>
  <si>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</si>
  <si>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</si>
  <si>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</si>
  <si>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</si>
  <si>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</si>
  <si>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</si>
  <si>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</si>
  <si>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</si>
  <si>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</si>
  <si>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</si>
  <si>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</si>
  <si>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</si>
  <si>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</si>
  <si>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</si>
  <si>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</si>
  <si>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</si>
  <si>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</si>
  <si>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</si>
  <si>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</si>
  <si>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</si>
  <si>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</si>
  <si>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</si>
  <si>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</si>
  <si>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</si>
  <si>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</si>
  <si>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</si>
  <si>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</si>
  <si>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</si>
  <si>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</si>
  <si>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</si>
  <si>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</si>
  <si>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</si>
  <si>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</si>
  <si>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</si>
  <si>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</si>
  <si>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</si>
  <si>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</si>
  <si>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</si>
  <si>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</si>
  <si>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</si>
  <si>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</si>
  <si>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</si>
  <si>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</si>
  <si>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</si>
  <si>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</si>
  <si>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</si>
  <si>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</si>
  <si>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</si>
  <si>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</si>
  <si>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</si>
  <si>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</si>
  <si>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</si>
  <si>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</si>
  <si>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</si>
  <si>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</si>
  <si>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</si>
  <si>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</si>
  <si>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</si>
  <si>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</si>
  <si>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</si>
  <si>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</si>
  <si>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</si>
  <si>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</si>
  <si>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</si>
  <si>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</si>
  <si>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</si>
  <si>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</si>
  <si>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</si>
  <si>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</si>
  <si>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</si>
  <si>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</si>
  <si>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</si>
  <si>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</si>
  <si>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</si>
  <si>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</si>
  <si>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</si>
  <si>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</si>
  <si>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</si>
  <si>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</si>
  <si>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</si>
  <si>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</si>
  <si>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</si>
  <si>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</si>
  <si>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</si>
  <si>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</si>
  <si>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</si>
  <si>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</si>
  <si>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</si>
  <si>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</si>
  <si>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</si>
  <si>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</si>
  <si>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</si>
  <si>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</si>
  <si>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</si>
  <si>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</si>
  <si>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</si>
  <si>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</si>
  <si>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</si>
  <si>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</si>
  <si>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</si>
  <si>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</si>
  <si>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</si>
  <si>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</si>
  <si>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</si>
  <si>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</si>
  <si>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</si>
  <si>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</si>
  <si>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</si>
  <si>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</si>
  <si>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</si>
  <si>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</si>
  <si>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</si>
  <si>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</si>
  <si>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</si>
  <si>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</si>
  <si>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</si>
  <si>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</si>
  <si>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</si>
  <si>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</si>
  <si>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</si>
  <si>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</si>
  <si>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</si>
  <si>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</si>
  <si>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</si>
  <si>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</si>
  <si>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</si>
  <si>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</si>
  <si>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</si>
  <si>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</si>
  <si>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</si>
  <si>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</si>
  <si>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</si>
  <si>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</si>
  <si>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</si>
  <si>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</si>
  <si>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</si>
  <si>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</si>
  <si>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</si>
  <si>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</si>
  <si>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</si>
  <si>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</si>
  <si>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</si>
  <si>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</si>
  <si>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</si>
  <si>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</si>
  <si>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</si>
  <si>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</si>
  <si>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</si>
  <si>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</si>
  <si>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</si>
  <si>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</si>
  <si>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</si>
  <si>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</si>
  <si>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</si>
  <si>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</si>
  <si>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</si>
  <si>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</si>
  <si>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</si>
  <si>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</si>
  <si>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</si>
  <si>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</si>
  <si>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</si>
  <si>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</si>
  <si>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</si>
  <si>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</si>
  <si>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</si>
  <si>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</si>
  <si>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</si>
  <si>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</si>
  <si>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</si>
  <si>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</si>
  <si>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</si>
  <si>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</si>
  <si>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</si>
  <si>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</si>
  <si>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</si>
  <si>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</si>
  <si>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</si>
  <si>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</si>
  <si>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</si>
  <si>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</si>
  <si>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</si>
  <si>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</si>
  <si>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</si>
  <si>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</si>
  <si>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</si>
  <si>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</si>
  <si>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</si>
  <si>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</si>
  <si>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</si>
  <si>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</si>
  <si>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</si>
  <si>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</si>
  <si>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</si>
  <si>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</si>
  <si>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</si>
  <si>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</si>
  <si>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</si>
  <si>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</si>
  <si>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</si>
  <si>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</si>
  <si>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</si>
  <si>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</si>
  <si>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</si>
  <si>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</si>
  <si>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</si>
  <si>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</si>
  <si>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</si>
  <si>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</si>
  <si>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</si>
  <si>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</si>
  <si>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</si>
  <si>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</si>
  <si>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</si>
  <si>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</si>
  <si>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</si>
  <si>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</si>
  <si>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</si>
  <si>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</si>
  <si>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</si>
  <si>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</si>
  <si>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</si>
  <si>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</si>
  <si>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</si>
  <si>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</si>
  <si>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</si>
  <si>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</si>
  <si>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</si>
  <si>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</si>
  <si>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</si>
  <si>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</si>
  <si>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</si>
  <si>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</si>
  <si>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</si>
  <si>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</si>
  <si>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</si>
  <si>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</si>
  <si>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</si>
  <si>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</si>
  <si>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</si>
  <si>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</si>
  <si>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</si>
  <si>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</si>
  <si>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</si>
  <si>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</si>
  <si>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</si>
  <si>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</si>
  <si>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</si>
  <si>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</si>
  <si>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</si>
  <si>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</si>
  <si>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</si>
  <si>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</si>
  <si>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</si>
  <si>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</si>
  <si>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</si>
  <si>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</si>
  <si>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</si>
  <si>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</si>
  <si>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</si>
  <si>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</si>
  <si>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</si>
  <si>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</si>
  <si>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</si>
  <si>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</si>
  <si>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</si>
  <si>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</si>
  <si>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</si>
  <si>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</si>
  <si>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</si>
  <si>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</si>
  <si>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</si>
  <si>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</si>
  <si>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</si>
  <si>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</si>
  <si>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</si>
  <si>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</si>
  <si>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</si>
  <si>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</si>
  <si>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</si>
  <si>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</si>
  <si>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</si>
  <si>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</si>
  <si>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</si>
  <si>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</si>
  <si>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</si>
  <si>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</si>
  <si>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</si>
  <si>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</si>
  <si>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</si>
  <si>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</si>
  <si>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</si>
  <si>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</si>
  <si>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</si>
  <si>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</si>
  <si>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</si>
  <si>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</si>
  <si>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</si>
  <si>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</si>
  <si>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</si>
  <si>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</si>
  <si>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</si>
  <si>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</si>
  <si>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</si>
  <si>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</si>
  <si>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</si>
  <si>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</si>
  <si>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</si>
  <si>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</si>
  <si>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</si>
  <si>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</si>
  <si>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</si>
  <si>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</si>
  <si>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</si>
  <si>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</si>
  <si>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</si>
  <si>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</si>
  <si>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</si>
  <si>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</si>
  <si>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</si>
  <si>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</si>
  <si>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</si>
  <si>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</si>
  <si>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</si>
  <si>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</si>
  <si>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</si>
  <si>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</si>
  <si>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</si>
  <si>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</si>
  <si>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</si>
  <si>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</si>
  <si>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</si>
  <si>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</si>
  <si>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</si>
  <si>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</si>
  <si>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</si>
  <si>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</si>
  <si>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</si>
  <si>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</si>
  <si>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</si>
  <si>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</si>
  <si>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</si>
  <si>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</si>
  <si>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</si>
  <si>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</si>
  <si>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</si>
  <si>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</si>
  <si>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</si>
  <si>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</si>
  <si>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</si>
  <si>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</si>
  <si>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</si>
  <si>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</si>
  <si>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</si>
  <si>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</si>
  <si>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</si>
  <si>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</si>
  <si>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</si>
  <si>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</si>
  <si>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</si>
  <si>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</si>
  <si>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</si>
  <si>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</si>
  <si>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</si>
  <si>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</si>
  <si>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</si>
  <si>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</si>
  <si>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</si>
  <si>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</si>
  <si>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</si>
  <si>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</si>
  <si>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</si>
  <si>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</si>
  <si>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</si>
  <si>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</si>
  <si>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</si>
  <si>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</si>
  <si>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</si>
  <si>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</si>
  <si>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</si>
  <si>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</si>
  <si>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</si>
  <si>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</si>
  <si>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</si>
  <si>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</si>
  <si>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</si>
  <si>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</si>
  <si>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</si>
  <si>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</si>
  <si>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</si>
  <si>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</si>
  <si>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</si>
  <si>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</si>
  <si>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</si>
  <si>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</si>
  <si>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</si>
  <si>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</si>
  <si>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</si>
  <si>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</si>
  <si>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</si>
  <si>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</si>
  <si>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</si>
  <si>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</si>
  <si>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</si>
  <si>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</si>
  <si>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</si>
  <si>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</si>
  <si>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</si>
  <si>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</si>
  <si>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</si>
  <si>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</si>
  <si>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</si>
  <si>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</si>
  <si>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</si>
  <si>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</si>
  <si>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</si>
  <si>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</si>
  <si>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</si>
  <si>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</si>
  <si>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</si>
  <si>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</si>
  <si>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</si>
  <si>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</si>
  <si>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</si>
  <si>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</si>
  <si>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</si>
  <si>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</si>
  <si>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</si>
  <si>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</si>
  <si>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</si>
  <si>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</si>
  <si>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</si>
  <si>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</si>
  <si>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</si>
  <si>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</si>
  <si>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</si>
  <si>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</si>
  <si>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</si>
  <si>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</si>
  <si>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</si>
  <si>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</si>
  <si>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</si>
  <si>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</si>
  <si>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</si>
  <si>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</si>
  <si>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</si>
  <si>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</si>
  <si>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</si>
  <si>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</si>
  <si>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</si>
  <si>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</si>
  <si>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</si>
  <si>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</si>
  <si>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</si>
  <si>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</si>
  <si>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</si>
  <si>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</si>
  <si>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</si>
  <si>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</si>
  <si>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</si>
  <si>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</si>
  <si>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</si>
  <si>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</si>
  <si>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</si>
  <si>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</si>
  <si>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</si>
  <si>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</si>
  <si>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</si>
  <si>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</si>
  <si>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</si>
  <si>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</si>
  <si>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</si>
  <si>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</si>
  <si>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</si>
  <si>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</si>
  <si>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</si>
  <si>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</si>
  <si>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</si>
  <si>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</si>
  <si>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</si>
  <si>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</si>
  <si>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</si>
  <si>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</si>
  <si>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</si>
  <si>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</si>
  <si>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</si>
  <si>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</si>
  <si>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</si>
  <si>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</si>
  <si>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</si>
  <si>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</si>
  <si>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</si>
  <si>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</si>
  <si>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</si>
  <si>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</si>
  <si>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</si>
  <si>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</si>
  <si>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</si>
  <si>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</si>
  <si>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</si>
  <si>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</si>
  <si>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</si>
  <si>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</si>
  <si>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</si>
  <si>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</si>
  <si>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</si>
  <si>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</si>
  <si>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</si>
  <si>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</si>
  <si>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</si>
  <si>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</si>
  <si>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</si>
  <si>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</si>
  <si>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</si>
  <si>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</si>
  <si>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</si>
  <si>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</si>
  <si>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</si>
  <si>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</si>
  <si>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</si>
  <si>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</si>
  <si>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</si>
  <si>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</si>
  <si>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</si>
  <si>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</si>
  <si>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</si>
  <si>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</si>
  <si>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</si>
  <si>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</si>
  <si>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</si>
  <si>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</si>
  <si>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</si>
  <si>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</si>
  <si>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</si>
  <si>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</si>
  <si>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</si>
  <si>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</si>
  <si>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</si>
  <si>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</si>
  <si>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</si>
  <si>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</si>
  <si>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</si>
  <si>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</si>
  <si>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</si>
  <si>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</si>
  <si>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</si>
  <si>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</si>
  <si>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</si>
  <si>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</si>
  <si>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</si>
  <si>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</si>
  <si>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</si>
  <si>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</si>
  <si>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</si>
  <si>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</si>
  <si>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</si>
  <si>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</si>
  <si>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</si>
  <si>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</si>
  <si>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</si>
  <si>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</si>
  <si>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</si>
  <si>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</si>
  <si>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</si>
  <si>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</si>
  <si>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</si>
  <si>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</si>
  <si>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</si>
  <si>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</si>
  <si>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</si>
  <si>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</si>
  <si>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</si>
  <si>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</si>
  <si>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</si>
  <si>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</si>
  <si>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</si>
  <si>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</si>
  <si>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</si>
  <si>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</si>
  <si>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</si>
  <si>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</si>
  <si>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</si>
  <si>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</si>
  <si>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</si>
  <si>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</si>
  <si>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</si>
  <si>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</si>
  <si>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</si>
  <si>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</si>
  <si>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</si>
  <si>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</si>
  <si>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</si>
  <si>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</si>
  <si>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</si>
  <si>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</si>
  <si>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</si>
  <si>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</si>
  <si>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</si>
  <si>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</si>
  <si>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</si>
  <si>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</si>
  <si>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</si>
  <si>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</si>
  <si>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</si>
  <si>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</si>
  <si>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</si>
  <si>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</si>
  <si>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</si>
  <si>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</si>
  <si>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</si>
  <si>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</si>
  <si>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</si>
  <si>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</si>
  <si>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</si>
  <si>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</si>
  <si>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</si>
  <si>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</si>
  <si>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</si>
  <si>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</si>
  <si>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</si>
  <si>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</si>
  <si>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</si>
  <si>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</si>
  <si>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</si>
  <si>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</si>
  <si>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</si>
  <si>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</si>
  <si>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</si>
  <si>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</si>
  <si>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</si>
  <si>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</si>
  <si>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</si>
  <si>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</si>
  <si>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</si>
  <si>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</si>
  <si>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</si>
  <si>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</si>
  <si>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</si>
  <si>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</si>
  <si>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</si>
  <si>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</si>
  <si>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</si>
  <si>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</si>
  <si>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</si>
  <si>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</si>
  <si>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</si>
  <si>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</si>
  <si>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</si>
  <si>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</si>
  <si>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</si>
  <si>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</si>
  <si>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</si>
  <si>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</si>
  <si>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</si>
  <si>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</si>
  <si>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</si>
  <si>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</si>
  <si>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</si>
  <si>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</si>
  <si>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</si>
  <si>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</si>
  <si>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</si>
  <si>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</si>
  <si>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</si>
  <si>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</si>
  <si>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</si>
  <si>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</si>
  <si>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</si>
  <si>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</si>
  <si>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</si>
  <si>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</si>
  <si>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</si>
  <si>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</si>
  <si>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</si>
  <si>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</si>
  <si>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</si>
  <si>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</si>
  <si>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</si>
  <si>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</si>
  <si>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</si>
  <si>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</si>
  <si>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</si>
  <si>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</si>
  <si>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</si>
  <si>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</si>
  <si>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</si>
  <si>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</si>
  <si>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</si>
  <si>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</si>
  <si>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</si>
  <si>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</si>
  <si>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</si>
  <si>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</si>
  <si>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</si>
  <si>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</si>
  <si>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</si>
  <si>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</si>
  <si>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</si>
  <si>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</si>
  <si>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</si>
  <si>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</si>
  <si>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</si>
  <si>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</si>
  <si>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</si>
  <si>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</si>
  <si>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</si>
  <si>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</si>
  <si>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</si>
  <si>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</si>
  <si>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</si>
  <si>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</si>
  <si>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</si>
  <si>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</si>
  <si>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</si>
  <si>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</si>
  <si>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</si>
  <si>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</si>
  <si>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</si>
  <si>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</si>
  <si>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</si>
  <si>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</si>
  <si>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</si>
  <si>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</si>
  <si>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</si>
  <si>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</si>
  <si>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</si>
  <si>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</si>
  <si>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</si>
  <si>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</si>
  <si>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</si>
  <si>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</si>
  <si>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</si>
  <si>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</si>
  <si>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</si>
  <si>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</si>
  <si>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</si>
  <si>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</si>
  <si>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</si>
  <si>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</si>
  <si>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</si>
  <si>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</si>
  <si>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</si>
  <si>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</si>
  <si>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</si>
  <si>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</si>
  <si>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Chorrillo V1 K1284 118sec</t>
  </si>
  <si>
    <t>Vcartuche</t>
  </si>
  <si>
    <t>mm^3</t>
  </si>
  <si>
    <t>Mcartuche</t>
  </si>
  <si>
    <t>N real</t>
  </si>
  <si>
    <t>t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</si>
</sst>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36776"/>
        <c:axId val="215640696"/>
      </c:scatterChart>
      <c:valAx>
        <c:axId val="21563677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5640696"/>
        <c:crosses val="autoZero"/>
        <c:crossBetween val="midCat"/>
      </c:valAx>
      <c:valAx>
        <c:axId val="21564069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56367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659.57034169372298</c:v>
                </c:pt>
                <c:pt idx="1">
                  <c:v>307.79978179855982</c:v>
                </c:pt>
                <c:pt idx="2">
                  <c:v>298.15795961540408</c:v>
                </c:pt>
                <c:pt idx="3">
                  <c:v>298.00170546793709</c:v>
                </c:pt>
                <c:pt idx="4">
                  <c:v>298.00000422705853</c:v>
                </c:pt>
                <c:pt idx="5">
                  <c:v>298.00000088300698</c:v>
                </c:pt>
                <c:pt idx="6">
                  <c:v>298.00000015679711</c:v>
                </c:pt>
                <c:pt idx="7">
                  <c:v>298.00000002319604</c:v>
                </c:pt>
                <c:pt idx="8">
                  <c:v>298.00000000532174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1108.0880821010148</c:v>
                </c:pt>
                <c:pt idx="1">
                  <c:v>390.49135917310934</c:v>
                </c:pt>
                <c:pt idx="2">
                  <c:v>304.60559145935224</c:v>
                </c:pt>
                <c:pt idx="3">
                  <c:v>298.33915571821353</c:v>
                </c:pt>
                <c:pt idx="4">
                  <c:v>298.0032907657249</c:v>
                </c:pt>
                <c:pt idx="5">
                  <c:v>298.00168643321598</c:v>
                </c:pt>
                <c:pt idx="6">
                  <c:v>298.00086221411482</c:v>
                </c:pt>
                <c:pt idx="7">
                  <c:v>298.00047925640797</c:v>
                </c:pt>
                <c:pt idx="8">
                  <c:v>298.00036855299692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1177.2333014939406</c:v>
                </c:pt>
                <c:pt idx="1">
                  <c:v>426.29481736826767</c:v>
                </c:pt>
                <c:pt idx="2">
                  <c:v>309.7743990225319</c:v>
                </c:pt>
                <c:pt idx="3">
                  <c:v>298.77974167411196</c:v>
                </c:pt>
                <c:pt idx="4">
                  <c:v>298.00929044472309</c:v>
                </c:pt>
                <c:pt idx="5">
                  <c:v>298.0052347518963</c:v>
                </c:pt>
                <c:pt idx="6">
                  <c:v>298.00298791911615</c:v>
                </c:pt>
                <c:pt idx="7">
                  <c:v>298.00187459915878</c:v>
                </c:pt>
                <c:pt idx="8">
                  <c:v>298.00154010183638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37168"/>
        <c:axId val="215637560"/>
      </c:scatterChart>
      <c:valAx>
        <c:axId val="2156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5637560"/>
        <c:crosses val="autoZero"/>
        <c:crossBetween val="midCat"/>
      </c:valAx>
      <c:valAx>
        <c:axId val="21563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563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109304"/>
        <c:axId val="418106168"/>
      </c:scatterChart>
      <c:valAx>
        <c:axId val="41810930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8106168"/>
        <c:crosses val="autoZero"/>
        <c:crossBetween val="midCat"/>
      </c:valAx>
      <c:valAx>
        <c:axId val="418106168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81093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47648"/>
        <c:axId val="523146472"/>
      </c:scatterChart>
      <c:valAx>
        <c:axId val="5231476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23146472"/>
        <c:crosses val="autoZero"/>
        <c:crossBetween val="midCat"/>
      </c:valAx>
      <c:valAx>
        <c:axId val="52314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31476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3151176"/>
        <c:axId val="52314686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152352"/>
        <c:axId val="523148040"/>
      </c:lineChart>
      <c:catAx>
        <c:axId val="52315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23148040"/>
        <c:crosses val="autoZero"/>
        <c:auto val="1"/>
        <c:lblAlgn val="ctr"/>
        <c:lblOffset val="100"/>
        <c:tickMarkSkip val="1"/>
        <c:noMultiLvlLbl val="0"/>
      </c:catAx>
      <c:valAx>
        <c:axId val="52314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3152352"/>
        <c:crosses val="autoZero"/>
        <c:crossBetween val="between"/>
      </c:valAx>
      <c:catAx>
        <c:axId val="523151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3146864"/>
        <c:crosses val="autoZero"/>
        <c:auto val="1"/>
        <c:lblAlgn val="ctr"/>
        <c:lblOffset val="100"/>
        <c:noMultiLvlLbl val="0"/>
      </c:catAx>
      <c:valAx>
        <c:axId val="523146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3151176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45688"/>
        <c:axId val="523146080"/>
      </c:scatterChart>
      <c:valAx>
        <c:axId val="52314568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23146080"/>
        <c:crosses val="autoZero"/>
        <c:crossBetween val="midCat"/>
      </c:valAx>
      <c:valAx>
        <c:axId val="52314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31456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941C6B48-7649-4311-9794-6D6B3CB659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2CA3E100-8C0A-402F-A904-4064B67E8F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6AD0DA87-2475-4B18-B32B-FCEAAF68B9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E339465-2D99-4E58-AC68-8485794A96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C3FFF6-9049-4967-BD95-C4F4D6CD9A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ED-47EE-AF6B-5689C0CBFB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76171D-A721-4ABB-9421-BC497D85C4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ED-47EE-AF6B-5689C0CBFB8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797FC28-91EE-46BD-A23A-4A27E5D6AA14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7221E03D-CA7D-4542-B692-B0E00DA1D8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B9A648-F5C0-411B-8143-578CB79B58F8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7D7D778-8EAC-4A06-AD96-A4E14159088B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AC6900A8-6911-46A7-95B5-29AE5999493C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51568"/>
        <c:axId val="523148824"/>
      </c:scatterChart>
      <c:valAx>
        <c:axId val="52315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3148824"/>
        <c:crosses val="autoZero"/>
        <c:crossBetween val="midCat"/>
      </c:valAx>
      <c:valAx>
        <c:axId val="52314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315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0.30000000000000016</c:v>
                </c:pt>
                <c:pt idx="2">
                  <c:v>0.60000000000000031</c:v>
                </c:pt>
                <c:pt idx="3">
                  <c:v>0.90000000000000047</c:v>
                </c:pt>
                <c:pt idx="4">
                  <c:v>1.2000000000000006</c:v>
                </c:pt>
                <c:pt idx="5">
                  <c:v>1.5000000000000009</c:v>
                </c:pt>
                <c:pt idx="6">
                  <c:v>1.8000000000000012</c:v>
                </c:pt>
                <c:pt idx="7">
                  <c:v>2.1000000000000014</c:v>
                </c:pt>
                <c:pt idx="8">
                  <c:v>2.4000000000000017</c:v>
                </c:pt>
                <c:pt idx="9">
                  <c:v>2.700000000000002</c:v>
                </c:pt>
                <c:pt idx="10">
                  <c:v>3.0000000000000022</c:v>
                </c:pt>
                <c:pt idx="11">
                  <c:v>3.3000000000000025</c:v>
                </c:pt>
                <c:pt idx="12">
                  <c:v>3.6000000000000028</c:v>
                </c:pt>
                <c:pt idx="13">
                  <c:v>3.900000000000003</c:v>
                </c:pt>
                <c:pt idx="14">
                  <c:v>4.2000000000000028</c:v>
                </c:pt>
                <c:pt idx="15">
                  <c:v>4.5000000000000027</c:v>
                </c:pt>
                <c:pt idx="16">
                  <c:v>4.8000000000000025</c:v>
                </c:pt>
                <c:pt idx="17">
                  <c:v>5.1000000000000023</c:v>
                </c:pt>
                <c:pt idx="18">
                  <c:v>5.4000000000000021</c:v>
                </c:pt>
                <c:pt idx="19">
                  <c:v>5.700000000000002</c:v>
                </c:pt>
                <c:pt idx="20">
                  <c:v>6.0000000000000018</c:v>
                </c:pt>
                <c:pt idx="21">
                  <c:v>6.3000000000000016</c:v>
                </c:pt>
                <c:pt idx="22">
                  <c:v>6.6000000000000014</c:v>
                </c:pt>
                <c:pt idx="23">
                  <c:v>6.9000000000000012</c:v>
                </c:pt>
                <c:pt idx="24">
                  <c:v>7.2000000000000011</c:v>
                </c:pt>
                <c:pt idx="25">
                  <c:v>7.5000000000000009</c:v>
                </c:pt>
                <c:pt idx="26">
                  <c:v>7.8000000000000007</c:v>
                </c:pt>
                <c:pt idx="27">
                  <c:v>8.1000000000000014</c:v>
                </c:pt>
                <c:pt idx="28">
                  <c:v>8.4000000000000021</c:v>
                </c:pt>
                <c:pt idx="29">
                  <c:v>8.7000000000000028</c:v>
                </c:pt>
                <c:pt idx="30">
                  <c:v>9.0000000000000036</c:v>
                </c:pt>
                <c:pt idx="31">
                  <c:v>9.3000000000000043</c:v>
                </c:pt>
                <c:pt idx="32">
                  <c:v>9.600000000000005</c:v>
                </c:pt>
                <c:pt idx="33">
                  <c:v>9.9000000000000057</c:v>
                </c:pt>
                <c:pt idx="34">
                  <c:v>10.200000000000006</c:v>
                </c:pt>
                <c:pt idx="35">
                  <c:v>10.500000000000007</c:v>
                </c:pt>
                <c:pt idx="36">
                  <c:v>10.800000000000008</c:v>
                </c:pt>
                <c:pt idx="37">
                  <c:v>11.100000000000009</c:v>
                </c:pt>
                <c:pt idx="38">
                  <c:v>11.400000000000009</c:v>
                </c:pt>
                <c:pt idx="39">
                  <c:v>11.70000000000001</c:v>
                </c:pt>
                <c:pt idx="40">
                  <c:v>12.000000000000011</c:v>
                </c:pt>
                <c:pt idx="41">
                  <c:v>12.300000000000011</c:v>
                </c:pt>
                <c:pt idx="42">
                  <c:v>12.600000000000012</c:v>
                </c:pt>
                <c:pt idx="43">
                  <c:v>12.900000000000013</c:v>
                </c:pt>
                <c:pt idx="44">
                  <c:v>13.200000000000014</c:v>
                </c:pt>
                <c:pt idx="45">
                  <c:v>13.500000000000014</c:v>
                </c:pt>
                <c:pt idx="46">
                  <c:v>13.800000000000015</c:v>
                </c:pt>
                <c:pt idx="47">
                  <c:v>14.100000000000016</c:v>
                </c:pt>
                <c:pt idx="48">
                  <c:v>14.400000000000016</c:v>
                </c:pt>
                <c:pt idx="49">
                  <c:v>14.700000000000017</c:v>
                </c:pt>
                <c:pt idx="50">
                  <c:v>15.000000000000018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238.86528472912116</c:v>
                </c:pt>
                <c:pt idx="1">
                  <c:v>242.12595232765059</c:v>
                </c:pt>
                <c:pt idx="2">
                  <c:v>245.2739673028143</c:v>
                </c:pt>
                <c:pt idx="3">
                  <c:v>248.30932965461233</c:v>
                </c:pt>
                <c:pt idx="4">
                  <c:v>251.23203938304462</c:v>
                </c:pt>
                <c:pt idx="5">
                  <c:v>254.04209648811118</c:v>
                </c:pt>
                <c:pt idx="6">
                  <c:v>256.73950096981213</c:v>
                </c:pt>
                <c:pt idx="7">
                  <c:v>259.32425282814734</c:v>
                </c:pt>
                <c:pt idx="8">
                  <c:v>261.79635206311684</c:v>
                </c:pt>
                <c:pt idx="9">
                  <c:v>264.15579867472064</c:v>
                </c:pt>
                <c:pt idx="10">
                  <c:v>266.40259266295874</c:v>
                </c:pt>
                <c:pt idx="11">
                  <c:v>268.53673402783119</c:v>
                </c:pt>
                <c:pt idx="12">
                  <c:v>270.55822276933787</c:v>
                </c:pt>
                <c:pt idx="13">
                  <c:v>272.46705888747891</c:v>
                </c:pt>
                <c:pt idx="14">
                  <c:v>274.26324238225419</c:v>
                </c:pt>
                <c:pt idx="15">
                  <c:v>275.94677325366376</c:v>
                </c:pt>
                <c:pt idx="16">
                  <c:v>277.51765150170775</c:v>
                </c:pt>
                <c:pt idx="17">
                  <c:v>278.97587712638597</c:v>
                </c:pt>
                <c:pt idx="18">
                  <c:v>280.32145012769843</c:v>
                </c:pt>
                <c:pt idx="19">
                  <c:v>281.55437050564529</c:v>
                </c:pt>
                <c:pt idx="20">
                  <c:v>282.6746382602264</c:v>
                </c:pt>
                <c:pt idx="21">
                  <c:v>283.6822533914418</c:v>
                </c:pt>
                <c:pt idx="22">
                  <c:v>284.5772158992915</c:v>
                </c:pt>
                <c:pt idx="23">
                  <c:v>285.35952578377555</c:v>
                </c:pt>
                <c:pt idx="24">
                  <c:v>286.02918304489384</c:v>
                </c:pt>
                <c:pt idx="25">
                  <c:v>286.58618768264648</c:v>
                </c:pt>
                <c:pt idx="26">
                  <c:v>287.03053969703342</c:v>
                </c:pt>
                <c:pt idx="27">
                  <c:v>287.36223908805459</c:v>
                </c:pt>
                <c:pt idx="28">
                  <c:v>287.58128585571018</c:v>
                </c:pt>
                <c:pt idx="29">
                  <c:v>287.68768</c:v>
                </c:pt>
                <c:pt idx="30">
                  <c:v>287.68142152092412</c:v>
                </c:pt>
                <c:pt idx="31">
                  <c:v>287.56251041848253</c:v>
                </c:pt>
                <c:pt idx="32">
                  <c:v>287.33094669267524</c:v>
                </c:pt>
                <c:pt idx="33">
                  <c:v>286.9867303435023</c:v>
                </c:pt>
                <c:pt idx="34">
                  <c:v>286.5298613709636</c:v>
                </c:pt>
                <c:pt idx="35">
                  <c:v>285.96033977505925</c:v>
                </c:pt>
                <c:pt idx="36">
                  <c:v>285.27816555578914</c:v>
                </c:pt>
                <c:pt idx="37">
                  <c:v>284.48333871315339</c:v>
                </c:pt>
                <c:pt idx="38">
                  <c:v>283.57585924715193</c:v>
                </c:pt>
                <c:pt idx="39">
                  <c:v>282.55572715778476</c:v>
                </c:pt>
                <c:pt idx="40">
                  <c:v>281.42294244505189</c:v>
                </c:pt>
                <c:pt idx="41">
                  <c:v>280.17750510895331</c:v>
                </c:pt>
                <c:pt idx="42">
                  <c:v>278.81941514948909</c:v>
                </c:pt>
                <c:pt idx="43">
                  <c:v>277.34867256665916</c:v>
                </c:pt>
                <c:pt idx="44">
                  <c:v>275.76527736046341</c:v>
                </c:pt>
                <c:pt idx="45">
                  <c:v>274.06922953090208</c:v>
                </c:pt>
                <c:pt idx="46">
                  <c:v>272.26052907797498</c:v>
                </c:pt>
                <c:pt idx="47">
                  <c:v>270.33917600168223</c:v>
                </c:pt>
                <c:pt idx="48">
                  <c:v>268.30517030202373</c:v>
                </c:pt>
                <c:pt idx="49">
                  <c:v>266.15851197899957</c:v>
                </c:pt>
                <c:pt idx="50">
                  <c:v>263.89920103260977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50392"/>
        <c:axId val="418106560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0.30000000000000016</c:v>
                </c:pt>
                <c:pt idx="2">
                  <c:v>0.60000000000000031</c:v>
                </c:pt>
                <c:pt idx="3">
                  <c:v>0.90000000000000047</c:v>
                </c:pt>
                <c:pt idx="4">
                  <c:v>1.2000000000000006</c:v>
                </c:pt>
                <c:pt idx="5">
                  <c:v>1.5000000000000009</c:v>
                </c:pt>
                <c:pt idx="6">
                  <c:v>1.8000000000000012</c:v>
                </c:pt>
                <c:pt idx="7">
                  <c:v>2.1000000000000014</c:v>
                </c:pt>
                <c:pt idx="8">
                  <c:v>2.4000000000000017</c:v>
                </c:pt>
                <c:pt idx="9">
                  <c:v>2.700000000000002</c:v>
                </c:pt>
                <c:pt idx="10">
                  <c:v>3.0000000000000022</c:v>
                </c:pt>
                <c:pt idx="11">
                  <c:v>3.3000000000000025</c:v>
                </c:pt>
                <c:pt idx="12">
                  <c:v>3.6000000000000028</c:v>
                </c:pt>
                <c:pt idx="13">
                  <c:v>3.900000000000003</c:v>
                </c:pt>
                <c:pt idx="14">
                  <c:v>4.2000000000000028</c:v>
                </c:pt>
                <c:pt idx="15">
                  <c:v>4.5000000000000027</c:v>
                </c:pt>
                <c:pt idx="16">
                  <c:v>4.8000000000000025</c:v>
                </c:pt>
                <c:pt idx="17">
                  <c:v>5.1000000000000023</c:v>
                </c:pt>
                <c:pt idx="18">
                  <c:v>5.4000000000000021</c:v>
                </c:pt>
                <c:pt idx="19">
                  <c:v>5.700000000000002</c:v>
                </c:pt>
                <c:pt idx="20">
                  <c:v>6.0000000000000018</c:v>
                </c:pt>
                <c:pt idx="21">
                  <c:v>6.3000000000000016</c:v>
                </c:pt>
                <c:pt idx="22">
                  <c:v>6.6000000000000014</c:v>
                </c:pt>
                <c:pt idx="23">
                  <c:v>6.9000000000000012</c:v>
                </c:pt>
                <c:pt idx="24">
                  <c:v>7.2000000000000011</c:v>
                </c:pt>
                <c:pt idx="25">
                  <c:v>7.5000000000000009</c:v>
                </c:pt>
                <c:pt idx="26">
                  <c:v>7.8000000000000007</c:v>
                </c:pt>
                <c:pt idx="27">
                  <c:v>8.1000000000000014</c:v>
                </c:pt>
                <c:pt idx="28">
                  <c:v>8.4000000000000021</c:v>
                </c:pt>
                <c:pt idx="29">
                  <c:v>8.7000000000000028</c:v>
                </c:pt>
                <c:pt idx="30">
                  <c:v>9.0000000000000036</c:v>
                </c:pt>
                <c:pt idx="31">
                  <c:v>9.3000000000000043</c:v>
                </c:pt>
                <c:pt idx="32">
                  <c:v>9.600000000000005</c:v>
                </c:pt>
                <c:pt idx="33">
                  <c:v>9.9000000000000057</c:v>
                </c:pt>
                <c:pt idx="34">
                  <c:v>10.200000000000006</c:v>
                </c:pt>
                <c:pt idx="35">
                  <c:v>10.500000000000007</c:v>
                </c:pt>
                <c:pt idx="36">
                  <c:v>10.800000000000008</c:v>
                </c:pt>
                <c:pt idx="37">
                  <c:v>11.100000000000009</c:v>
                </c:pt>
                <c:pt idx="38">
                  <c:v>11.400000000000009</c:v>
                </c:pt>
                <c:pt idx="39">
                  <c:v>11.70000000000001</c:v>
                </c:pt>
                <c:pt idx="40">
                  <c:v>12.000000000000011</c:v>
                </c:pt>
                <c:pt idx="41">
                  <c:v>12.300000000000011</c:v>
                </c:pt>
                <c:pt idx="42">
                  <c:v>12.600000000000012</c:v>
                </c:pt>
                <c:pt idx="43">
                  <c:v>12.900000000000013</c:v>
                </c:pt>
                <c:pt idx="44">
                  <c:v>13.200000000000014</c:v>
                </c:pt>
                <c:pt idx="45">
                  <c:v>13.500000000000014</c:v>
                </c:pt>
                <c:pt idx="46">
                  <c:v>13.800000000000015</c:v>
                </c:pt>
                <c:pt idx="47">
                  <c:v>14.100000000000016</c:v>
                </c:pt>
                <c:pt idx="48">
                  <c:v>14.400000000000016</c:v>
                </c:pt>
                <c:pt idx="49">
                  <c:v>14.700000000000017</c:v>
                </c:pt>
                <c:pt idx="50">
                  <c:v>15.000000000000018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</c:v>
                </c:pt>
                <c:pt idx="1">
                  <c:v>14.7</c:v>
                </c:pt>
                <c:pt idx="2">
                  <c:v>14.4</c:v>
                </c:pt>
                <c:pt idx="3">
                  <c:v>14.1</c:v>
                </c:pt>
                <c:pt idx="4">
                  <c:v>13.799999999999999</c:v>
                </c:pt>
                <c:pt idx="5">
                  <c:v>13.5</c:v>
                </c:pt>
                <c:pt idx="6">
                  <c:v>13.2</c:v>
                </c:pt>
                <c:pt idx="7">
                  <c:v>12.899999999999999</c:v>
                </c:pt>
                <c:pt idx="8">
                  <c:v>12.599999999999998</c:v>
                </c:pt>
                <c:pt idx="9">
                  <c:v>12.299999999999997</c:v>
                </c:pt>
                <c:pt idx="10">
                  <c:v>11.999999999999998</c:v>
                </c:pt>
                <c:pt idx="11">
                  <c:v>11.699999999999998</c:v>
                </c:pt>
                <c:pt idx="12">
                  <c:v>11.399999999999997</c:v>
                </c:pt>
                <c:pt idx="13">
                  <c:v>11.099999999999998</c:v>
                </c:pt>
                <c:pt idx="14">
                  <c:v>10.799999999999997</c:v>
                </c:pt>
                <c:pt idx="15">
                  <c:v>10.499999999999996</c:v>
                </c:pt>
                <c:pt idx="16">
                  <c:v>10.199999999999998</c:v>
                </c:pt>
                <c:pt idx="17">
                  <c:v>9.8999999999999986</c:v>
                </c:pt>
                <c:pt idx="18">
                  <c:v>9.5999999999999979</c:v>
                </c:pt>
                <c:pt idx="19">
                  <c:v>9.2999999999999972</c:v>
                </c:pt>
                <c:pt idx="20">
                  <c:v>8.9999999999999982</c:v>
                </c:pt>
                <c:pt idx="21">
                  <c:v>8.6999999999999993</c:v>
                </c:pt>
                <c:pt idx="22">
                  <c:v>8.3999999999999986</c:v>
                </c:pt>
                <c:pt idx="23">
                  <c:v>8.0999999999999979</c:v>
                </c:pt>
                <c:pt idx="24">
                  <c:v>7.7999999999999989</c:v>
                </c:pt>
                <c:pt idx="25">
                  <c:v>7.5</c:v>
                </c:pt>
                <c:pt idx="26">
                  <c:v>7.1999999999999993</c:v>
                </c:pt>
                <c:pt idx="27">
                  <c:v>6.8999999999999986</c:v>
                </c:pt>
                <c:pt idx="28">
                  <c:v>6.5999999999999979</c:v>
                </c:pt>
                <c:pt idx="29">
                  <c:v>6.2999999999999972</c:v>
                </c:pt>
                <c:pt idx="30">
                  <c:v>5.9999999999999964</c:v>
                </c:pt>
                <c:pt idx="31">
                  <c:v>5.6999999999999957</c:v>
                </c:pt>
                <c:pt idx="32">
                  <c:v>5.399999999999995</c:v>
                </c:pt>
                <c:pt idx="33">
                  <c:v>5.0999999999999943</c:v>
                </c:pt>
                <c:pt idx="34">
                  <c:v>4.7999999999999936</c:v>
                </c:pt>
                <c:pt idx="35">
                  <c:v>4.4999999999999929</c:v>
                </c:pt>
                <c:pt idx="36">
                  <c:v>4.1999999999999922</c:v>
                </c:pt>
                <c:pt idx="37">
                  <c:v>3.8999999999999915</c:v>
                </c:pt>
                <c:pt idx="38">
                  <c:v>3.5999999999999908</c:v>
                </c:pt>
                <c:pt idx="39">
                  <c:v>3.2999999999999901</c:v>
                </c:pt>
                <c:pt idx="40">
                  <c:v>2.9999999999999893</c:v>
                </c:pt>
                <c:pt idx="41">
                  <c:v>2.6999999999999886</c:v>
                </c:pt>
                <c:pt idx="42">
                  <c:v>2.3999999999999879</c:v>
                </c:pt>
                <c:pt idx="43">
                  <c:v>2.0999999999999872</c:v>
                </c:pt>
                <c:pt idx="44">
                  <c:v>1.7999999999999865</c:v>
                </c:pt>
                <c:pt idx="45">
                  <c:v>1.4999999999999858</c:v>
                </c:pt>
                <c:pt idx="46">
                  <c:v>1.1999999999999851</c:v>
                </c:pt>
                <c:pt idx="47">
                  <c:v>0.89999999999998437</c:v>
                </c:pt>
                <c:pt idx="48">
                  <c:v>0.59999999999998366</c:v>
                </c:pt>
                <c:pt idx="49">
                  <c:v>0.29999999999998295</c:v>
                </c:pt>
                <c:pt idx="50">
                  <c:v>-1.7763568394002505E-14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4568"/>
        <c:axId val="523842608"/>
      </c:scatterChart>
      <c:valAx>
        <c:axId val="5231503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106560"/>
        <c:crosses val="autoZero"/>
        <c:crossBetween val="midCat"/>
        <c:majorUnit val="2"/>
      </c:valAx>
      <c:valAx>
        <c:axId val="41810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150392"/>
        <c:crosses val="autoZero"/>
        <c:crossBetween val="midCat"/>
      </c:valAx>
      <c:valAx>
        <c:axId val="5238445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23842608"/>
        <c:crosses val="autoZero"/>
        <c:crossBetween val="midCat"/>
      </c:valAx>
      <c:valAx>
        <c:axId val="52384260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4568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 formatCode="0.00000">
                  <c:v>1.2133037119498345E-2</c:v>
                </c:pt>
                <c:pt idx="7" formatCode="0.00000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1.7583268689603246</c:v>
                </c:pt>
                <c:pt idx="2">
                  <c:v>2.6879899461123453</c:v>
                </c:pt>
                <c:pt idx="3">
                  <c:v>3.3330034618739419</c:v>
                </c:pt>
                <c:pt idx="4">
                  <c:v>3.8001088140848505</c:v>
                </c:pt>
                <c:pt idx="5">
                  <c:v>4.145968860688396</c:v>
                </c:pt>
                <c:pt idx="6">
                  <c:v>4.4057359744135667</c:v>
                </c:pt>
                <c:pt idx="7">
                  <c:v>4.6028875602579902</c:v>
                </c:pt>
                <c:pt idx="8">
                  <c:v>4.7537846368361745</c:v>
                </c:pt>
                <c:pt idx="9">
                  <c:v>4.8701425240131808</c:v>
                </c:pt>
                <c:pt idx="10">
                  <c:v>4.9605062303078604</c:v>
                </c:pt>
                <c:pt idx="11">
                  <c:v>5.0311906955621968</c:v>
                </c:pt>
                <c:pt idx="12">
                  <c:v>5.0869080330216239</c:v>
                </c:pt>
                <c:pt idx="13">
                  <c:v>5.1312000740466228</c:v>
                </c:pt>
                <c:pt idx="14">
                  <c:v>5.1667440689691135</c:v>
                </c:pt>
                <c:pt idx="15">
                  <c:v>5.1955727765707493</c:v>
                </c:pt>
                <c:pt idx="16">
                  <c:v>5.2192351722716799</c:v>
                </c:pt>
                <c:pt idx="17">
                  <c:v>5.2389150845043595</c:v>
                </c:pt>
                <c:pt idx="18">
                  <c:v>5.2555195235826142</c:v>
                </c:pt>
                <c:pt idx="19">
                  <c:v>5.2697448904960913</c:v>
                </c:pt>
                <c:pt idx="20">
                  <c:v>5.2821268734594833</c:v>
                </c:pt>
                <c:pt idx="21">
                  <c:v>5.293078215751982</c:v>
                </c:pt>
                <c:pt idx="22">
                  <c:v>5.3029174057341448</c:v>
                </c:pt>
                <c:pt idx="23">
                  <c:v>5.3118905361690691</c:v>
                </c:pt>
                <c:pt idx="24">
                  <c:v>5.3201880012759029</c:v>
                </c:pt>
                <c:pt idx="25">
                  <c:v>5.3279572783681237</c:v>
                </c:pt>
                <c:pt idx="26">
                  <c:v>5.3353127308023467</c:v>
                </c:pt>
                <c:pt idx="27">
                  <c:v>5.3423431391006337</c:v>
                </c:pt>
                <c:pt idx="28">
                  <c:v>5.3491174955175067</c:v>
                </c:pt>
                <c:pt idx="29">
                  <c:v>5.3556894686869647</c:v>
                </c:pt>
                <c:pt idx="30">
                  <c:v>5.3621008480068619</c:v>
                </c:pt>
                <c:pt idx="31">
                  <c:v>5.3683842041293905</c:v>
                </c:pt>
                <c:pt idx="32">
                  <c:v>5.3745649463052247</c:v>
                </c:pt>
                <c:pt idx="33">
                  <c:v>5.380662915067056</c:v>
                </c:pt>
                <c:pt idx="34">
                  <c:v>5.3866936164951245</c:v>
                </c:pt>
                <c:pt idx="35">
                  <c:v>5.3926691796956217</c:v>
                </c:pt>
                <c:pt idx="36">
                  <c:v>5.3985991003052547</c:v>
                </c:pt>
                <c:pt idx="37">
                  <c:v>5.4044908183992337</c:v>
                </c:pt>
                <c:pt idx="38">
                  <c:v>5.4103501681133217</c:v>
                </c:pt>
                <c:pt idx="39">
                  <c:v>5.4161817277843891</c:v>
                </c:pt>
                <c:pt idx="40">
                  <c:v>5.4219890928734582</c:v>
                </c:pt>
                <c:pt idx="41">
                  <c:v>5.4277750888927816</c:v>
                </c:pt>
                <c:pt idx="42">
                  <c:v>5.4335419376765799</c:v>
                </c:pt>
                <c:pt idx="43">
                  <c:v>5.43929138733548</c:v>
                </c:pt>
                <c:pt idx="44">
                  <c:v>5.4450248139156256</c:v>
                </c:pt>
                <c:pt idx="45">
                  <c:v>5.4507433009891306</c:v>
                </c:pt>
                <c:pt idx="46">
                  <c:v>5.4564477020302622</c:v>
                </c:pt>
                <c:pt idx="47">
                  <c:v>5.4621386893302875</c:v>
                </c:pt>
                <c:pt idx="48">
                  <c:v>5.4678167924022567</c:v>
                </c:pt>
                <c:pt idx="49">
                  <c:v>5.4734824281475234</c:v>
                </c:pt>
                <c:pt idx="50">
                  <c:v>5.4791359245785145</c:v>
                </c:pt>
                <c:pt idx="51">
                  <c:v>5.4847775394881664</c:v>
                </c:pt>
                <c:pt idx="52">
                  <c:v>5.4904074751535141</c:v>
                </c:pt>
                <c:pt idx="53">
                  <c:v>5.4960258899265213</c:v>
                </c:pt>
                <c:pt idx="54">
                  <c:v>5.5016329073779469</c:v>
                </c:pt>
                <c:pt idx="55">
                  <c:v>5.507228623518011</c:v>
                </c:pt>
                <c:pt idx="56">
                  <c:v>5.5128131125016022</c:v>
                </c:pt>
                <c:pt idx="57">
                  <c:v>5.5183864311390556</c:v>
                </c:pt>
                <c:pt idx="58">
                  <c:v>5.5239486224691685</c:v>
                </c:pt>
                <c:pt idx="59">
                  <c:v>5.5294997185863384</c:v>
                </c:pt>
                <c:pt idx="60">
                  <c:v>5.5350397428845302</c:v>
                </c:pt>
                <c:pt idx="61">
                  <c:v>5.5405687118338562</c:v>
                </c:pt>
                <c:pt idx="62">
                  <c:v>5.5460866363961996</c:v>
                </c:pt>
                <c:pt idx="63">
                  <c:v>5.5515935231447813</c:v>
                </c:pt>
                <c:pt idx="64">
                  <c:v>5.5570893751585588</c:v>
                </c:pt>
                <c:pt idx="65">
                  <c:v>5.5625741927323586</c:v>
                </c:pt>
                <c:pt idx="66">
                  <c:v>5.5680479739405069</c:v>
                </c:pt>
                <c:pt idx="67">
                  <c:v>5.5735107150904311</c:v>
                </c:pt>
                <c:pt idx="68">
                  <c:v>5.5789624110806351</c:v>
                </c:pt>
                <c:pt idx="69">
                  <c:v>5.5844030556880861</c:v>
                </c:pt>
                <c:pt idx="70">
                  <c:v>5.5898326417971589</c:v>
                </c:pt>
                <c:pt idx="71">
                  <c:v>5.5952511615837972</c:v>
                </c:pt>
                <c:pt idx="72">
                  <c:v>5.6006586066606685</c:v>
                </c:pt>
                <c:pt idx="73">
                  <c:v>5.6060549681965544</c:v>
                </c:pt>
                <c:pt idx="74">
                  <c:v>5.6114402370079306</c:v>
                </c:pt>
                <c:pt idx="75">
                  <c:v>5.6168144036365097</c:v>
                </c:pt>
                <c:pt idx="76">
                  <c:v>5.6221774584080988</c:v>
                </c:pt>
                <c:pt idx="77">
                  <c:v>5.6275293914820832</c:v>
                </c:pt>
                <c:pt idx="78">
                  <c:v>5.6328701928902865</c:v>
                </c:pt>
                <c:pt idx="79">
                  <c:v>5.638199852566939</c:v>
                </c:pt>
                <c:pt idx="80">
                  <c:v>5.6435183603766967</c:v>
                </c:pt>
                <c:pt idx="81">
                  <c:v>5.6488257061316869</c:v>
                </c:pt>
                <c:pt idx="82">
                  <c:v>5.6541218796099155</c:v>
                </c:pt>
                <c:pt idx="83">
                  <c:v>5.6594068705677731</c:v>
                </c:pt>
                <c:pt idx="84">
                  <c:v>5.6646806687503517</c:v>
                </c:pt>
                <c:pt idx="85">
                  <c:v>5.6699432639010565</c:v>
                </c:pt>
                <c:pt idx="86">
                  <c:v>5.6751946457665063</c:v>
                </c:pt>
                <c:pt idx="87">
                  <c:v>5.6804348041040003</c:v>
                </c:pt>
                <c:pt idx="88">
                  <c:v>5.6856637286850313</c:v>
                </c:pt>
                <c:pt idx="89">
                  <c:v>5.6908814092986901</c:v>
                </c:pt>
                <c:pt idx="90">
                  <c:v>5.6960878357555469</c:v>
                </c:pt>
                <c:pt idx="91">
                  <c:v>5.7012829978890887</c:v>
                </c:pt>
                <c:pt idx="92">
                  <c:v>5.7064668855584202</c:v>
                </c:pt>
                <c:pt idx="93">
                  <c:v>5.7116394886484407</c:v>
                </c:pt>
                <c:pt idx="94">
                  <c:v>5.7168007970721701</c:v>
                </c:pt>
                <c:pt idx="95">
                  <c:v>5.7219508007717348</c:v>
                </c:pt>
                <c:pt idx="96">
                  <c:v>5.7270894897184039</c:v>
                </c:pt>
                <c:pt idx="97">
                  <c:v>5.7322168539140561</c:v>
                </c:pt>
                <c:pt idx="98">
                  <c:v>5.7373328833912538</c:v>
                </c:pt>
                <c:pt idx="99">
                  <c:v>5.7424375682131323</c:v>
                </c:pt>
                <c:pt idx="100">
                  <c:v>5.7475308984742073</c:v>
                </c:pt>
                <c:pt idx="101">
                  <c:v>5.7526128643013221</c:v>
                </c:pt>
                <c:pt idx="102">
                  <c:v>5.7576834558525478</c:v>
                </c:pt>
                <c:pt idx="103">
                  <c:v>5.7627426633183507</c:v>
                </c:pt>
                <c:pt idx="104">
                  <c:v>5.7677904769197088</c:v>
                </c:pt>
                <c:pt idx="105">
                  <c:v>5.7728268869112052</c:v>
                </c:pt>
                <c:pt idx="106">
                  <c:v>5.7778518835792925</c:v>
                </c:pt>
                <c:pt idx="107">
                  <c:v>5.7828654572419467</c:v>
                </c:pt>
                <c:pt idx="108">
                  <c:v>5.7878675982495542</c:v>
                </c:pt>
                <c:pt idx="109">
                  <c:v>5.7928582969843152</c:v>
                </c:pt>
                <c:pt idx="110">
                  <c:v>5.7978375438608767</c:v>
                </c:pt>
                <c:pt idx="111">
                  <c:v>5.8028053293259756</c:v>
                </c:pt>
                <c:pt idx="112">
                  <c:v>5.8077616438572273</c:v>
                </c:pt>
                <c:pt idx="113">
                  <c:v>5.8127064779658895</c:v>
                </c:pt>
                <c:pt idx="114">
                  <c:v>5.8176398221937093</c:v>
                </c:pt>
                <c:pt idx="115">
                  <c:v>5.8225616671149929</c:v>
                </c:pt>
                <c:pt idx="116">
                  <c:v>5.8274720033357621</c:v>
                </c:pt>
                <c:pt idx="117">
                  <c:v>5.832370821492983</c:v>
                </c:pt>
                <c:pt idx="118">
                  <c:v>5.8372581122566984</c:v>
                </c:pt>
                <c:pt idx="119">
                  <c:v>5.8421338663270861</c:v>
                </c:pt>
                <c:pt idx="120">
                  <c:v>5.8469980744369003</c:v>
                </c:pt>
                <c:pt idx="121">
                  <c:v>5.8518507273491425</c:v>
                </c:pt>
                <c:pt idx="122">
                  <c:v>5.8566918158597092</c:v>
                </c:pt>
                <c:pt idx="123">
                  <c:v>5.8615213307950427</c:v>
                </c:pt>
                <c:pt idx="124">
                  <c:v>5.8663392630121454</c:v>
                </c:pt>
                <c:pt idx="125">
                  <c:v>5.8711456034006009</c:v>
                </c:pt>
                <c:pt idx="126">
                  <c:v>5.8759403428802166</c:v>
                </c:pt>
                <c:pt idx="127">
                  <c:v>5.8807234724017938</c:v>
                </c:pt>
                <c:pt idx="128">
                  <c:v>5.8854949829476979</c:v>
                </c:pt>
                <c:pt idx="129">
                  <c:v>5.8902548655307339</c:v>
                </c:pt>
                <c:pt idx="130">
                  <c:v>5.8950031111944607</c:v>
                </c:pt>
                <c:pt idx="131">
                  <c:v>5.899739711013507</c:v>
                </c:pt>
                <c:pt idx="132">
                  <c:v>5.904464656093519</c:v>
                </c:pt>
                <c:pt idx="133">
                  <c:v>5.9091779375696838</c:v>
                </c:pt>
                <c:pt idx="134">
                  <c:v>5.9138795466092482</c:v>
                </c:pt>
                <c:pt idx="135">
                  <c:v>5.9185694744084074</c:v>
                </c:pt>
                <c:pt idx="136">
                  <c:v>5.9232477121950007</c:v>
                </c:pt>
                <c:pt idx="137">
                  <c:v>5.927914251226583</c:v>
                </c:pt>
                <c:pt idx="138">
                  <c:v>5.9325690827912601</c:v>
                </c:pt>
                <c:pt idx="139">
                  <c:v>5.937212198207459</c:v>
                </c:pt>
                <c:pt idx="140">
                  <c:v>5.9418435888234313</c:v>
                </c:pt>
                <c:pt idx="141">
                  <c:v>5.9464632460176849</c:v>
                </c:pt>
                <c:pt idx="142">
                  <c:v>5.9510711611989802</c:v>
                </c:pt>
                <c:pt idx="143">
                  <c:v>5.9556673258060648</c:v>
                </c:pt>
                <c:pt idx="144">
                  <c:v>5.9602517313068049</c:v>
                </c:pt>
                <c:pt idx="145">
                  <c:v>5.9648243692002216</c:v>
                </c:pt>
                <c:pt idx="146">
                  <c:v>5.9693852310139546</c:v>
                </c:pt>
                <c:pt idx="147">
                  <c:v>5.973934308306073</c:v>
                </c:pt>
                <c:pt idx="148">
                  <c:v>5.9784715926636558</c:v>
                </c:pt>
                <c:pt idx="149">
                  <c:v>5.9829970757043593</c:v>
                </c:pt>
                <c:pt idx="150">
                  <c:v>5.9875107490741799</c:v>
                </c:pt>
                <c:pt idx="151">
                  <c:v>5.9920126044492257</c:v>
                </c:pt>
                <c:pt idx="152">
                  <c:v>5.9965026335353535</c:v>
                </c:pt>
                <c:pt idx="153">
                  <c:v>6.0009808280670649</c:v>
                </c:pt>
                <c:pt idx="154">
                  <c:v>6.0054471798081126</c:v>
                </c:pt>
                <c:pt idx="155">
                  <c:v>6.00990168055203</c:v>
                </c:pt>
                <c:pt idx="156">
                  <c:v>6.0143443221212598</c:v>
                </c:pt>
                <c:pt idx="157">
                  <c:v>6.0187750963672126</c:v>
                </c:pt>
                <c:pt idx="158">
                  <c:v>6.0231939951704421</c:v>
                </c:pt>
                <c:pt idx="159">
                  <c:v>6.0276010104403266</c:v>
                </c:pt>
                <c:pt idx="160">
                  <c:v>6.0319961341151913</c:v>
                </c:pt>
                <c:pt idx="161">
                  <c:v>6.0363793581625247</c:v>
                </c:pt>
                <c:pt idx="162">
                  <c:v>6.0407506745779225</c:v>
                </c:pt>
                <c:pt idx="163">
                  <c:v>6.0451100753865017</c:v>
                </c:pt>
                <c:pt idx="164">
                  <c:v>6.0494575526413588</c:v>
                </c:pt>
                <c:pt idx="165">
                  <c:v>6.0537930984250155</c:v>
                </c:pt>
                <c:pt idx="166">
                  <c:v>6.0581167048474542</c:v>
                </c:pt>
                <c:pt idx="167">
                  <c:v>6.0624283640477925</c:v>
                </c:pt>
                <c:pt idx="168">
                  <c:v>6.0667280681937665</c:v>
                </c:pt>
                <c:pt idx="169">
                  <c:v>6.0710158094811071</c:v>
                </c:pt>
                <c:pt idx="170">
                  <c:v>6.0752915801338236</c:v>
                </c:pt>
                <c:pt idx="171">
                  <c:v>6.0795553724045677</c:v>
                </c:pt>
                <c:pt idx="172">
                  <c:v>6.0838071785734611</c:v>
                </c:pt>
                <c:pt idx="173">
                  <c:v>6.0880469909499668</c:v>
                </c:pt>
                <c:pt idx="174">
                  <c:v>6.0922748018704826</c:v>
                </c:pt>
                <c:pt idx="175">
                  <c:v>6.0964906036998148</c:v>
                </c:pt>
                <c:pt idx="176">
                  <c:v>6.1006943888310392</c:v>
                </c:pt>
                <c:pt idx="177">
                  <c:v>6.1048861496848446</c:v>
                </c:pt>
                <c:pt idx="178">
                  <c:v>6.1090658787095444</c:v>
                </c:pt>
                <c:pt idx="179">
                  <c:v>6.1132335683818271</c:v>
                </c:pt>
                <c:pt idx="180">
                  <c:v>6.1173892112059809</c:v>
                </c:pt>
                <c:pt idx="181">
                  <c:v>6.1215327997134699</c:v>
                </c:pt>
                <c:pt idx="182">
                  <c:v>6.12566432646436</c:v>
                </c:pt>
                <c:pt idx="183">
                  <c:v>6.1297837840449514</c:v>
                </c:pt>
                <c:pt idx="184">
                  <c:v>6.1338911650701595</c:v>
                </c:pt>
                <c:pt idx="185">
                  <c:v>6.1379864621823446</c:v>
                </c:pt>
                <c:pt idx="186">
                  <c:v>6.14206966805087</c:v>
                </c:pt>
                <c:pt idx="187">
                  <c:v>6.1461407753721176</c:v>
                </c:pt>
                <c:pt idx="188">
                  <c:v>6.1501997768711689</c:v>
                </c:pt>
                <c:pt idx="189">
                  <c:v>6.1542466652986061</c:v>
                </c:pt>
                <c:pt idx="190">
                  <c:v>6.1582814334333884</c:v>
                </c:pt>
                <c:pt idx="191">
                  <c:v>6.1623040740815247</c:v>
                </c:pt>
                <c:pt idx="192">
                  <c:v>6.1663145800754346</c:v>
                </c:pt>
                <c:pt idx="193">
                  <c:v>6.1703129442757456</c:v>
                </c:pt>
                <c:pt idx="194">
                  <c:v>6.1742991595686556</c:v>
                </c:pt>
                <c:pt idx="195">
                  <c:v>6.1782732188684744</c:v>
                </c:pt>
                <c:pt idx="196">
                  <c:v>6.1822351151162058</c:v>
                </c:pt>
                <c:pt idx="197">
                  <c:v>6.1861848412787683</c:v>
                </c:pt>
                <c:pt idx="198">
                  <c:v>6.1901223903513074</c:v>
                </c:pt>
                <c:pt idx="199">
                  <c:v>6.1940477553546724</c:v>
                </c:pt>
                <c:pt idx="200">
                  <c:v>6.197960929336519</c:v>
                </c:pt>
                <c:pt idx="201">
                  <c:v>6.2018619053716781</c:v>
                </c:pt>
                <c:pt idx="202">
                  <c:v>6.2057506765613182</c:v>
                </c:pt>
                <c:pt idx="203">
                  <c:v>6.209627236032631</c:v>
                </c:pt>
                <c:pt idx="204">
                  <c:v>6.2134915769399681</c:v>
                </c:pt>
                <c:pt idx="205">
                  <c:v>6.2173436924637651</c:v>
                </c:pt>
                <c:pt idx="206">
                  <c:v>6.2211835758111498</c:v>
                </c:pt>
                <c:pt idx="207">
                  <c:v>6.2250112202152739</c:v>
                </c:pt>
                <c:pt idx="208">
                  <c:v>6.228826618935849</c:v>
                </c:pt>
                <c:pt idx="209">
                  <c:v>6.2326297652590181</c:v>
                </c:pt>
                <c:pt idx="210">
                  <c:v>6.2364206524962071</c:v>
                </c:pt>
                <c:pt idx="211">
                  <c:v>6.2401992739855441</c:v>
                </c:pt>
                <c:pt idx="212">
                  <c:v>6.243965623091805</c:v>
                </c:pt>
                <c:pt idx="213">
                  <c:v>6.2477196932050463</c:v>
                </c:pt>
                <c:pt idx="214">
                  <c:v>6.2514614777418762</c:v>
                </c:pt>
                <c:pt idx="215">
                  <c:v>6.2551909701442598</c:v>
                </c:pt>
                <c:pt idx="216">
                  <c:v>6.2589081638804593</c:v>
                </c:pt>
                <c:pt idx="217">
                  <c:v>6.2626130524447685</c:v>
                </c:pt>
                <c:pt idx="218">
                  <c:v>6.2663056293570429</c:v>
                </c:pt>
                <c:pt idx="219">
                  <c:v>6.26998588816262</c:v>
                </c:pt>
                <c:pt idx="220">
                  <c:v>6.2736538224334311</c:v>
                </c:pt>
                <c:pt idx="221">
                  <c:v>6.2773094257659494</c:v>
                </c:pt>
                <c:pt idx="222">
                  <c:v>6.2809526917833898</c:v>
                </c:pt>
                <c:pt idx="223">
                  <c:v>6.2845836141338918</c:v>
                </c:pt>
                <c:pt idx="224">
                  <c:v>6.2882021864912065</c:v>
                </c:pt>
                <c:pt idx="225">
                  <c:v>6.2918084025548264</c:v>
                </c:pt>
                <c:pt idx="226">
                  <c:v>6.2954022560493019</c:v>
                </c:pt>
                <c:pt idx="227">
                  <c:v>6.2989837407250944</c:v>
                </c:pt>
                <c:pt idx="228">
                  <c:v>6.3025528503579178</c:v>
                </c:pt>
                <c:pt idx="229">
                  <c:v>6.3061095787482886</c:v>
                </c:pt>
                <c:pt idx="230">
                  <c:v>6.3096539197225567</c:v>
                </c:pt>
                <c:pt idx="231">
                  <c:v>6.3131858671323018</c:v>
                </c:pt>
                <c:pt idx="232">
                  <c:v>6.3167054148539021</c:v>
                </c:pt>
                <c:pt idx="233">
                  <c:v>6.32021255678917</c:v>
                </c:pt>
                <c:pt idx="234">
                  <c:v>6.3237072868649564</c:v>
                </c:pt>
                <c:pt idx="235">
                  <c:v>6.3271895990330353</c:v>
                </c:pt>
                <c:pt idx="236">
                  <c:v>6.3306594872704895</c:v>
                </c:pt>
                <c:pt idx="237">
                  <c:v>6.3341169455795603</c:v>
                </c:pt>
                <c:pt idx="238">
                  <c:v>6.3375619679863071</c:v>
                </c:pt>
                <c:pt idx="239">
                  <c:v>6.3409945485431329</c:v>
                </c:pt>
                <c:pt idx="240">
                  <c:v>6.3444146813263282</c:v>
                </c:pt>
                <c:pt idx="241">
                  <c:v>6.3478223604375463</c:v>
                </c:pt>
                <c:pt idx="242">
                  <c:v>6.351217580002527</c:v>
                </c:pt>
                <c:pt idx="243">
                  <c:v>6.3546003341723569</c:v>
                </c:pt>
                <c:pt idx="244">
                  <c:v>6.3579706171227635</c:v>
                </c:pt>
                <c:pt idx="245">
                  <c:v>6.3613284230539673</c:v>
                </c:pt>
                <c:pt idx="246">
                  <c:v>6.364673746190407</c:v>
                </c:pt>
                <c:pt idx="247">
                  <c:v>6.3680065807817936</c:v>
                </c:pt>
                <c:pt idx="248">
                  <c:v>6.3713269211018737</c:v>
                </c:pt>
                <c:pt idx="249">
                  <c:v>6.3746347614491716</c:v>
                </c:pt>
                <c:pt idx="250">
                  <c:v>6.3779300961462884</c:v>
                </c:pt>
                <c:pt idx="251">
                  <c:v>6.3812129195406699</c:v>
                </c:pt>
                <c:pt idx="252">
                  <c:v>6.38448322600384</c:v>
                </c:pt>
                <c:pt idx="253">
                  <c:v>6.3877410099317915</c:v>
                </c:pt>
                <c:pt idx="254">
                  <c:v>6.3909862657445231</c:v>
                </c:pt>
                <c:pt idx="255">
                  <c:v>6.3942189878868172</c:v>
                </c:pt>
                <c:pt idx="256">
                  <c:v>6.3974391708268534</c:v>
                </c:pt>
                <c:pt idx="257">
                  <c:v>6.4006468090577311</c:v>
                </c:pt>
                <c:pt idx="258">
                  <c:v>6.4038418970964939</c:v>
                </c:pt>
                <c:pt idx="259">
                  <c:v>6.4070244294841601</c:v>
                </c:pt>
                <c:pt idx="260">
                  <c:v>6.410194400785703</c:v>
                </c:pt>
                <c:pt idx="261">
                  <c:v>6.4133518055900849</c:v>
                </c:pt>
                <c:pt idx="262">
                  <c:v>6.4164966385106572</c:v>
                </c:pt>
                <c:pt idx="263">
                  <c:v>6.4196288941845463</c:v>
                </c:pt>
                <c:pt idx="264">
                  <c:v>6.4227485672726079</c:v>
                </c:pt>
                <c:pt idx="265">
                  <c:v>6.4258556524595978</c:v>
                </c:pt>
                <c:pt idx="266">
                  <c:v>6.4289501444538981</c:v>
                </c:pt>
                <c:pt idx="267">
                  <c:v>6.4320320379885016</c:v>
                </c:pt>
                <c:pt idx="268">
                  <c:v>6.4351013278192362</c:v>
                </c:pt>
                <c:pt idx="269">
                  <c:v>6.4381580087261376</c:v>
                </c:pt>
                <c:pt idx="270">
                  <c:v>6.4412020755127619</c:v>
                </c:pt>
                <c:pt idx="271">
                  <c:v>6.4442335230062469</c:v>
                </c:pt>
                <c:pt idx="272">
                  <c:v>6.4472523460578675</c:v>
                </c:pt>
                <c:pt idx="273">
                  <c:v>6.450258539541891</c:v>
                </c:pt>
                <c:pt idx="274">
                  <c:v>6.4532520983558914</c:v>
                </c:pt>
                <c:pt idx="275">
                  <c:v>6.4562330174220008</c:v>
                </c:pt>
                <c:pt idx="276">
                  <c:v>6.4592012916847334</c:v>
                </c:pt>
                <c:pt idx="277">
                  <c:v>6.4621569161128889</c:v>
                </c:pt>
                <c:pt idx="278">
                  <c:v>6.4650998856980886</c:v>
                </c:pt>
                <c:pt idx="279">
                  <c:v>6.4680301954555723</c:v>
                </c:pt>
                <c:pt idx="280">
                  <c:v>6.4709478404237313</c:v>
                </c:pt>
                <c:pt idx="281">
                  <c:v>6.4738528156645998</c:v>
                </c:pt>
                <c:pt idx="282">
                  <c:v>6.4767451162634035</c:v>
                </c:pt>
                <c:pt idx="283">
                  <c:v>6.4796247373278915</c:v>
                </c:pt>
                <c:pt idx="284">
                  <c:v>6.4824916739903236</c:v>
                </c:pt>
                <c:pt idx="285">
                  <c:v>6.4853459214048828</c:v>
                </c:pt>
                <c:pt idx="286">
                  <c:v>6.4881874747497088</c:v>
                </c:pt>
                <c:pt idx="287">
                  <c:v>6.4910163292257836</c:v>
                </c:pt>
                <c:pt idx="288">
                  <c:v>6.4938324800569003</c:v>
                </c:pt>
                <c:pt idx="289">
                  <c:v>6.4966359224902925</c:v>
                </c:pt>
                <c:pt idx="290">
                  <c:v>6.4994266517960062</c:v>
                </c:pt>
                <c:pt idx="291">
                  <c:v>6.5022046632669568</c:v>
                </c:pt>
                <c:pt idx="292">
                  <c:v>6.5049699522192572</c:v>
                </c:pt>
                <c:pt idx="293">
                  <c:v>6.5077225139916992</c:v>
                </c:pt>
                <c:pt idx="294">
                  <c:v>6.5104623439462852</c:v>
                </c:pt>
                <c:pt idx="295">
                  <c:v>6.5131894374673518</c:v>
                </c:pt>
                <c:pt idx="296">
                  <c:v>6.5159037899623105</c:v>
                </c:pt>
                <c:pt idx="297">
                  <c:v>6.5186053968614601</c:v>
                </c:pt>
                <c:pt idx="298">
                  <c:v>6.5212942536181426</c:v>
                </c:pt>
                <c:pt idx="299">
                  <c:v>6.5239703557074309</c:v>
                </c:pt>
                <c:pt idx="300">
                  <c:v>6.5266336986281734</c:v>
                </c:pt>
                <c:pt idx="301">
                  <c:v>6.5292842779010147</c:v>
                </c:pt>
                <c:pt idx="302">
                  <c:v>6.5319220890698206</c:v>
                </c:pt>
                <c:pt idx="303">
                  <c:v>6.5345471277010381</c:v>
                </c:pt>
                <c:pt idx="304">
                  <c:v>6.5371593893833104</c:v>
                </c:pt>
                <c:pt idx="305">
                  <c:v>6.5397588697281908</c:v>
                </c:pt>
                <c:pt idx="306">
                  <c:v>6.5423455643693824</c:v>
                </c:pt>
                <c:pt idx="307">
                  <c:v>6.544919468963184</c:v>
                </c:pt>
                <c:pt idx="308">
                  <c:v>6.5474805791888926</c:v>
                </c:pt>
                <c:pt idx="309">
                  <c:v>6.5500288907472806</c:v>
                </c:pt>
                <c:pt idx="310">
                  <c:v>6.552564399362236</c:v>
                </c:pt>
                <c:pt idx="311">
                  <c:v>6.5550871007800442</c:v>
                </c:pt>
                <c:pt idx="312">
                  <c:v>6.557596990768463</c:v>
                </c:pt>
                <c:pt idx="313">
                  <c:v>6.5600940651185304</c:v>
                </c:pt>
                <c:pt idx="314">
                  <c:v>6.5625783196434355</c:v>
                </c:pt>
                <c:pt idx="315">
                  <c:v>6.5650497501777139</c:v>
                </c:pt>
                <c:pt idx="316">
                  <c:v>6.5675083525795728</c:v>
                </c:pt>
                <c:pt idx="317">
                  <c:v>6.5699541227280571</c:v>
                </c:pt>
                <c:pt idx="318">
                  <c:v>6.5723870565253018</c:v>
                </c:pt>
                <c:pt idx="319">
                  <c:v>6.5748071498950278</c:v>
                </c:pt>
                <c:pt idx="320">
                  <c:v>6.5772143987837701</c:v>
                </c:pt>
                <c:pt idx="321">
                  <c:v>6.5796087991589962</c:v>
                </c:pt>
                <c:pt idx="322">
                  <c:v>6.5819903470115051</c:v>
                </c:pt>
                <c:pt idx="323">
                  <c:v>6.5843590383531803</c:v>
                </c:pt>
                <c:pt idx="324">
                  <c:v>6.5867148692185564</c:v>
                </c:pt>
                <c:pt idx="325">
                  <c:v>6.5890578356636391</c:v>
                </c:pt>
                <c:pt idx="326">
                  <c:v>6.5913879337669261</c:v>
                </c:pt>
                <c:pt idx="327">
                  <c:v>6.593705159628179</c:v>
                </c:pt>
                <c:pt idx="328">
                  <c:v>6.5960095093700621</c:v>
                </c:pt>
                <c:pt idx="329">
                  <c:v>6.5983009791357059</c:v>
                </c:pt>
                <c:pt idx="330">
                  <c:v>6.6005795650914996</c:v>
                </c:pt>
                <c:pt idx="331">
                  <c:v>6.6028452634248032</c:v>
                </c:pt>
                <c:pt idx="332">
                  <c:v>6.6050980703449964</c:v>
                </c:pt>
                <c:pt idx="333">
                  <c:v>6.6073379820832709</c:v>
                </c:pt>
                <c:pt idx="334">
                  <c:v>6.6095649948925734</c:v>
                </c:pt>
                <c:pt idx="335">
                  <c:v>6.6117791050477965</c:v>
                </c:pt>
                <c:pt idx="336">
                  <c:v>6.6139803088450515</c:v>
                </c:pt>
                <c:pt idx="337">
                  <c:v>6.6161686026024933</c:v>
                </c:pt>
                <c:pt idx="338">
                  <c:v>6.6183439826597823</c:v>
                </c:pt>
                <c:pt idx="339">
                  <c:v>6.6205064453783358</c:v>
                </c:pt>
                <c:pt idx="340">
                  <c:v>6.6226559871411741</c:v>
                </c:pt>
                <c:pt idx="341">
                  <c:v>6.6247926043524634</c:v>
                </c:pt>
                <c:pt idx="342">
                  <c:v>6.6269162934386321</c:v>
                </c:pt>
                <c:pt idx="343">
                  <c:v>6.6290270508472986</c:v>
                </c:pt>
                <c:pt idx="344">
                  <c:v>6.631124873047602</c:v>
                </c:pt>
                <c:pt idx="345">
                  <c:v>6.6332097565299808</c:v>
                </c:pt>
                <c:pt idx="346">
                  <c:v>6.6352816978067368</c:v>
                </c:pt>
                <c:pt idx="347">
                  <c:v>6.6373406934113524</c:v>
                </c:pt>
                <c:pt idx="348">
                  <c:v>6.6393867398989057</c:v>
                </c:pt>
                <c:pt idx="349">
                  <c:v>6.6414198338454673</c:v>
                </c:pt>
                <c:pt idx="350">
                  <c:v>6.643439971849241</c:v>
                </c:pt>
                <c:pt idx="351">
                  <c:v>6.6454471505287707</c:v>
                </c:pt>
                <c:pt idx="352">
                  <c:v>6.6474413665249417</c:v>
                </c:pt>
                <c:pt idx="353">
                  <c:v>6.6494226164993515</c:v>
                </c:pt>
                <c:pt idx="354">
                  <c:v>6.6513908971350846</c:v>
                </c:pt>
                <c:pt idx="355">
                  <c:v>6.6533462051362182</c:v>
                </c:pt>
                <c:pt idx="356">
                  <c:v>6.6552885372285875</c:v>
                </c:pt>
                <c:pt idx="357">
                  <c:v>6.6572178901587415</c:v>
                </c:pt>
                <c:pt idx="358">
                  <c:v>6.6591342606948603</c:v>
                </c:pt>
                <c:pt idx="359">
                  <c:v>6.661037645625993</c:v>
                </c:pt>
                <c:pt idx="360">
                  <c:v>6.6629280417625329</c:v>
                </c:pt>
                <c:pt idx="361">
                  <c:v>6.6648054459359534</c:v>
                </c:pt>
                <c:pt idx="362">
                  <c:v>6.6666698549986059</c:v>
                </c:pt>
                <c:pt idx="363">
                  <c:v>6.6685212658244319</c:v>
                </c:pt>
                <c:pt idx="364">
                  <c:v>6.6703596753082621</c:v>
                </c:pt>
                <c:pt idx="365">
                  <c:v>6.6721850803656109</c:v>
                </c:pt>
                <c:pt idx="366">
                  <c:v>6.6739974779336837</c:v>
                </c:pt>
                <c:pt idx="367">
                  <c:v>6.6757968649699979</c:v>
                </c:pt>
                <c:pt idx="368">
                  <c:v>6.6775832384539582</c:v>
                </c:pt>
                <c:pt idx="369">
                  <c:v>6.6793565953851051</c:v>
                </c:pt>
                <c:pt idx="370">
                  <c:v>6.6811169327842919</c:v>
                </c:pt>
                <c:pt idx="371">
                  <c:v>6.6828642476932902</c:v>
                </c:pt>
                <c:pt idx="372">
                  <c:v>6.6845985371747494</c:v>
                </c:pt>
                <c:pt idx="373">
                  <c:v>6.6863197983125424</c:v>
                </c:pt>
                <c:pt idx="374">
                  <c:v>6.6880280282111224</c:v>
                </c:pt>
                <c:pt idx="375">
                  <c:v>6.6897232239956237</c:v>
                </c:pt>
                <c:pt idx="376">
                  <c:v>6.6914053828125626</c:v>
                </c:pt>
                <c:pt idx="377">
                  <c:v>6.6930745018285673</c:v>
                </c:pt>
                <c:pt idx="378">
                  <c:v>6.6947305782320017</c:v>
                </c:pt>
                <c:pt idx="379">
                  <c:v>6.6963736092312018</c:v>
                </c:pt>
                <c:pt idx="380">
                  <c:v>6.6980035920558896</c:v>
                </c:pt>
                <c:pt idx="381">
                  <c:v>6.6996205239558879</c:v>
                </c:pt>
                <c:pt idx="382">
                  <c:v>6.7012244022024179</c:v>
                </c:pt>
                <c:pt idx="383">
                  <c:v>6.7028152240871517</c:v>
                </c:pt>
                <c:pt idx="384">
                  <c:v>6.7043929869222287</c:v>
                </c:pt>
                <c:pt idx="385">
                  <c:v>6.7059576880409439</c:v>
                </c:pt>
                <c:pt idx="386">
                  <c:v>6.7075093247971367</c:v>
                </c:pt>
                <c:pt idx="387">
                  <c:v>6.7090478945649279</c:v>
                </c:pt>
                <c:pt idx="388">
                  <c:v>6.7105733947396606</c:v>
                </c:pt>
                <c:pt idx="389">
                  <c:v>6.7120858227369213</c:v>
                </c:pt>
                <c:pt idx="390">
                  <c:v>6.7135851759927192</c:v>
                </c:pt>
                <c:pt idx="391">
                  <c:v>6.7150714519643486</c:v>
                </c:pt>
                <c:pt idx="392">
                  <c:v>6.7165446481289504</c:v>
                </c:pt>
                <c:pt idx="393">
                  <c:v>6.7180047619846821</c:v>
                </c:pt>
                <c:pt idx="394">
                  <c:v>6.719451791050159</c:v>
                </c:pt>
                <c:pt idx="395">
                  <c:v>6.7208857328643905</c:v>
                </c:pt>
                <c:pt idx="396">
                  <c:v>6.7223065849868258</c:v>
                </c:pt>
                <c:pt idx="397">
                  <c:v>6.7237143449979353</c:v>
                </c:pt>
                <c:pt idx="398">
                  <c:v>6.7251090104980484</c:v>
                </c:pt>
                <c:pt idx="399">
                  <c:v>6.7264905791082423</c:v>
                </c:pt>
                <c:pt idx="400">
                  <c:v>6.7278590484700613</c:v>
                </c:pt>
                <c:pt idx="401">
                  <c:v>6.7292144162453553</c:v>
                </c:pt>
                <c:pt idx="402">
                  <c:v>6.7305566801167194</c:v>
                </c:pt>
                <c:pt idx="403">
                  <c:v>6.7318858377869226</c:v>
                </c:pt>
                <c:pt idx="404">
                  <c:v>6.7332018869788497</c:v>
                </c:pt>
                <c:pt idx="405">
                  <c:v>6.7345048254364919</c:v>
                </c:pt>
                <c:pt idx="406">
                  <c:v>6.7357946509233404</c:v>
                </c:pt>
                <c:pt idx="407">
                  <c:v>6.7370713612238911</c:v>
                </c:pt>
                <c:pt idx="408">
                  <c:v>6.7383349541428776</c:v>
                </c:pt>
                <c:pt idx="409">
                  <c:v>6.7395854275051175</c:v>
                </c:pt>
                <c:pt idx="410">
                  <c:v>6.7408227791559332</c:v>
                </c:pt>
                <c:pt idx="411">
                  <c:v>6.7420470069608678</c:v>
                </c:pt>
                <c:pt idx="412">
                  <c:v>6.7432581088057226</c:v>
                </c:pt>
                <c:pt idx="413">
                  <c:v>6.7444560825968676</c:v>
                </c:pt>
                <c:pt idx="414">
                  <c:v>6.7456409262604193</c:v>
                </c:pt>
                <c:pt idx="415">
                  <c:v>6.7468126377431847</c:v>
                </c:pt>
                <c:pt idx="416">
                  <c:v>6.7479712150119457</c:v>
                </c:pt>
                <c:pt idx="417">
                  <c:v>6.7491166560537605</c:v>
                </c:pt>
                <c:pt idx="418">
                  <c:v>6.7502489588760684</c:v>
                </c:pt>
                <c:pt idx="419">
                  <c:v>6.7513681215064469</c:v>
                </c:pt>
                <c:pt idx="420">
                  <c:v>6.7524741419924208</c:v>
                </c:pt>
                <c:pt idx="421">
                  <c:v>6.7535670184018688</c:v>
                </c:pt>
                <c:pt idx="422">
                  <c:v>6.7546467488230295</c:v>
                </c:pt>
                <c:pt idx="423">
                  <c:v>6.7557133313638298</c:v>
                </c:pt>
                <c:pt idx="424">
                  <c:v>6.7567667641529701</c:v>
                </c:pt>
                <c:pt idx="425">
                  <c:v>6.757807045338394</c:v>
                </c:pt>
                <c:pt idx="426">
                  <c:v>6.7588341730891823</c:v>
                </c:pt>
                <c:pt idx="427">
                  <c:v>6.7598481455937494</c:v>
                </c:pt>
                <c:pt idx="428">
                  <c:v>6.7608489610610842</c:v>
                </c:pt>
                <c:pt idx="429">
                  <c:v>6.7618366177199016</c:v>
                </c:pt>
                <c:pt idx="430">
                  <c:v>6.7628111138190912</c:v>
                </c:pt>
                <c:pt idx="431">
                  <c:v>6.7637724476279324</c:v>
                </c:pt>
                <c:pt idx="432">
                  <c:v>6.7647206174352297</c:v>
                </c:pt>
                <c:pt idx="433">
                  <c:v>6.7656556215502333</c:v>
                </c:pt>
                <c:pt idx="434">
                  <c:v>6.7665774583021472</c:v>
                </c:pt>
                <c:pt idx="435">
                  <c:v>6.7674861260400299</c:v>
                </c:pt>
                <c:pt idx="436">
                  <c:v>6.7683816231329832</c:v>
                </c:pt>
                <c:pt idx="437">
                  <c:v>6.7692639479703498</c:v>
                </c:pt>
                <c:pt idx="438">
                  <c:v>6.7701330989614972</c:v>
                </c:pt>
                <c:pt idx="439">
                  <c:v>6.7709890745353194</c:v>
                </c:pt>
                <c:pt idx="440">
                  <c:v>6.7718318731410774</c:v>
                </c:pt>
                <c:pt idx="441">
                  <c:v>6.7726614932478517</c:v>
                </c:pt>
                <c:pt idx="442">
                  <c:v>6.7734779333447968</c:v>
                </c:pt>
                <c:pt idx="443">
                  <c:v>6.7742811919408554</c:v>
                </c:pt>
                <c:pt idx="444">
                  <c:v>6.775071267565103</c:v>
                </c:pt>
                <c:pt idx="445">
                  <c:v>6.7758481587664727</c:v>
                </c:pt>
                <c:pt idx="446">
                  <c:v>6.7766118641137405</c:v>
                </c:pt>
                <c:pt idx="447">
                  <c:v>6.7773623821956832</c:v>
                </c:pt>
                <c:pt idx="448">
                  <c:v>6.7780997116209889</c:v>
                </c:pt>
                <c:pt idx="449">
                  <c:v>6.7788238510182284</c:v>
                </c:pt>
                <c:pt idx="450">
                  <c:v>6.7795347990358019</c:v>
                </c:pt>
                <c:pt idx="451">
                  <c:v>6.7802325543420334</c:v>
                </c:pt>
                <c:pt idx="452">
                  <c:v>6.7809171156252646</c:v>
                </c:pt>
                <c:pt idx="453">
                  <c:v>6.7815884815935705</c:v>
                </c:pt>
                <c:pt idx="454">
                  <c:v>6.7822466509749262</c:v>
                </c:pt>
                <c:pt idx="455">
                  <c:v>6.7828916225170799</c:v>
                </c:pt>
                <c:pt idx="456">
                  <c:v>6.7835233949877507</c:v>
                </c:pt>
                <c:pt idx="457">
                  <c:v>6.7841419671744028</c:v>
                </c:pt>
                <c:pt idx="458">
                  <c:v>6.784747337884351</c:v>
                </c:pt>
                <c:pt idx="459">
                  <c:v>6.7853395059449122</c:v>
                </c:pt>
                <c:pt idx="460">
                  <c:v>6.7859184702029882</c:v>
                </c:pt>
                <c:pt idx="461">
                  <c:v>6.7864842295254713</c:v>
                </c:pt>
                <c:pt idx="462">
                  <c:v>6.7870367827989355</c:v>
                </c:pt>
                <c:pt idx="463">
                  <c:v>6.7875761289297349</c:v>
                </c:pt>
                <c:pt idx="464">
                  <c:v>6.7881022668442901</c:v>
                </c:pt>
                <c:pt idx="465">
                  <c:v>6.7886151954885152</c:v>
                </c:pt>
                <c:pt idx="466">
                  <c:v>6.7891149138282065</c:v>
                </c:pt>
                <c:pt idx="467">
                  <c:v>6.7896014208489577</c:v>
                </c:pt>
                <c:pt idx="468">
                  <c:v>6.7900747155563188</c:v>
                </c:pt>
                <c:pt idx="469">
                  <c:v>6.7905347969752308</c:v>
                </c:pt>
                <c:pt idx="470">
                  <c:v>6.7909816641506637</c:v>
                </c:pt>
                <c:pt idx="471">
                  <c:v>6.7914153161474493</c:v>
                </c:pt>
                <c:pt idx="472">
                  <c:v>6.7918357520497601</c:v>
                </c:pt>
                <c:pt idx="473">
                  <c:v>6.7922429709619019</c:v>
                </c:pt>
                <c:pt idx="474">
                  <c:v>6.7926369720077924</c:v>
                </c:pt>
                <c:pt idx="475">
                  <c:v>6.7930177543312054</c:v>
                </c:pt>
                <c:pt idx="476">
                  <c:v>6.7933853170955221</c:v>
                </c:pt>
                <c:pt idx="477">
                  <c:v>6.7937396594837631</c:v>
                </c:pt>
                <c:pt idx="478">
                  <c:v>6.7940807806989394</c:v>
                </c:pt>
                <c:pt idx="479">
                  <c:v>6.7944086799636638</c:v>
                </c:pt>
                <c:pt idx="480">
                  <c:v>6.794723356520203</c:v>
                </c:pt>
                <c:pt idx="481">
                  <c:v>6.7950248096307124</c:v>
                </c:pt>
                <c:pt idx="482">
                  <c:v>6.7953130385768805</c:v>
                </c:pt>
                <c:pt idx="483">
                  <c:v>6.7955880426602562</c:v>
                </c:pt>
                <c:pt idx="484">
                  <c:v>6.7958498212019647</c:v>
                </c:pt>
                <c:pt idx="485">
                  <c:v>6.7960983735429599</c:v>
                </c:pt>
                <c:pt idx="486">
                  <c:v>6.7963336990438936</c:v>
                </c:pt>
                <c:pt idx="487">
                  <c:v>6.7965557970850687</c:v>
                </c:pt>
                <c:pt idx="488">
                  <c:v>6.7967646670664408</c:v>
                </c:pt>
                <c:pt idx="489">
                  <c:v>6.7969603084077566</c:v>
                </c:pt>
                <c:pt idx="490">
                  <c:v>6.7971427205484964</c:v>
                </c:pt>
                <c:pt idx="491">
                  <c:v>6.7973119029476923</c:v>
                </c:pt>
                <c:pt idx="492">
                  <c:v>6.7974678550841219</c:v>
                </c:pt>
                <c:pt idx="493">
                  <c:v>6.7976105764563366</c:v>
                </c:pt>
                <c:pt idx="494">
                  <c:v>6.797740066582393</c:v>
                </c:pt>
                <c:pt idx="495">
                  <c:v>6.7978563250001649</c:v>
                </c:pt>
                <c:pt idx="496">
                  <c:v>6.7979593512671741</c:v>
                </c:pt>
                <c:pt idx="497">
                  <c:v>6.7980491449608227</c:v>
                </c:pt>
                <c:pt idx="498">
                  <c:v>6.7981257056778173</c:v>
                </c:pt>
                <c:pt idx="499">
                  <c:v>6.7981890330347534</c:v>
                </c:pt>
                <c:pt idx="500">
                  <c:v>6.7982391266680464</c:v>
                </c:pt>
                <c:pt idx="501">
                  <c:v>6.798275986233465</c:v>
                </c:pt>
                <c:pt idx="502">
                  <c:v>6.7982996114066703</c:v>
                </c:pt>
                <c:pt idx="503">
                  <c:v>6.7983100018829834</c:v>
                </c:pt>
                <c:pt idx="504">
                  <c:v>6.7983071573773035</c:v>
                </c:pt>
                <c:pt idx="505">
                  <c:v>6.7982910776244054</c:v>
                </c:pt>
                <c:pt idx="506">
                  <c:v>6.7982617623785915</c:v>
                </c:pt>
                <c:pt idx="507">
                  <c:v>6.7982192114137314</c:v>
                </c:pt>
                <c:pt idx="508">
                  <c:v>6.798163424523608</c:v>
                </c:pt>
                <c:pt idx="509">
                  <c:v>6.7980944015215696</c:v>
                </c:pt>
                <c:pt idx="510">
                  <c:v>6.7980121422407125</c:v>
                </c:pt>
                <c:pt idx="511">
                  <c:v>6.7979166465336549</c:v>
                </c:pt>
                <c:pt idx="512">
                  <c:v>6.797807914272779</c:v>
                </c:pt>
                <c:pt idx="513">
                  <c:v>6.7976859453501683</c:v>
                </c:pt>
                <c:pt idx="514">
                  <c:v>6.797550739677563</c:v>
                </c:pt>
                <c:pt idx="515">
                  <c:v>6.7974022971864576</c:v>
                </c:pt>
                <c:pt idx="516">
                  <c:v>6.7972406178279385</c:v>
                </c:pt>
                <c:pt idx="517">
                  <c:v>6.7970657015728113</c:v>
                </c:pt>
                <c:pt idx="518">
                  <c:v>6.7968775484113957</c:v>
                </c:pt>
                <c:pt idx="519">
                  <c:v>6.7966761583541286</c:v>
                </c:pt>
                <c:pt idx="520">
                  <c:v>6.7964615314306176</c:v>
                </c:pt>
                <c:pt idx="521">
                  <c:v>6.7962336676906077</c:v>
                </c:pt>
                <c:pt idx="522">
                  <c:v>6.7959925672033688</c:v>
                </c:pt>
                <c:pt idx="523">
                  <c:v>6.7957382300576263</c:v>
                </c:pt>
                <c:pt idx="524">
                  <c:v>6.7954706563621539</c:v>
                </c:pt>
                <c:pt idx="525">
                  <c:v>6.7951898462452469</c:v>
                </c:pt>
                <c:pt idx="526">
                  <c:v>6.7948957998550643</c:v>
                </c:pt>
                <c:pt idx="527">
                  <c:v>6.7945885173592098</c:v>
                </c:pt>
                <c:pt idx="528">
                  <c:v>6.7942679989452479</c:v>
                </c:pt>
                <c:pt idx="529">
                  <c:v>6.793934244820206</c:v>
                </c:pt>
                <c:pt idx="530">
                  <c:v>6.7935872552110741</c:v>
                </c:pt>
                <c:pt idx="531">
                  <c:v>6.7932270303643465</c:v>
                </c:pt>
                <c:pt idx="532">
                  <c:v>6.7928535705465043</c:v>
                </c:pt>
                <c:pt idx="533">
                  <c:v>6.7924668760434503</c:v>
                </c:pt>
                <c:pt idx="534">
                  <c:v>6.7920669471610386</c:v>
                </c:pt>
                <c:pt idx="535">
                  <c:v>6.7916537842246631</c:v>
                </c:pt>
                <c:pt idx="536">
                  <c:v>6.7912273875797027</c:v>
                </c:pt>
                <c:pt idx="537">
                  <c:v>6.7907877575911133</c:v>
                </c:pt>
                <c:pt idx="538">
                  <c:v>6.7903348946434301</c:v>
                </c:pt>
                <c:pt idx="539">
                  <c:v>6.7898687991413</c:v>
                </c:pt>
                <c:pt idx="540">
                  <c:v>6.7893894715089411</c:v>
                </c:pt>
                <c:pt idx="541">
                  <c:v>6.7888969121903431</c:v>
                </c:pt>
                <c:pt idx="542">
                  <c:v>6.7883911216492479</c:v>
                </c:pt>
                <c:pt idx="543">
                  <c:v>6.7878721003690297</c:v>
                </c:pt>
                <c:pt idx="544">
                  <c:v>6.7873398488532306</c:v>
                </c:pt>
                <c:pt idx="545">
                  <c:v>6.7867943676248137</c:v>
                </c:pt>
                <c:pt idx="546">
                  <c:v>6.7862356572264897</c:v>
                </c:pt>
                <c:pt idx="547">
                  <c:v>6.7856637182210235</c:v>
                </c:pt>
                <c:pt idx="548">
                  <c:v>6.785078551190904</c:v>
                </c:pt>
                <c:pt idx="549">
                  <c:v>6.7844801567382635</c:v>
                </c:pt>
                <c:pt idx="550">
                  <c:v>6.7838685354851211</c:v>
                </c:pt>
                <c:pt idx="551">
                  <c:v>6.7832436880734566</c:v>
                </c:pt>
                <c:pt idx="552">
                  <c:v>6.7826056151648642</c:v>
                </c:pt>
                <c:pt idx="553">
                  <c:v>6.7819543174409249</c:v>
                </c:pt>
                <c:pt idx="554">
                  <c:v>6.7812897956028282</c:v>
                </c:pt>
                <c:pt idx="555">
                  <c:v>6.7806120503718281</c:v>
                </c:pt>
                <c:pt idx="556">
                  <c:v>6.7799210824888876</c:v>
                </c:pt>
                <c:pt idx="557">
                  <c:v>6.779216892714933</c:v>
                </c:pt>
                <c:pt idx="558">
                  <c:v>6.7784994818305995</c:v>
                </c:pt>
                <c:pt idx="559">
                  <c:v>6.7777688506364999</c:v>
                </c:pt>
                <c:pt idx="560">
                  <c:v>6.7770249999532126</c:v>
                </c:pt>
                <c:pt idx="561">
                  <c:v>6.7762679306209179</c:v>
                </c:pt>
                <c:pt idx="562">
                  <c:v>6.775497643499869</c:v>
                </c:pt>
                <c:pt idx="563">
                  <c:v>6.7747141394702846</c:v>
                </c:pt>
                <c:pt idx="564">
                  <c:v>6.7739174194321352</c:v>
                </c:pt>
                <c:pt idx="565">
                  <c:v>6.7731074843052932</c:v>
                </c:pt>
                <c:pt idx="566">
                  <c:v>6.7722843350296973</c:v>
                </c:pt>
                <c:pt idx="567">
                  <c:v>6.77144797256513</c:v>
                </c:pt>
                <c:pt idx="568">
                  <c:v>6.7705983978912281</c:v>
                </c:pt>
                <c:pt idx="569">
                  <c:v>6.7697356120078176</c:v>
                </c:pt>
                <c:pt idx="570">
                  <c:v>6.7688596159343719</c:v>
                </c:pt>
                <c:pt idx="571">
                  <c:v>6.7679704107105785</c:v>
                </c:pt>
                <c:pt idx="572">
                  <c:v>6.7670679973960004</c:v>
                </c:pt>
                <c:pt idx="573">
                  <c:v>6.7661523770700285</c:v>
                </c:pt>
                <c:pt idx="574">
                  <c:v>6.7652235508323528</c:v>
                </c:pt>
                <c:pt idx="575">
                  <c:v>6.7642815198024469</c:v>
                </c:pt>
                <c:pt idx="576">
                  <c:v>6.7633262851197804</c:v>
                </c:pt>
                <c:pt idx="577">
                  <c:v>6.7623578479439406</c:v>
                </c:pt>
                <c:pt idx="578">
                  <c:v>6.7613762094545269</c:v>
                </c:pt>
                <c:pt idx="579">
                  <c:v>6.7603813708510918</c:v>
                </c:pt>
                <c:pt idx="580">
                  <c:v>6.7593733333534551</c:v>
                </c:pt>
                <c:pt idx="581">
                  <c:v>6.7583520982012013</c:v>
                </c:pt>
                <c:pt idx="582">
                  <c:v>6.757317666654167</c:v>
                </c:pt>
                <c:pt idx="583">
                  <c:v>6.7562700399922173</c:v>
                </c:pt>
                <c:pt idx="584">
                  <c:v>6.7552092195152831</c:v>
                </c:pt>
                <c:pt idx="585">
                  <c:v>6.7541352065434985</c:v>
                </c:pt>
                <c:pt idx="586">
                  <c:v>6.7530480024170547</c:v>
                </c:pt>
                <c:pt idx="587">
                  <c:v>6.751947608496188</c:v>
                </c:pt>
                <c:pt idx="588">
                  <c:v>6.7508340261613684</c:v>
                </c:pt>
                <c:pt idx="589">
                  <c:v>6.7497072568131307</c:v>
                </c:pt>
                <c:pt idx="590">
                  <c:v>6.7485673018722485</c:v>
                </c:pt>
                <c:pt idx="591">
                  <c:v>6.7474141627796147</c:v>
                </c:pt>
                <c:pt idx="592">
                  <c:v>6.7462478409963875</c:v>
                </c:pt>
                <c:pt idx="593">
                  <c:v>6.7450683380037333</c:v>
                </c:pt>
                <c:pt idx="594">
                  <c:v>6.7438756553031265</c:v>
                </c:pt>
                <c:pt idx="595">
                  <c:v>6.7426697944163774</c:v>
                </c:pt>
                <c:pt idx="596">
                  <c:v>6.7414507568854374</c:v>
                </c:pt>
                <c:pt idx="597">
                  <c:v>6.7402185442724205</c:v>
                </c:pt>
                <c:pt idx="598">
                  <c:v>6.7389731581596211</c:v>
                </c:pt>
                <c:pt idx="599">
                  <c:v>6.7377146001499586</c:v>
                </c:pt>
                <c:pt idx="600">
                  <c:v>6.7364428718662666</c:v>
                </c:pt>
                <c:pt idx="601">
                  <c:v>6.7351579749519166</c:v>
                </c:pt>
                <c:pt idx="602">
                  <c:v>6.7338599110704127</c:v>
                </c:pt>
                <c:pt idx="603">
                  <c:v>6.7325486819056293</c:v>
                </c:pt>
                <c:pt idx="604">
                  <c:v>6.7312242891619114</c:v>
                </c:pt>
                <c:pt idx="605">
                  <c:v>6.7298867345637241</c:v>
                </c:pt>
                <c:pt idx="606">
                  <c:v>6.7285360198561266</c:v>
                </c:pt>
                <c:pt idx="607">
                  <c:v>6.7271721468043628</c:v>
                </c:pt>
                <c:pt idx="608">
                  <c:v>6.7257951171941492</c:v>
                </c:pt>
                <c:pt idx="609">
                  <c:v>6.7244049328315958</c:v>
                </c:pt>
                <c:pt idx="610">
                  <c:v>6.7230015955432147</c:v>
                </c:pt>
                <c:pt idx="611">
                  <c:v>6.7215851071759429</c:v>
                </c:pt>
                <c:pt idx="612">
                  <c:v>6.7201554695972758</c:v>
                </c:pt>
                <c:pt idx="613">
                  <c:v>6.7187126846950278</c:v>
                </c:pt>
                <c:pt idx="614">
                  <c:v>6.7172567543776402</c:v>
                </c:pt>
                <c:pt idx="615">
                  <c:v>6.7157876805738175</c:v>
                </c:pt>
                <c:pt idx="616">
                  <c:v>6.7143054652330214</c:v>
                </c:pt>
                <c:pt idx="617">
                  <c:v>6.712810110325087</c:v>
                </c:pt>
                <c:pt idx="618">
                  <c:v>6.7113016178403768</c:v>
                </c:pt>
                <c:pt idx="619">
                  <c:v>6.7097799897899328</c:v>
                </c:pt>
                <c:pt idx="620">
                  <c:v>6.7082452282053326</c:v>
                </c:pt>
                <c:pt idx="621">
                  <c:v>6.7066973351386139</c:v>
                </c:pt>
                <c:pt idx="622">
                  <c:v>6.7051363126626278</c:v>
                </c:pt>
                <c:pt idx="623">
                  <c:v>6.7035621628705311</c:v>
                </c:pt>
                <c:pt idx="624">
                  <c:v>6.7019748878765899</c:v>
                </c:pt>
                <c:pt idx="625">
                  <c:v>6.7003744898152595</c:v>
                </c:pt>
                <c:pt idx="626">
                  <c:v>6.6987609708418914</c:v>
                </c:pt>
                <c:pt idx="627">
                  <c:v>6.697134333132448</c:v>
                </c:pt>
                <c:pt idx="628">
                  <c:v>6.6954945788837428</c:v>
                </c:pt>
                <c:pt idx="629">
                  <c:v>6.693841710313122</c:v>
                </c:pt>
                <c:pt idx="630">
                  <c:v>6.6921757296587652</c:v>
                </c:pt>
                <c:pt idx="631">
                  <c:v>6.6904966391795995</c:v>
                </c:pt>
                <c:pt idx="632">
                  <c:v>6.6888044411553134</c:v>
                </c:pt>
                <c:pt idx="633">
                  <c:v>6.6870991378863955</c:v>
                </c:pt>
                <c:pt idx="634">
                  <c:v>6.6853807316941767</c:v>
                </c:pt>
                <c:pt idx="635">
                  <c:v>6.6836492249207726</c:v>
                </c:pt>
                <c:pt idx="636">
                  <c:v>6.6819046199291137</c:v>
                </c:pt>
                <c:pt idx="637">
                  <c:v>6.6801469191031275</c:v>
                </c:pt>
                <c:pt idx="638">
                  <c:v>6.6783761248474436</c:v>
                </c:pt>
                <c:pt idx="639">
                  <c:v>6.676592239587757</c:v>
                </c:pt>
                <c:pt idx="640">
                  <c:v>6.6747952657706069</c:v>
                </c:pt>
                <c:pt idx="641">
                  <c:v>6.6729852058634247</c:v>
                </c:pt>
                <c:pt idx="642">
                  <c:v>6.6711620623546919</c:v>
                </c:pt>
                <c:pt idx="643">
                  <c:v>6.669325837753906</c:v>
                </c:pt>
                <c:pt idx="644">
                  <c:v>6.66747653459141</c:v>
                </c:pt>
                <c:pt idx="645">
                  <c:v>6.6656141554187478</c:v>
                </c:pt>
                <c:pt idx="646">
                  <c:v>6.6637387028082964</c:v>
                </c:pt>
                <c:pt idx="647">
                  <c:v>6.6618501793537037</c:v>
                </c:pt>
                <c:pt idx="648">
                  <c:v>6.6599485876695397</c:v>
                </c:pt>
                <c:pt idx="649">
                  <c:v>6.6580339303915066</c:v>
                </c:pt>
                <c:pt idx="650">
                  <c:v>6.6561062101765067</c:v>
                </c:pt>
                <c:pt idx="651">
                  <c:v>6.6541654297024611</c:v>
                </c:pt>
                <c:pt idx="652">
                  <c:v>6.6522115916686202</c:v>
                </c:pt>
                <c:pt idx="653">
                  <c:v>6.6502446987952899</c:v>
                </c:pt>
                <c:pt idx="654">
                  <c:v>6.6482647538239137</c:v>
                </c:pt>
                <c:pt idx="655">
                  <c:v>6.64627175951731</c:v>
                </c:pt>
                <c:pt idx="656">
                  <c:v>6.6442657186595522</c:v>
                </c:pt>
                <c:pt idx="657">
                  <c:v>6.6422466340558604</c:v>
                </c:pt>
                <c:pt idx="658">
                  <c:v>6.6402145085327655</c:v>
                </c:pt>
                <c:pt idx="659">
                  <c:v>6.638169344938242</c:v>
                </c:pt>
                <c:pt idx="660">
                  <c:v>6.6361111461413973</c:v>
                </c:pt>
                <c:pt idx="661">
                  <c:v>6.6340399150328873</c:v>
                </c:pt>
                <c:pt idx="662">
                  <c:v>6.6319556545247123</c:v>
                </c:pt>
                <c:pt idx="663">
                  <c:v>6.629858367550141</c:v>
                </c:pt>
                <c:pt idx="664">
                  <c:v>6.627748057063986</c:v>
                </c:pt>
                <c:pt idx="665">
                  <c:v>6.6256247260424059</c:v>
                </c:pt>
                <c:pt idx="666">
                  <c:v>6.6234883774831621</c:v>
                </c:pt>
                <c:pt idx="667">
                  <c:v>6.6213390144054403</c:v>
                </c:pt>
                <c:pt idx="668">
                  <c:v>6.6191766398499325</c:v>
                </c:pt>
                <c:pt idx="669">
                  <c:v>6.6170012568789307</c:v>
                </c:pt>
                <c:pt idx="670">
                  <c:v>6.614812868576263</c:v>
                </c:pt>
                <c:pt idx="671">
                  <c:v>6.6126114780472562</c:v>
                </c:pt>
                <c:pt idx="672">
                  <c:v>6.6103970884190089</c:v>
                </c:pt>
                <c:pt idx="673">
                  <c:v>6.6081697028400681</c:v>
                </c:pt>
                <c:pt idx="674">
                  <c:v>6.6059293244808872</c:v>
                </c:pt>
                <c:pt idx="675">
                  <c:v>6.6036759565334009</c:v>
                </c:pt>
                <c:pt idx="676">
                  <c:v>6.6014096022113327</c:v>
                </c:pt>
                <c:pt idx="677">
                  <c:v>6.5991302647500749</c:v>
                </c:pt>
                <c:pt idx="678">
                  <c:v>6.5968379474069385</c:v>
                </c:pt>
                <c:pt idx="679">
                  <c:v>6.5945326534609139</c:v>
                </c:pt>
                <c:pt idx="680">
                  <c:v>6.5922143862127669</c:v>
                </c:pt>
                <c:pt idx="681">
                  <c:v>6.5898831489850895</c:v>
                </c:pt>
                <c:pt idx="682">
                  <c:v>6.5875389451224775</c:v>
                </c:pt>
                <c:pt idx="683">
                  <c:v>6.5851817779913349</c:v>
                </c:pt>
                <c:pt idx="684">
                  <c:v>6.5828116509799637</c:v>
                </c:pt>
                <c:pt idx="685">
                  <c:v>6.5804285674985827</c:v>
                </c:pt>
                <c:pt idx="686">
                  <c:v>6.5780325309795087</c:v>
                </c:pt>
                <c:pt idx="687">
                  <c:v>6.5756235448768514</c:v>
                </c:pt>
                <c:pt idx="688">
                  <c:v>6.5732016126668915</c:v>
                </c:pt>
                <c:pt idx="689">
                  <c:v>6.57076673784794</c:v>
                </c:pt>
                <c:pt idx="690">
                  <c:v>6.5683189239403852</c:v>
                </c:pt>
                <c:pt idx="691">
                  <c:v>6.5658581744866042</c:v>
                </c:pt>
                <c:pt idx="692">
                  <c:v>6.5633844930513412</c:v>
                </c:pt>
                <c:pt idx="693">
                  <c:v>6.560897883221231</c:v>
                </c:pt>
                <c:pt idx="694">
                  <c:v>6.5583983486052633</c:v>
                </c:pt>
                <c:pt idx="695">
                  <c:v>6.5558858928345876</c:v>
                </c:pt>
                <c:pt idx="696">
                  <c:v>6.5533605195625588</c:v>
                </c:pt>
                <c:pt idx="697">
                  <c:v>6.5508222324648475</c:v>
                </c:pt>
                <c:pt idx="698">
                  <c:v>6.5482710352395799</c:v>
                </c:pt>
                <c:pt idx="699">
                  <c:v>6.545706931606853</c:v>
                </c:pt>
                <c:pt idx="700">
                  <c:v>6.5431299253094384</c:v>
                </c:pt>
                <c:pt idx="701">
                  <c:v>6.5405400201123411</c:v>
                </c:pt>
                <c:pt idx="702">
                  <c:v>6.5379372198030046</c:v>
                </c:pt>
                <c:pt idx="703">
                  <c:v>6.5353215281912567</c:v>
                </c:pt>
                <c:pt idx="704">
                  <c:v>6.5326929491096033</c:v>
                </c:pt>
                <c:pt idx="705">
                  <c:v>6.5300514864128569</c:v>
                </c:pt>
                <c:pt idx="706">
                  <c:v>6.5273971439784075</c:v>
                </c:pt>
                <c:pt idx="707">
                  <c:v>6.5247299257062066</c:v>
                </c:pt>
                <c:pt idx="708">
                  <c:v>6.5220498355188949</c:v>
                </c:pt>
                <c:pt idx="709">
                  <c:v>6.5193568773615853</c:v>
                </c:pt>
                <c:pt idx="710">
                  <c:v>6.5166510552021304</c:v>
                </c:pt>
                <c:pt idx="711">
                  <c:v>6.5139323730311531</c:v>
                </c:pt>
                <c:pt idx="712">
                  <c:v>6.5112008348617785</c:v>
                </c:pt>
                <c:pt idx="713">
                  <c:v>6.5084564447300952</c:v>
                </c:pt>
                <c:pt idx="714">
                  <c:v>6.5056992066948123</c:v>
                </c:pt>
                <c:pt idx="715">
                  <c:v>6.5029291248375412</c:v>
                </c:pt>
                <c:pt idx="716">
                  <c:v>6.5001462032627098</c:v>
                </c:pt>
                <c:pt idx="717">
                  <c:v>6.4973504460975837</c:v>
                </c:pt>
                <c:pt idx="718">
                  <c:v>6.4945418574924707</c:v>
                </c:pt>
                <c:pt idx="719">
                  <c:v>6.4917204416203846</c:v>
                </c:pt>
                <c:pt idx="720">
                  <c:v>6.4888862026776275</c:v>
                </c:pt>
                <c:pt idx="721">
                  <c:v>6.4860391448831471</c:v>
                </c:pt>
                <c:pt idx="722">
                  <c:v>6.4831792724792265</c:v>
                </c:pt>
                <c:pt idx="723">
                  <c:v>6.4803065897310654</c:v>
                </c:pt>
                <c:pt idx="724">
                  <c:v>6.4774211009269536</c:v>
                </c:pt>
                <c:pt idx="725">
                  <c:v>6.4745228103783861</c:v>
                </c:pt>
                <c:pt idx="726">
                  <c:v>6.4716117224200147</c:v>
                </c:pt>
                <c:pt idx="727">
                  <c:v>6.4686878414097766</c:v>
                </c:pt>
                <c:pt idx="728">
                  <c:v>6.4657511717285603</c:v>
                </c:pt>
                <c:pt idx="729">
                  <c:v>6.4628017177808958</c:v>
                </c:pt>
                <c:pt idx="730">
                  <c:v>6.4598394839943731</c:v>
                </c:pt>
                <c:pt idx="731">
                  <c:v>6.4568644748200228</c:v>
                </c:pt>
                <c:pt idx="732">
                  <c:v>6.4538766947321866</c:v>
                </c:pt>
                <c:pt idx="733">
                  <c:v>6.4508761482287618</c:v>
                </c:pt>
                <c:pt idx="734">
                  <c:v>6.4478628398309494</c:v>
                </c:pt>
                <c:pt idx="735">
                  <c:v>6.444836774083412</c:v>
                </c:pt>
                <c:pt idx="736">
                  <c:v>6.44179795555445</c:v>
                </c:pt>
                <c:pt idx="737">
                  <c:v>6.4387463888358472</c:v>
                </c:pt>
                <c:pt idx="738">
                  <c:v>6.4356820785429987</c:v>
                </c:pt>
                <c:pt idx="739">
                  <c:v>6.4326050293148889</c:v>
                </c:pt>
                <c:pt idx="740">
                  <c:v>6.4295152458141738</c:v>
                </c:pt>
                <c:pt idx="741">
                  <c:v>6.4264127327272851</c:v>
                </c:pt>
                <c:pt idx="742">
                  <c:v>6.4232974947642747</c:v>
                </c:pt>
                <c:pt idx="743">
                  <c:v>6.4201695366590252</c:v>
                </c:pt>
                <c:pt idx="744">
                  <c:v>6.4170288631692358</c:v>
                </c:pt>
                <c:pt idx="745">
                  <c:v>6.4138754790763643</c:v>
                </c:pt>
                <c:pt idx="746">
                  <c:v>6.4107093891859499</c:v>
                </c:pt>
                <c:pt idx="747">
                  <c:v>6.4075305983272477</c:v>
                </c:pt>
                <c:pt idx="748">
                  <c:v>6.4043391113535497</c:v>
                </c:pt>
                <c:pt idx="749">
                  <c:v>6.401134933142151</c:v>
                </c:pt>
                <c:pt idx="750">
                  <c:v>6.3979180685943886</c:v>
                </c:pt>
                <c:pt idx="751">
                  <c:v>6.3946885226356533</c:v>
                </c:pt>
                <c:pt idx="752">
                  <c:v>6.39144630021545</c:v>
                </c:pt>
                <c:pt idx="753">
                  <c:v>6.3881914063075165</c:v>
                </c:pt>
                <c:pt idx="754">
                  <c:v>6.384923845909567</c:v>
                </c:pt>
                <c:pt idx="755">
                  <c:v>6.3816436240438428</c:v>
                </c:pt>
                <c:pt idx="756">
                  <c:v>6.3783507457565332</c:v>
                </c:pt>
                <c:pt idx="757">
                  <c:v>6.3750452161184237</c:v>
                </c:pt>
                <c:pt idx="758">
                  <c:v>6.3717270402245028</c:v>
                </c:pt>
                <c:pt idx="759">
                  <c:v>6.368396223194182</c:v>
                </c:pt>
                <c:pt idx="760">
                  <c:v>6.3650527701712107</c:v>
                </c:pt>
                <c:pt idx="761">
                  <c:v>6.3616966863240263</c:v>
                </c:pt>
                <c:pt idx="762">
                  <c:v>6.3583279768453815</c:v>
                </c:pt>
                <c:pt idx="763">
                  <c:v>6.3549466469526061</c:v>
                </c:pt>
                <c:pt idx="764">
                  <c:v>6.3515527018876634</c:v>
                </c:pt>
                <c:pt idx="765">
                  <c:v>6.348146146917176</c:v>
                </c:pt>
                <c:pt idx="766">
                  <c:v>6.3447269873324288</c:v>
                </c:pt>
                <c:pt idx="767">
                  <c:v>6.3412952284493489</c:v>
                </c:pt>
                <c:pt idx="768">
                  <c:v>6.3378508756088268</c:v>
                </c:pt>
                <c:pt idx="769">
                  <c:v>6.3343939341762621</c:v>
                </c:pt>
                <c:pt idx="770">
                  <c:v>6.3309244095421207</c:v>
                </c:pt>
                <c:pt idx="771">
                  <c:v>6.3274423071216859</c:v>
                </c:pt>
                <c:pt idx="772">
                  <c:v>6.3239476323551767</c:v>
                </c:pt>
                <c:pt idx="773">
                  <c:v>6.3204403907077555</c:v>
                </c:pt>
                <c:pt idx="774">
                  <c:v>6.316920587669685</c:v>
                </c:pt>
                <c:pt idx="775">
                  <c:v>6.3133882287561649</c:v>
                </c:pt>
                <c:pt idx="776">
                  <c:v>6.3098433195075998</c:v>
                </c:pt>
                <c:pt idx="777">
                  <c:v>6.3062858654895058</c:v>
                </c:pt>
                <c:pt idx="778">
                  <c:v>6.3027158722926595</c:v>
                </c:pt>
                <c:pt idx="779">
                  <c:v>6.2991333455329199</c:v>
                </c:pt>
                <c:pt idx="780">
                  <c:v>6.2955382908515922</c:v>
                </c:pt>
                <c:pt idx="781">
                  <c:v>6.2919307139151863</c:v>
                </c:pt>
                <c:pt idx="782">
                  <c:v>6.2883106204156674</c:v>
                </c:pt>
                <c:pt idx="783">
                  <c:v>6.2846780160703579</c:v>
                </c:pt>
                <c:pt idx="784">
                  <c:v>6.2810329066221104</c:v>
                </c:pt>
                <c:pt idx="785">
                  <c:v>6.2773752978392219</c:v>
                </c:pt>
                <c:pt idx="786">
                  <c:v>6.2737051955155607</c:v>
                </c:pt>
                <c:pt idx="787">
                  <c:v>6.2700226054706603</c:v>
                </c:pt>
                <c:pt idx="788">
                  <c:v>6.2663275335496014</c:v>
                </c:pt>
                <c:pt idx="789">
                  <c:v>6.2626199856232185</c:v>
                </c:pt>
                <c:pt idx="790">
                  <c:v>6.2588999675880661</c:v>
                </c:pt>
                <c:pt idx="791">
                  <c:v>6.2551674853665125</c:v>
                </c:pt>
                <c:pt idx="792">
                  <c:v>6.2514225449066902</c:v>
                </c:pt>
                <c:pt idx="793">
                  <c:v>6.2476651521827113</c:v>
                </c:pt>
                <c:pt idx="794">
                  <c:v>6.2438953131945736</c:v>
                </c:pt>
                <c:pt idx="795">
                  <c:v>6.2401130339682869</c:v>
                </c:pt>
                <c:pt idx="796">
                  <c:v>6.2363183205557942</c:v>
                </c:pt>
                <c:pt idx="797">
                  <c:v>6.2325111790351855</c:v>
                </c:pt>
                <c:pt idx="798">
                  <c:v>6.228691615510729</c:v>
                </c:pt>
                <c:pt idx="799">
                  <c:v>6.2248596361127868</c:v>
                </c:pt>
                <c:pt idx="800">
                  <c:v>6.2210152469979416</c:v>
                </c:pt>
                <c:pt idx="801">
                  <c:v>6.2171584543490859</c:v>
                </c:pt>
                <c:pt idx="802">
                  <c:v>6.2132892643754403</c:v>
                </c:pt>
                <c:pt idx="803">
                  <c:v>6.2094076833125564</c:v>
                </c:pt>
                <c:pt idx="804">
                  <c:v>6.2055137174224999</c:v>
                </c:pt>
                <c:pt idx="805">
                  <c:v>6.2016073729936529</c:v>
                </c:pt>
                <c:pt idx="806">
                  <c:v>6.1976886563410405</c:v>
                </c:pt>
                <c:pt idx="807">
                  <c:v>6.1937575738062964</c:v>
                </c:pt>
                <c:pt idx="808">
                  <c:v>6.1898141317575597</c:v>
                </c:pt>
                <c:pt idx="809">
                  <c:v>6.1858583365897282</c:v>
                </c:pt>
                <c:pt idx="810">
                  <c:v>6.1818901947243701</c:v>
                </c:pt>
                <c:pt idx="811">
                  <c:v>6.1779097126099201</c:v>
                </c:pt>
                <c:pt idx="812">
                  <c:v>6.1739168967215976</c:v>
                </c:pt>
                <c:pt idx="813">
                  <c:v>6.1699117535614842</c:v>
                </c:pt>
                <c:pt idx="814">
                  <c:v>6.1658942896585964</c:v>
                </c:pt>
                <c:pt idx="815">
                  <c:v>6.161864511569096</c:v>
                </c:pt>
                <c:pt idx="816">
                  <c:v>6.1578224258759739</c:v>
                </c:pt>
                <c:pt idx="817">
                  <c:v>6.153768039189484</c:v>
                </c:pt>
                <c:pt idx="818">
                  <c:v>6.149701358146868</c:v>
                </c:pt>
                <c:pt idx="819">
                  <c:v>6.1456223894127806</c:v>
                </c:pt>
                <c:pt idx="820">
                  <c:v>6.14153113967894</c:v>
                </c:pt>
                <c:pt idx="821">
                  <c:v>6.1374276156644685</c:v>
                </c:pt>
                <c:pt idx="822">
                  <c:v>6.1333118241158893</c:v>
                </c:pt>
                <c:pt idx="823">
                  <c:v>6.1291837718071518</c:v>
                </c:pt>
                <c:pt idx="824">
                  <c:v>6.1250434655395889</c:v>
                </c:pt>
                <c:pt idx="825">
                  <c:v>6.1208909121421113</c:v>
                </c:pt>
                <c:pt idx="826">
                  <c:v>6.1167261184712922</c:v>
                </c:pt>
                <c:pt idx="827">
                  <c:v>6.1125490914113607</c:v>
                </c:pt>
                <c:pt idx="828">
                  <c:v>6.108359837874084</c:v>
                </c:pt>
                <c:pt idx="829">
                  <c:v>6.1041583647991082</c:v>
                </c:pt>
                <c:pt idx="830">
                  <c:v>6.0999446791539427</c:v>
                </c:pt>
                <c:pt idx="831">
                  <c:v>6.0957187879338477</c:v>
                </c:pt>
                <c:pt idx="832">
                  <c:v>6.0914806981621554</c:v>
                </c:pt>
                <c:pt idx="833">
                  <c:v>6.0872304168901055</c:v>
                </c:pt>
                <c:pt idx="834">
                  <c:v>6.0829679511969417</c:v>
                </c:pt>
                <c:pt idx="835">
                  <c:v>5.8085722237148447</c:v>
                </c:pt>
                <c:pt idx="836">
                  <c:v>5.5463520145819087</c:v>
                </c:pt>
                <c:pt idx="837">
                  <c:v>5.295767070316673</c:v>
                </c:pt>
                <c:pt idx="838">
                  <c:v>5.0563011096264434</c:v>
                </c:pt>
                <c:pt idx="839">
                  <c:v>4.8274607597106147</c:v>
                </c:pt>
                <c:pt idx="840">
                  <c:v>4.6087745397624644</c:v>
                </c:pt>
                <c:pt idx="841">
                  <c:v>4.3997918895751136</c:v>
                </c:pt>
                <c:pt idx="842">
                  <c:v>4.2000822412502954</c:v>
                </c:pt>
                <c:pt idx="843">
                  <c:v>4.0092341320973732</c:v>
                </c:pt>
                <c:pt idx="844">
                  <c:v>3.8268543568948985</c:v>
                </c:pt>
                <c:pt idx="845">
                  <c:v>3.6525671577681158</c:v>
                </c:pt>
                <c:pt idx="846">
                  <c:v>3.4860134500133184</c:v>
                </c:pt>
                <c:pt idx="847">
                  <c:v>3.3268500822740075</c:v>
                </c:pt>
                <c:pt idx="848">
                  <c:v>3.1747491295446055</c:v>
                </c:pt>
                <c:pt idx="849">
                  <c:v>3.0293972175450841</c:v>
                </c:pt>
                <c:pt idx="850">
                  <c:v>2.8904948770745196</c:v>
                </c:pt>
                <c:pt idx="851">
                  <c:v>2.7577559270133456</c:v>
                </c:pt>
                <c:pt idx="852">
                  <c:v>2.6309068847030996</c:v>
                </c:pt>
                <c:pt idx="853">
                  <c:v>2.5096864024888665</c:v>
                </c:pt>
                <c:pt idx="854">
                  <c:v>2.3938447292635234</c:v>
                </c:pt>
                <c:pt idx="855">
                  <c:v>2.2831431959044055</c:v>
                </c:pt>
                <c:pt idx="856">
                  <c:v>2.1773537235422373</c:v>
                </c:pt>
                <c:pt idx="857">
                  <c:v>2.0762583536492047</c:v>
                </c:pt>
                <c:pt idx="858">
                  <c:v>1.9796487989780145</c:v>
                </c:pt>
                <c:pt idx="859">
                  <c:v>1.887326014426743</c:v>
                </c:pt>
                <c:pt idx="860">
                  <c:v>1.7990997869453076</c:v>
                </c:pt>
                <c:pt idx="861">
                  <c:v>1.7147883436386655</c:v>
                </c:pt>
                <c:pt idx="862">
                  <c:v>1.6342179772592915</c:v>
                </c:pt>
                <c:pt idx="863">
                  <c:v>1.5572226883173559</c:v>
                </c:pt>
                <c:pt idx="864">
                  <c:v>1.4836438430712238</c:v>
                </c:pt>
                <c:pt idx="865">
                  <c:v>1.4133298466936404</c:v>
                </c:pt>
                <c:pt idx="866">
                  <c:v>1.3461358309402229</c:v>
                </c:pt>
                <c:pt idx="867">
                  <c:v>1.2819233556767644</c:v>
                </c:pt>
                <c:pt idx="868">
                  <c:v>1.2205601236503987</c:v>
                </c:pt>
                <c:pt idx="869">
                  <c:v>1.1619197079169707</c:v>
                </c:pt>
                <c:pt idx="870">
                  <c:v>1.1058812913630363</c:v>
                </c:pt>
                <c:pt idx="871">
                  <c:v>1.0523294177858136</c:v>
                </c:pt>
                <c:pt idx="872">
                  <c:v>1.0011537540182509</c:v>
                </c:pt>
                <c:pt idx="873">
                  <c:v>0.9522488626090988</c:v>
                </c:pt>
                <c:pt idx="874">
                  <c:v>0.90551398458965893</c:v>
                </c:pt>
                <c:pt idx="875">
                  <c:v>0.86085283187962136</c:v>
                </c:pt>
                <c:pt idx="876">
                  <c:v>0.81817338890430003</c:v>
                </c:pt>
                <c:pt idx="877">
                  <c:v>0.77738772301452741</c:v>
                </c:pt>
                <c:pt idx="878">
                  <c:v>0.73841180331862033</c:v>
                </c:pt>
                <c:pt idx="879">
                  <c:v>0.70116532755315497</c:v>
                </c:pt>
                <c:pt idx="880">
                  <c:v>0.66557155663584955</c:v>
                </c:pt>
                <c:pt idx="881">
                  <c:v>0.63155715655968736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3784"/>
        <c:axId val="523843392"/>
      </c:scatterChart>
      <c:valAx>
        <c:axId val="523843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3392"/>
        <c:crosses val="autoZero"/>
        <c:crossBetween val="midCat"/>
      </c:valAx>
      <c:valAx>
        <c:axId val="5238433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3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 formatCode="0.00000">
                  <c:v>1.2133037119498345E-2</c:v>
                </c:pt>
                <c:pt idx="7" formatCode="0.00000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255.01477432346985</c:v>
                </c:pt>
                <c:pt idx="2">
                  <c:v>389.84625759424881</c:v>
                </c:pt>
                <c:pt idx="3">
                  <c:v>483.39426568149992</c:v>
                </c:pt>
                <c:pt idx="4">
                  <c:v>551.13978449381443</c:v>
                </c:pt>
                <c:pt idx="5">
                  <c:v>601.30077747474922</c:v>
                </c:pt>
                <c:pt idx="6">
                  <c:v>638.9754857742663</c:v>
                </c:pt>
                <c:pt idx="7">
                  <c:v>667.56889923973745</c:v>
                </c:pt>
                <c:pt idx="8">
                  <c:v>689.45389946862576</c:v>
                </c:pt>
                <c:pt idx="9">
                  <c:v>706.32959013969275</c:v>
                </c:pt>
                <c:pt idx="10">
                  <c:v>719.43527633181441</c:v>
                </c:pt>
                <c:pt idx="11">
                  <c:v>729.68683039335701</c:v>
                </c:pt>
                <c:pt idx="12">
                  <c:v>737.76766251220079</c:v>
                </c:pt>
                <c:pt idx="13">
                  <c:v>744.19145381386841</c:v>
                </c:pt>
                <c:pt idx="14">
                  <c:v>749.34649296143778</c:v>
                </c:pt>
                <c:pt idx="15">
                  <c:v>753.52759631192885</c:v>
                </c:pt>
                <c:pt idx="16">
                  <c:v>756.95941584795935</c:v>
                </c:pt>
                <c:pt idx="17">
                  <c:v>759.81364532332987</c:v>
                </c:pt>
                <c:pt idx="18">
                  <c:v>762.22183083141613</c:v>
                </c:pt>
                <c:pt idx="19">
                  <c:v>764.28497324091245</c:v>
                </c:pt>
                <c:pt idx="20">
                  <c:v>766.08076482371041</c:v>
                </c:pt>
                <c:pt idx="21">
                  <c:v>767.66906682407284</c:v>
                </c:pt>
                <c:pt idx="22">
                  <c:v>769.09607044730171</c:v>
                </c:pt>
                <c:pt idx="23">
                  <c:v>770.39746717462924</c:v>
                </c:pt>
                <c:pt idx="24">
                  <c:v>771.60087038084157</c:v>
                </c:pt>
                <c:pt idx="25">
                  <c:v>772.72766908892299</c:v>
                </c:pt>
                <c:pt idx="26">
                  <c:v>773.79444971752673</c:v>
                </c:pt>
                <c:pt idx="27">
                  <c:v>774.8140883394683</c:v>
                </c:pt>
                <c:pt idx="28">
                  <c:v>775.79659108303213</c:v>
                </c:pt>
                <c:pt idx="29">
                  <c:v>776.74974165148137</c:v>
                </c:pt>
                <c:pt idx="30">
                  <c:v>777.67960087119104</c:v>
                </c:pt>
                <c:pt idx="31">
                  <c:v>778.59089254958531</c:v>
                </c:pt>
                <c:pt idx="32">
                  <c:v>779.48730185717545</c:v>
                </c:pt>
                <c:pt idx="33">
                  <c:v>780.3717063186449</c:v>
                </c:pt>
                <c:pt idx="34">
                  <c:v>781.24635482162785</c:v>
                </c:pt>
                <c:pt idx="35">
                  <c:v>782.11300648232373</c:v>
                </c:pt>
                <c:pt idx="36">
                  <c:v>782.97303847791943</c:v>
                </c:pt>
                <c:pt idx="37">
                  <c:v>783.82752986210789</c:v>
                </c:pt>
                <c:pt idx="38">
                  <c:v>784.6773267749561</c:v>
                </c:pt>
                <c:pt idx="39">
                  <c:v>785.52309322471194</c:v>
                </c:pt>
                <c:pt idx="40">
                  <c:v>786.36535067055229</c:v>
                </c:pt>
                <c:pt idx="41">
                  <c:v>787.20450890395671</c:v>
                </c:pt>
                <c:pt idx="42">
                  <c:v>788.04089016339083</c:v>
                </c:pt>
                <c:pt idx="43">
                  <c:v>788.87474798194057</c:v>
                </c:pt>
                <c:pt idx="44">
                  <c:v>789.70628193120012</c:v>
                </c:pt>
                <c:pt idx="45">
                  <c:v>790.5356491644859</c:v>
                </c:pt>
                <c:pt idx="46">
                  <c:v>791.36297346341723</c:v>
                </c:pt>
                <c:pt idx="47">
                  <c:v>792.18835233216635</c:v>
                </c:pt>
                <c:pt idx="48">
                  <c:v>793.01186256740482</c:v>
                </c:pt>
                <c:pt idx="49">
                  <c:v>793.83356463343341</c:v>
                </c:pt>
                <c:pt idx="50">
                  <c:v>794.65350610275777</c:v>
                </c:pt>
                <c:pt idx="51">
                  <c:v>795.47172436376604</c:v>
                </c:pt>
                <c:pt idx="52">
                  <c:v>796.28824875322903</c:v>
                </c:pt>
                <c:pt idx="53">
                  <c:v>797.10310223734893</c:v>
                </c:pt>
                <c:pt idx="54">
                  <c:v>797.91630273791839</c:v>
                </c:pt>
                <c:pt idx="55">
                  <c:v>798.72786417955194</c:v>
                </c:pt>
                <c:pt idx="56">
                  <c:v>799.53779731712871</c:v>
                </c:pt>
                <c:pt idx="57">
                  <c:v>800.34611039000083</c:v>
                </c:pt>
                <c:pt idx="58">
                  <c:v>801.15280964019848</c:v>
                </c:pt>
                <c:pt idx="59">
                  <c:v>801.95789972245666</c:v>
                </c:pt>
                <c:pt idx="60">
                  <c:v>802.76138402966353</c:v>
                </c:pt>
                <c:pt idx="61">
                  <c:v>803.56326495052303</c:v>
                </c:pt>
                <c:pt idx="62">
                  <c:v>804.36354407486579</c:v>
                </c:pt>
                <c:pt idx="63">
                  <c:v>805.16222235602345</c:v>
                </c:pt>
                <c:pt idx="64">
                  <c:v>805.95930024054508</c:v>
                </c:pt>
                <c:pt idx="65">
                  <c:v>806.75477777119045</c:v>
                </c:pt>
                <c:pt idx="66">
                  <c:v>807.54865466867386</c:v>
                </c:pt>
                <c:pt idx="67">
                  <c:v>808.34093039745198</c:v>
                </c:pt>
                <c:pt idx="68">
                  <c:v>809.1316042176411</c:v>
                </c:pt>
                <c:pt idx="69">
                  <c:v>809.92067522669845</c:v>
                </c:pt>
                <c:pt idx="70">
                  <c:v>810.70814239262643</c:v>
                </c:pt>
                <c:pt idx="71">
                  <c:v>811.49400458068123</c:v>
                </c:pt>
                <c:pt idx="72">
                  <c:v>812.27826057442621</c:v>
                </c:pt>
                <c:pt idx="73">
                  <c:v>813.06090909304623</c:v>
                </c:pt>
                <c:pt idx="74">
                  <c:v>813.84194880463099</c:v>
                </c:pt>
                <c:pt idx="75">
                  <c:v>814.62137833741986</c:v>
                </c:pt>
                <c:pt idx="76">
                  <c:v>815.39919628833923</c:v>
                </c:pt>
                <c:pt idx="77">
                  <c:v>816.17540123017886</c:v>
                </c:pt>
                <c:pt idx="78">
                  <c:v>816.94999171722793</c:v>
                </c:pt>
                <c:pt idx="79">
                  <c:v>817.72296628962135</c:v>
                </c:pt>
                <c:pt idx="80">
                  <c:v>818.49432347740344</c:v>
                </c:pt>
                <c:pt idx="81">
                  <c:v>819.26406180300023</c:v>
                </c:pt>
                <c:pt idx="82">
                  <c:v>820.03217978388909</c:v>
                </c:pt>
                <c:pt idx="83">
                  <c:v>820.79867593441236</c:v>
                </c:pt>
                <c:pt idx="84">
                  <c:v>821.56354876727357</c:v>
                </c:pt>
                <c:pt idx="85">
                  <c:v>822.32679679493208</c:v>
                </c:pt>
                <c:pt idx="86">
                  <c:v>823.08841853031265</c:v>
                </c:pt>
                <c:pt idx="87">
                  <c:v>823.84841248788985</c:v>
                </c:pt>
                <c:pt idx="88">
                  <c:v>824.60677718419606</c:v>
                </c:pt>
                <c:pt idx="89">
                  <c:v>825.3635111383162</c:v>
                </c:pt>
                <c:pt idx="90">
                  <c:v>826.11861287245051</c:v>
                </c:pt>
                <c:pt idx="91">
                  <c:v>826.87208091212301</c:v>
                </c:pt>
                <c:pt idx="92">
                  <c:v>827.62391378657287</c:v>
                </c:pt>
                <c:pt idx="93">
                  <c:v>828.37411002878036</c:v>
                </c:pt>
                <c:pt idx="94">
                  <c:v>829.12266817580428</c:v>
                </c:pt>
                <c:pt idx="95">
                  <c:v>829.86958676892459</c:v>
                </c:pt>
                <c:pt idx="96">
                  <c:v>830.61486435364816</c:v>
                </c:pt>
                <c:pt idx="97">
                  <c:v>831.35849947992108</c:v>
                </c:pt>
                <c:pt idx="98">
                  <c:v>832.10049070213972</c:v>
                </c:pt>
                <c:pt idx="99">
                  <c:v>832.84083657913447</c:v>
                </c:pt>
                <c:pt idx="100">
                  <c:v>833.57953567428672</c:v>
                </c:pt>
                <c:pt idx="101">
                  <c:v>834.31658655566673</c:v>
                </c:pt>
                <c:pt idx="102">
                  <c:v>835.05198779587352</c:v>
                </c:pt>
                <c:pt idx="103">
                  <c:v>835.78573797220463</c:v>
                </c:pt>
                <c:pt idx="104">
                  <c:v>836.51783566638267</c:v>
                </c:pt>
                <c:pt idx="105">
                  <c:v>837.24827946500432</c:v>
                </c:pt>
                <c:pt idx="106">
                  <c:v>837.97706795928821</c:v>
                </c:pt>
                <c:pt idx="107">
                  <c:v>838.70419974502488</c:v>
                </c:pt>
                <c:pt idx="108">
                  <c:v>839.42967342270549</c:v>
                </c:pt>
                <c:pt idx="109">
                  <c:v>840.15348759743506</c:v>
                </c:pt>
                <c:pt idx="110">
                  <c:v>840.8756408790249</c:v>
                </c:pt>
                <c:pt idx="111">
                  <c:v>841.59613188193998</c:v>
                </c:pt>
                <c:pt idx="112">
                  <c:v>842.31495922512363</c:v>
                </c:pt>
                <c:pt idx="113">
                  <c:v>843.03212153239872</c:v>
                </c:pt>
                <c:pt idx="114">
                  <c:v>843.74761743201009</c:v>
                </c:pt>
                <c:pt idx="115">
                  <c:v>844.46144555692422</c:v>
                </c:pt>
                <c:pt idx="116">
                  <c:v>845.17360454470804</c:v>
                </c:pt>
                <c:pt idx="117">
                  <c:v>845.88409303741594</c:v>
                </c:pt>
                <c:pt idx="118">
                  <c:v>846.59290968189964</c:v>
                </c:pt>
                <c:pt idx="119">
                  <c:v>847.30005312938169</c:v>
                </c:pt>
                <c:pt idx="120">
                  <c:v>848.00552203580855</c:v>
                </c:pt>
                <c:pt idx="121">
                  <c:v>848.70931506151453</c:v>
                </c:pt>
                <c:pt idx="122">
                  <c:v>849.4114308716039</c:v>
                </c:pt>
                <c:pt idx="123">
                  <c:v>850.11186813561164</c:v>
                </c:pt>
                <c:pt idx="124">
                  <c:v>850.81062552750484</c:v>
                </c:pt>
                <c:pt idx="125">
                  <c:v>851.50770172597549</c:v>
                </c:pt>
                <c:pt idx="126">
                  <c:v>852.20309541409961</c:v>
                </c:pt>
                <c:pt idx="127">
                  <c:v>852.89680527944802</c:v>
                </c:pt>
                <c:pt idx="128">
                  <c:v>853.58883001416939</c:v>
                </c:pt>
                <c:pt idx="129">
                  <c:v>854.2791683148273</c:v>
                </c:pt>
                <c:pt idx="130">
                  <c:v>854.96781888244539</c:v>
                </c:pt>
                <c:pt idx="131">
                  <c:v>855.65478042255359</c:v>
                </c:pt>
                <c:pt idx="132">
                  <c:v>856.34005164518044</c:v>
                </c:pt>
                <c:pt idx="133">
                  <c:v>857.02363126463865</c:v>
                </c:pt>
                <c:pt idx="134">
                  <c:v>857.70551799989096</c:v>
                </c:pt>
                <c:pt idx="135">
                  <c:v>858.38571057409831</c:v>
                </c:pt>
                <c:pt idx="136">
                  <c:v>859.06420771501098</c:v>
                </c:pt>
                <c:pt idx="137">
                  <c:v>859.74100815468933</c:v>
                </c:pt>
                <c:pt idx="138">
                  <c:v>860.41611062962443</c:v>
                </c:pt>
                <c:pt idx="139">
                  <c:v>861.08951388070477</c:v>
                </c:pt>
                <c:pt idx="140">
                  <c:v>861.76121665314452</c:v>
                </c:pt>
                <c:pt idx="141">
                  <c:v>862.43121769654613</c:v>
                </c:pt>
                <c:pt idx="142">
                  <c:v>863.09951576489925</c:v>
                </c:pt>
                <c:pt idx="143">
                  <c:v>863.76610961654308</c:v>
                </c:pt>
                <c:pt idx="144">
                  <c:v>864.43099801403991</c:v>
                </c:pt>
                <c:pt idx="145">
                  <c:v>865.09417972447011</c:v>
                </c:pt>
                <c:pt idx="146">
                  <c:v>865.75565351906516</c:v>
                </c:pt>
                <c:pt idx="147">
                  <c:v>866.41541817346956</c:v>
                </c:pt>
                <c:pt idx="148">
                  <c:v>867.07347246753534</c:v>
                </c:pt>
                <c:pt idx="149">
                  <c:v>867.72981518554889</c:v>
                </c:pt>
                <c:pt idx="150">
                  <c:v>868.38444511590717</c:v>
                </c:pt>
                <c:pt idx="151">
                  <c:v>869.03736105137432</c:v>
                </c:pt>
                <c:pt idx="152">
                  <c:v>869.68856178902877</c:v>
                </c:pt>
                <c:pt idx="153">
                  <c:v>870.33804613010375</c:v>
                </c:pt>
                <c:pt idx="154">
                  <c:v>870.98581288007438</c:v>
                </c:pt>
                <c:pt idx="155">
                  <c:v>871.6318608487353</c:v>
                </c:pt>
                <c:pt idx="156">
                  <c:v>872.27618885007394</c:v>
                </c:pt>
                <c:pt idx="157">
                  <c:v>872.91879570227889</c:v>
                </c:pt>
                <c:pt idx="158">
                  <c:v>873.5596802277654</c:v>
                </c:pt>
                <c:pt idx="159">
                  <c:v>874.19884125312922</c:v>
                </c:pt>
                <c:pt idx="160">
                  <c:v>874.83627760916477</c:v>
                </c:pt>
                <c:pt idx="161">
                  <c:v>875.47198813089562</c:v>
                </c:pt>
                <c:pt idx="162">
                  <c:v>876.10597165742172</c:v>
                </c:pt>
                <c:pt idx="163">
                  <c:v>876.738227032125</c:v>
                </c:pt>
                <c:pt idx="164">
                  <c:v>877.36875310244511</c:v>
                </c:pt>
                <c:pt idx="165">
                  <c:v>877.9975487200893</c:v>
                </c:pt>
                <c:pt idx="166">
                  <c:v>878.62461274074747</c:v>
                </c:pt>
                <c:pt idx="167">
                  <c:v>879.24994402433538</c:v>
                </c:pt>
                <c:pt idx="168">
                  <c:v>879.87354143491893</c:v>
                </c:pt>
                <c:pt idx="169">
                  <c:v>880.49540384062459</c:v>
                </c:pt>
                <c:pt idx="170">
                  <c:v>881.11553011368005</c:v>
                </c:pt>
                <c:pt idx="171">
                  <c:v>881.73391913046669</c:v>
                </c:pt>
                <c:pt idx="172">
                  <c:v>882.35056977135048</c:v>
                </c:pt>
                <c:pt idx="173">
                  <c:v>882.96548092095247</c:v>
                </c:pt>
                <c:pt idx="174">
                  <c:v>883.57865146780034</c:v>
                </c:pt>
                <c:pt idx="175">
                  <c:v>884.19008030454165</c:v>
                </c:pt>
                <c:pt idx="176">
                  <c:v>884.79976632792443</c:v>
                </c:pt>
                <c:pt idx="177">
                  <c:v>885.40770843870121</c:v>
                </c:pt>
                <c:pt idx="178">
                  <c:v>886.01390554163083</c:v>
                </c:pt>
                <c:pt idx="179">
                  <c:v>886.61835654558774</c:v>
                </c:pt>
                <c:pt idx="180">
                  <c:v>887.22106036344894</c:v>
                </c:pt>
                <c:pt idx="181">
                  <c:v>887.82201591203341</c:v>
                </c:pt>
                <c:pt idx="182">
                  <c:v>888.42122211230742</c:v>
                </c:pt>
                <c:pt idx="183">
                  <c:v>889.01867788904292</c:v>
                </c:pt>
                <c:pt idx="184">
                  <c:v>889.61438217116165</c:v>
                </c:pt>
                <c:pt idx="185">
                  <c:v>890.20833389156564</c:v>
                </c:pt>
                <c:pt idx="186">
                  <c:v>890.80053198707333</c:v>
                </c:pt>
                <c:pt idx="187">
                  <c:v>891.39097539842169</c:v>
                </c:pt>
                <c:pt idx="188">
                  <c:v>891.97966307051036</c:v>
                </c:pt>
                <c:pt idx="189">
                  <c:v>892.56659395193708</c:v>
                </c:pt>
                <c:pt idx="190">
                  <c:v>893.1517669954153</c:v>
                </c:pt>
                <c:pt idx="191">
                  <c:v>893.73518115758145</c:v>
                </c:pt>
                <c:pt idx="192">
                  <c:v>894.31683539890275</c:v>
                </c:pt>
                <c:pt idx="193">
                  <c:v>894.89672868393689</c:v>
                </c:pt>
                <c:pt idx="194">
                  <c:v>895.47485998095078</c:v>
                </c:pt>
                <c:pt idx="195">
                  <c:v>896.05122826228785</c:v>
                </c:pt>
                <c:pt idx="196">
                  <c:v>896.62583250416333</c:v>
                </c:pt>
                <c:pt idx="197">
                  <c:v>897.19867168655082</c:v>
                </c:pt>
                <c:pt idx="198">
                  <c:v>897.76974479351816</c:v>
                </c:pt>
                <c:pt idx="199">
                  <c:v>898.33905081286048</c:v>
                </c:pt>
                <c:pt idx="200">
                  <c:v>898.90658873626091</c:v>
                </c:pt>
                <c:pt idx="201">
                  <c:v>899.47235755934412</c:v>
                </c:pt>
                <c:pt idx="202">
                  <c:v>900.0363562815545</c:v>
                </c:pt>
                <c:pt idx="203">
                  <c:v>900.59858390611043</c:v>
                </c:pt>
                <c:pt idx="204">
                  <c:v>901.15903944016941</c:v>
                </c:pt>
                <c:pt idx="205">
                  <c:v>901.7177218946722</c:v>
                </c:pt>
                <c:pt idx="206">
                  <c:v>902.27463028443071</c:v>
                </c:pt>
                <c:pt idx="207">
                  <c:v>902.82976362803106</c:v>
                </c:pt>
                <c:pt idx="208">
                  <c:v>903.38312094791138</c:v>
                </c:pt>
                <c:pt idx="209">
                  <c:v>903.93470127034345</c:v>
                </c:pt>
                <c:pt idx="210">
                  <c:v>904.4845036252658</c:v>
                </c:pt>
                <c:pt idx="211">
                  <c:v>905.03252704648935</c:v>
                </c:pt>
                <c:pt idx="212">
                  <c:v>905.57877057169037</c:v>
                </c:pt>
                <c:pt idx="213">
                  <c:v>906.1232332422112</c:v>
                </c:pt>
                <c:pt idx="214">
                  <c:v>906.66591410324531</c:v>
                </c:pt>
                <c:pt idx="215">
                  <c:v>907.2068122036635</c:v>
                </c:pt>
                <c:pt idx="216">
                  <c:v>907.74592659615064</c:v>
                </c:pt>
                <c:pt idx="217">
                  <c:v>908.28325633716724</c:v>
                </c:pt>
                <c:pt idx="218">
                  <c:v>908.81880048688072</c:v>
                </c:pt>
                <c:pt idx="219">
                  <c:v>909.35255810915453</c:v>
                </c:pt>
                <c:pt idx="220">
                  <c:v>909.88452827170863</c:v>
                </c:pt>
                <c:pt idx="221">
                  <c:v>910.41471004582297</c:v>
                </c:pt>
                <c:pt idx="222">
                  <c:v>910.94310250665558</c:v>
                </c:pt>
                <c:pt idx="223">
                  <c:v>911.46970473297915</c:v>
                </c:pt>
                <c:pt idx="224">
                  <c:v>911.99451580728157</c:v>
                </c:pt>
                <c:pt idx="225">
                  <c:v>912.51753481578339</c:v>
                </c:pt>
                <c:pt idx="226">
                  <c:v>913.03876084833962</c:v>
                </c:pt>
                <c:pt idx="227">
                  <c:v>913.55819299856341</c:v>
                </c:pt>
                <c:pt idx="228">
                  <c:v>914.07583036373001</c:v>
                </c:pt>
                <c:pt idx="229">
                  <c:v>914.59167204471191</c:v>
                </c:pt>
                <c:pt idx="230">
                  <c:v>915.10571714612865</c:v>
                </c:pt>
                <c:pt idx="231">
                  <c:v>915.61796477625842</c:v>
                </c:pt>
                <c:pt idx="232">
                  <c:v>916.12841404697645</c:v>
                </c:pt>
                <c:pt idx="233">
                  <c:v>916.63706407384632</c:v>
                </c:pt>
                <c:pt idx="234">
                  <c:v>917.14391397606335</c:v>
                </c:pt>
                <c:pt idx="235">
                  <c:v>917.64896287643728</c:v>
                </c:pt>
                <c:pt idx="236">
                  <c:v>918.15220990144883</c:v>
                </c:pt>
                <c:pt idx="237">
                  <c:v>918.65365418122701</c:v>
                </c:pt>
                <c:pt idx="238">
                  <c:v>919.15329484935569</c:v>
                </c:pt>
                <c:pt idx="239">
                  <c:v>919.65113104323905</c:v>
                </c:pt>
                <c:pt idx="240">
                  <c:v>920.14716190374588</c:v>
                </c:pt>
                <c:pt idx="241">
                  <c:v>920.64138657542367</c:v>
                </c:pt>
                <c:pt idx="242">
                  <c:v>921.13380420631279</c:v>
                </c:pt>
                <c:pt idx="243">
                  <c:v>921.62441394813004</c:v>
                </c:pt>
                <c:pt idx="244">
                  <c:v>922.11321495616585</c:v>
                </c:pt>
                <c:pt idx="245">
                  <c:v>922.60020638926278</c:v>
                </c:pt>
                <c:pt idx="246">
                  <c:v>923.08538740977622</c:v>
                </c:pt>
                <c:pt idx="247">
                  <c:v>923.56875718372635</c:v>
                </c:pt>
                <c:pt idx="248">
                  <c:v>924.05031488061979</c:v>
                </c:pt>
                <c:pt idx="249">
                  <c:v>924.53005967355637</c:v>
                </c:pt>
                <c:pt idx="250">
                  <c:v>925.0079907391281</c:v>
                </c:pt>
                <c:pt idx="251">
                  <c:v>925.48410725753001</c:v>
                </c:pt>
                <c:pt idx="252">
                  <c:v>925.95840841244956</c:v>
                </c:pt>
                <c:pt idx="253">
                  <c:v>926.43089339112282</c:v>
                </c:pt>
                <c:pt idx="254">
                  <c:v>926.90156138426732</c:v>
                </c:pt>
                <c:pt idx="255">
                  <c:v>927.37041158619536</c:v>
                </c:pt>
                <c:pt idx="256">
                  <c:v>927.83744319461255</c:v>
                </c:pt>
                <c:pt idx="257">
                  <c:v>928.3026554108385</c:v>
                </c:pt>
                <c:pt idx="258">
                  <c:v>928.76604743966561</c:v>
                </c:pt>
                <c:pt idx="259">
                  <c:v>929.22761848936329</c:v>
                </c:pt>
                <c:pt idx="260">
                  <c:v>929.68736777167555</c:v>
                </c:pt>
                <c:pt idx="261">
                  <c:v>930.14529450182522</c:v>
                </c:pt>
                <c:pt idx="262">
                  <c:v>930.60139789857249</c:v>
                </c:pt>
                <c:pt idx="263">
                  <c:v>931.05567718412567</c:v>
                </c:pt>
                <c:pt idx="264">
                  <c:v>931.50813158413462</c:v>
                </c:pt>
                <c:pt idx="265">
                  <c:v>931.95876032771548</c:v>
                </c:pt>
                <c:pt idx="266">
                  <c:v>932.40756264741094</c:v>
                </c:pt>
                <c:pt idx="267">
                  <c:v>932.8545377793331</c:v>
                </c:pt>
                <c:pt idx="268">
                  <c:v>933.29968496290599</c:v>
                </c:pt>
                <c:pt idx="269">
                  <c:v>933.74300344106416</c:v>
                </c:pt>
                <c:pt idx="270">
                  <c:v>934.18449246015405</c:v>
                </c:pt>
                <c:pt idx="271">
                  <c:v>934.62415126994142</c:v>
                </c:pt>
                <c:pt idx="272">
                  <c:v>935.06197912369362</c:v>
                </c:pt>
                <c:pt idx="273">
                  <c:v>935.49797527801172</c:v>
                </c:pt>
                <c:pt idx="274">
                  <c:v>935.93213899287764</c:v>
                </c:pt>
                <c:pt idx="275">
                  <c:v>936.36446953183474</c:v>
                </c:pt>
                <c:pt idx="276">
                  <c:v>936.79496616167273</c:v>
                </c:pt>
                <c:pt idx="277">
                  <c:v>937.22362815270321</c:v>
                </c:pt>
                <c:pt idx="278">
                  <c:v>937.65045477854801</c:v>
                </c:pt>
                <c:pt idx="279">
                  <c:v>938.07544531625422</c:v>
                </c:pt>
                <c:pt idx="280">
                  <c:v>938.49859904622645</c:v>
                </c:pt>
                <c:pt idx="281">
                  <c:v>938.91991525229867</c:v>
                </c:pt>
                <c:pt idx="282">
                  <c:v>939.33939322166839</c:v>
                </c:pt>
                <c:pt idx="283">
                  <c:v>939.75703224479935</c:v>
                </c:pt>
                <c:pt idx="284">
                  <c:v>940.17283161571038</c:v>
                </c:pt>
                <c:pt idx="285">
                  <c:v>940.58679063160002</c:v>
                </c:pt>
                <c:pt idx="286">
                  <c:v>940.99890859314121</c:v>
                </c:pt>
                <c:pt idx="287">
                  <c:v>941.40918480431958</c:v>
                </c:pt>
                <c:pt idx="288">
                  <c:v>941.81761857242941</c:v>
                </c:pt>
                <c:pt idx="289">
                  <c:v>942.22420920816421</c:v>
                </c:pt>
                <c:pt idx="290">
                  <c:v>942.62895602552669</c:v>
                </c:pt>
                <c:pt idx="291">
                  <c:v>943.03185834183569</c:v>
                </c:pt>
                <c:pt idx="292">
                  <c:v>943.43291547777483</c:v>
                </c:pt>
                <c:pt idx="293">
                  <c:v>943.83212675731681</c:v>
                </c:pt>
                <c:pt idx="294">
                  <c:v>944.22949150780062</c:v>
                </c:pt>
                <c:pt idx="295">
                  <c:v>944.62500905980448</c:v>
                </c:pt>
                <c:pt idx="296">
                  <c:v>945.01867874725315</c:v>
                </c:pt>
                <c:pt idx="297">
                  <c:v>945.41049990739089</c:v>
                </c:pt>
                <c:pt idx="298">
                  <c:v>945.8004718808038</c:v>
                </c:pt>
                <c:pt idx="299">
                  <c:v>946.18859401123007</c:v>
                </c:pt>
                <c:pt idx="300">
                  <c:v>946.57486564585543</c:v>
                </c:pt>
                <c:pt idx="301">
                  <c:v>946.95928613502747</c:v>
                </c:pt>
                <c:pt idx="302">
                  <c:v>947.34185483246131</c:v>
                </c:pt>
                <c:pt idx="303">
                  <c:v>947.72257109514703</c:v>
                </c:pt>
                <c:pt idx="304">
                  <c:v>948.10143428329377</c:v>
                </c:pt>
                <c:pt idx="305">
                  <c:v>948.47844376043372</c:v>
                </c:pt>
                <c:pt idx="306">
                  <c:v>948.85359889331141</c:v>
                </c:pt>
                <c:pt idx="307">
                  <c:v>949.22689905194841</c:v>
                </c:pt>
                <c:pt idx="308">
                  <c:v>949.5983436097016</c:v>
                </c:pt>
                <c:pt idx="309">
                  <c:v>949.96793194304291</c:v>
                </c:pt>
                <c:pt idx="310">
                  <c:v>950.33566343179643</c:v>
                </c:pt>
                <c:pt idx="311">
                  <c:v>950.70153745903463</c:v>
                </c:pt>
                <c:pt idx="312">
                  <c:v>951.06555341094463</c:v>
                </c:pt>
                <c:pt idx="313">
                  <c:v>951.42771067708929</c:v>
                </c:pt>
                <c:pt idx="314">
                  <c:v>951.78800865024436</c:v>
                </c:pt>
                <c:pt idx="315">
                  <c:v>952.14644672628197</c:v>
                </c:pt>
                <c:pt idx="316">
                  <c:v>952.50302430450665</c:v>
                </c:pt>
                <c:pt idx="317">
                  <c:v>952.85774078724546</c:v>
                </c:pt>
                <c:pt idx="318">
                  <c:v>953.2105955801743</c:v>
                </c:pt>
                <c:pt idx="319">
                  <c:v>953.56158809209978</c:v>
                </c:pt>
                <c:pt idx="320">
                  <c:v>953.91071773513715</c:v>
                </c:pt>
                <c:pt idx="321">
                  <c:v>954.25798392443744</c:v>
                </c:pt>
                <c:pt idx="322">
                  <c:v>954.60338607853589</c:v>
                </c:pt>
                <c:pt idx="323">
                  <c:v>954.94692361902548</c:v>
                </c:pt>
                <c:pt idx="324">
                  <c:v>955.28859597078406</c:v>
                </c:pt>
                <c:pt idx="325">
                  <c:v>955.62840256180402</c:v>
                </c:pt>
                <c:pt idx="326">
                  <c:v>955.96634282333946</c:v>
                </c:pt>
                <c:pt idx="327">
                  <c:v>956.30241618972866</c:v>
                </c:pt>
                <c:pt idx="328">
                  <c:v>956.63662209863128</c:v>
                </c:pt>
                <c:pt idx="329">
                  <c:v>956.96895999067533</c:v>
                </c:pt>
                <c:pt idx="330">
                  <c:v>957.29942930986215</c:v>
                </c:pt>
                <c:pt idx="331">
                  <c:v>957.62802950323476</c:v>
                </c:pt>
                <c:pt idx="332">
                  <c:v>957.95476002102919</c:v>
                </c:pt>
                <c:pt idx="333">
                  <c:v>958.27962031664561</c:v>
                </c:pt>
                <c:pt idx="334">
                  <c:v>958.60260984663853</c:v>
                </c:pt>
                <c:pt idx="335">
                  <c:v>958.92372807074651</c:v>
                </c:pt>
                <c:pt idx="336">
                  <c:v>959.24297445178411</c:v>
                </c:pt>
                <c:pt idx="337">
                  <c:v>959.56034845576403</c:v>
                </c:pt>
                <c:pt idx="338">
                  <c:v>959.87584955181762</c:v>
                </c:pt>
                <c:pt idx="339">
                  <c:v>960.18947721223151</c:v>
                </c:pt>
                <c:pt idx="340">
                  <c:v>960.50123091242551</c:v>
                </c:pt>
                <c:pt idx="341">
                  <c:v>960.81111013088662</c:v>
                </c:pt>
                <c:pt idx="342">
                  <c:v>961.11911434933029</c:v>
                </c:pt>
                <c:pt idx="343">
                  <c:v>961.42524305254506</c:v>
                </c:pt>
                <c:pt idx="344">
                  <c:v>961.72949572844129</c:v>
                </c:pt>
                <c:pt idx="345">
                  <c:v>962.03187186801745</c:v>
                </c:pt>
                <c:pt idx="346">
                  <c:v>962.33237096544406</c:v>
                </c:pt>
                <c:pt idx="347">
                  <c:v>962.63099251796257</c:v>
                </c:pt>
                <c:pt idx="348">
                  <c:v>962.92773602594718</c:v>
                </c:pt>
                <c:pt idx="349">
                  <c:v>963.22260099281618</c:v>
                </c:pt>
                <c:pt idx="350">
                  <c:v>963.51558692519814</c:v>
                </c:pt>
                <c:pt idx="351">
                  <c:v>963.80669333267167</c:v>
                </c:pt>
                <c:pt idx="352">
                  <c:v>964.09591972805526</c:v>
                </c:pt>
                <c:pt idx="353">
                  <c:v>964.38326562717202</c:v>
                </c:pt>
                <c:pt idx="354">
                  <c:v>964.66873054896075</c:v>
                </c:pt>
                <c:pt idx="355">
                  <c:v>964.95231401540514</c:v>
                </c:pt>
                <c:pt idx="356">
                  <c:v>965.23401555164423</c:v>
                </c:pt>
                <c:pt idx="357">
                  <c:v>965.51383468582185</c:v>
                </c:pt>
                <c:pt idx="358">
                  <c:v>965.79177094921829</c:v>
                </c:pt>
                <c:pt idx="359">
                  <c:v>966.06782387614112</c:v>
                </c:pt>
                <c:pt idx="360">
                  <c:v>966.34199300399314</c:v>
                </c:pt>
                <c:pt idx="361">
                  <c:v>966.61427787323476</c:v>
                </c:pt>
                <c:pt idx="362">
                  <c:v>966.88467802735408</c:v>
                </c:pt>
                <c:pt idx="363">
                  <c:v>967.15319301297052</c:v>
                </c:pt>
                <c:pt idx="364">
                  <c:v>967.41982237973343</c:v>
                </c:pt>
                <c:pt idx="365">
                  <c:v>967.68456568029171</c:v>
                </c:pt>
                <c:pt idx="366">
                  <c:v>967.94742247043996</c:v>
                </c:pt>
                <c:pt idx="367">
                  <c:v>968.2083923089192</c:v>
                </c:pt>
                <c:pt idx="368">
                  <c:v>968.46747475764437</c:v>
                </c:pt>
                <c:pt idx="369">
                  <c:v>968.72466938145112</c:v>
                </c:pt>
                <c:pt idx="370">
                  <c:v>968.9799757482657</c:v>
                </c:pt>
                <c:pt idx="371">
                  <c:v>969.23339342904853</c:v>
                </c:pt>
                <c:pt idx="372">
                  <c:v>969.48492199778809</c:v>
                </c:pt>
                <c:pt idx="373">
                  <c:v>969.7345610315507</c:v>
                </c:pt>
                <c:pt idx="374">
                  <c:v>969.98231011038763</c:v>
                </c:pt>
                <c:pt idx="375">
                  <c:v>970.22816881734946</c:v>
                </c:pt>
                <c:pt idx="376">
                  <c:v>970.47213673858778</c:v>
                </c:pt>
                <c:pt idx="377">
                  <c:v>970.7142134631714</c:v>
                </c:pt>
                <c:pt idx="378">
                  <c:v>970.95439858332145</c:v>
                </c:pt>
                <c:pt idx="379">
                  <c:v>971.19269169415543</c:v>
                </c:pt>
                <c:pt idx="380">
                  <c:v>971.42909239389269</c:v>
                </c:pt>
                <c:pt idx="381">
                  <c:v>971.66360028366762</c:v>
                </c:pt>
                <c:pt idx="382">
                  <c:v>971.89621496771838</c:v>
                </c:pt>
                <c:pt idx="383">
                  <c:v>972.12693605324898</c:v>
                </c:pt>
                <c:pt idx="384">
                  <c:v>972.35576315043204</c:v>
                </c:pt>
                <c:pt idx="385">
                  <c:v>972.58269587250811</c:v>
                </c:pt>
                <c:pt idx="386">
                  <c:v>972.80773383569783</c:v>
                </c:pt>
                <c:pt idx="387">
                  <c:v>973.0308766591628</c:v>
                </c:pt>
                <c:pt idx="388">
                  <c:v>973.25212396514291</c:v>
                </c:pt>
                <c:pt idx="389">
                  <c:v>973.47147537881392</c:v>
                </c:pt>
                <c:pt idx="390">
                  <c:v>973.68893052831311</c:v>
                </c:pt>
                <c:pt idx="391">
                  <c:v>973.90448904486561</c:v>
                </c:pt>
                <c:pt idx="392">
                  <c:v>974.11815056257433</c:v>
                </c:pt>
                <c:pt idx="393">
                  <c:v>974.32991471859054</c:v>
                </c:pt>
                <c:pt idx="394">
                  <c:v>974.53978115303255</c:v>
                </c:pt>
                <c:pt idx="395">
                  <c:v>974.74774950897609</c:v>
                </c:pt>
                <c:pt idx="396">
                  <c:v>974.95381943246196</c:v>
                </c:pt>
                <c:pt idx="397">
                  <c:v>975.15799057257937</c:v>
                </c:pt>
                <c:pt idx="398">
                  <c:v>975.36026258129789</c:v>
                </c:pt>
                <c:pt idx="399">
                  <c:v>975.56063511359559</c:v>
                </c:pt>
                <c:pt idx="400">
                  <c:v>975.75910782742005</c:v>
                </c:pt>
                <c:pt idx="401">
                  <c:v>975.95568038366287</c:v>
                </c:pt>
                <c:pt idx="402">
                  <c:v>976.1503524462247</c:v>
                </c:pt>
                <c:pt idx="403">
                  <c:v>976.34312368193218</c:v>
                </c:pt>
                <c:pt idx="404">
                  <c:v>976.53399376052937</c:v>
                </c:pt>
                <c:pt idx="405">
                  <c:v>976.72296235482111</c:v>
                </c:pt>
                <c:pt idx="406">
                  <c:v>976.910029140441</c:v>
                </c:pt>
                <c:pt idx="407">
                  <c:v>977.09519379606832</c:v>
                </c:pt>
                <c:pt idx="408">
                  <c:v>977.27845600331807</c:v>
                </c:pt>
                <c:pt idx="409">
                  <c:v>977.45981544671758</c:v>
                </c:pt>
                <c:pt idx="410">
                  <c:v>977.63927181376846</c:v>
                </c:pt>
                <c:pt idx="411">
                  <c:v>977.81682479490473</c:v>
                </c:pt>
                <c:pt idx="412">
                  <c:v>977.99247408349856</c:v>
                </c:pt>
                <c:pt idx="413">
                  <c:v>978.16621937590537</c:v>
                </c:pt>
                <c:pt idx="414">
                  <c:v>978.33806037134434</c:v>
                </c:pt>
                <c:pt idx="415">
                  <c:v>978.50799677203543</c:v>
                </c:pt>
                <c:pt idx="416">
                  <c:v>978.67602828309589</c:v>
                </c:pt>
                <c:pt idx="417">
                  <c:v>978.84215461258304</c:v>
                </c:pt>
                <c:pt idx="418">
                  <c:v>979.00637547151109</c:v>
                </c:pt>
                <c:pt idx="419">
                  <c:v>979.16869057381393</c:v>
                </c:pt>
                <c:pt idx="420">
                  <c:v>979.32909963631926</c:v>
                </c:pt>
                <c:pt idx="421">
                  <c:v>979.48760237880617</c:v>
                </c:pt>
                <c:pt idx="422">
                  <c:v>979.64419852400727</c:v>
                </c:pt>
                <c:pt idx="423">
                  <c:v>979.79888779750979</c:v>
                </c:pt>
                <c:pt idx="424">
                  <c:v>979.95166992791451</c:v>
                </c:pt>
                <c:pt idx="425">
                  <c:v>980.10254464661261</c:v>
                </c:pt>
                <c:pt idx="426">
                  <c:v>980.25151168806121</c:v>
                </c:pt>
                <c:pt idx="427">
                  <c:v>980.39857078952127</c:v>
                </c:pt>
                <c:pt idx="428">
                  <c:v>980.54372169123781</c:v>
                </c:pt>
                <c:pt idx="429">
                  <c:v>980.68696413631642</c:v>
                </c:pt>
                <c:pt idx="430">
                  <c:v>980.82829787078924</c:v>
                </c:pt>
                <c:pt idx="431">
                  <c:v>980.96772264364506</c:v>
                </c:pt>
                <c:pt idx="432">
                  <c:v>981.10523820670483</c:v>
                </c:pt>
                <c:pt idx="433">
                  <c:v>981.24084431475467</c:v>
                </c:pt>
                <c:pt idx="434">
                  <c:v>981.3745407254745</c:v>
                </c:pt>
                <c:pt idx="435">
                  <c:v>981.50632719942428</c:v>
                </c:pt>
                <c:pt idx="436">
                  <c:v>981.63620350007011</c:v>
                </c:pt>
                <c:pt idx="437">
                  <c:v>981.76416939381431</c:v>
                </c:pt>
                <c:pt idx="438">
                  <c:v>981.89022464996322</c:v>
                </c:pt>
                <c:pt idx="439">
                  <c:v>982.01436904065554</c:v>
                </c:pt>
                <c:pt idx="440">
                  <c:v>982.1366023409829</c:v>
                </c:pt>
                <c:pt idx="441">
                  <c:v>982.25692432891253</c:v>
                </c:pt>
                <c:pt idx="442">
                  <c:v>982.37533478532214</c:v>
                </c:pt>
                <c:pt idx="443">
                  <c:v>982.49183349396014</c:v>
                </c:pt>
                <c:pt idx="444">
                  <c:v>982.60642024149433</c:v>
                </c:pt>
                <c:pt idx="445">
                  <c:v>982.71909481747252</c:v>
                </c:pt>
                <c:pt idx="446">
                  <c:v>982.82985701432062</c:v>
                </c:pt>
                <c:pt idx="447">
                  <c:v>982.93870662736526</c:v>
                </c:pt>
                <c:pt idx="448">
                  <c:v>983.04564345482083</c:v>
                </c:pt>
                <c:pt idx="449">
                  <c:v>983.15066729778516</c:v>
                </c:pt>
                <c:pt idx="450">
                  <c:v>983.25377796023224</c:v>
                </c:pt>
                <c:pt idx="451">
                  <c:v>983.35497524902587</c:v>
                </c:pt>
                <c:pt idx="452">
                  <c:v>983.45425897393238</c:v>
                </c:pt>
                <c:pt idx="453">
                  <c:v>983.55162894758098</c:v>
                </c:pt>
                <c:pt idx="454">
                  <c:v>983.64708498548612</c:v>
                </c:pt>
                <c:pt idx="455">
                  <c:v>983.74062690603046</c:v>
                </c:pt>
                <c:pt idx="456">
                  <c:v>983.83225453049317</c:v>
                </c:pt>
                <c:pt idx="457">
                  <c:v>983.92196768301699</c:v>
                </c:pt>
                <c:pt idx="458">
                  <c:v>984.00976619062374</c:v>
                </c:pt>
                <c:pt idx="459">
                  <c:v>984.09564988323598</c:v>
                </c:pt>
                <c:pt idx="460">
                  <c:v>984.17961859361685</c:v>
                </c:pt>
                <c:pt idx="461">
                  <c:v>984.26167215742873</c:v>
                </c:pt>
                <c:pt idx="462">
                  <c:v>984.34181041318868</c:v>
                </c:pt>
                <c:pt idx="463">
                  <c:v>984.42003320228207</c:v>
                </c:pt>
                <c:pt idx="464">
                  <c:v>984.49634036900511</c:v>
                </c:pt>
                <c:pt idx="465">
                  <c:v>984.57073176048084</c:v>
                </c:pt>
                <c:pt idx="466">
                  <c:v>984.64320722671596</c:v>
                </c:pt>
                <c:pt idx="467">
                  <c:v>984.71376662058844</c:v>
                </c:pt>
                <c:pt idx="468">
                  <c:v>984.78240979787074</c:v>
                </c:pt>
                <c:pt idx="469">
                  <c:v>984.84913661714734</c:v>
                </c:pt>
                <c:pt idx="470">
                  <c:v>984.91394693990776</c:v>
                </c:pt>
                <c:pt idx="471">
                  <c:v>984.97684063052202</c:v>
                </c:pt>
                <c:pt idx="472">
                  <c:v>985.03781755616535</c:v>
                </c:pt>
                <c:pt idx="473">
                  <c:v>985.09687758693292</c:v>
                </c:pt>
                <c:pt idx="474">
                  <c:v>985.154020595764</c:v>
                </c:pt>
                <c:pt idx="475">
                  <c:v>985.20924645847788</c:v>
                </c:pt>
                <c:pt idx="476">
                  <c:v>985.26255505373774</c:v>
                </c:pt>
                <c:pt idx="477">
                  <c:v>985.31394626305485</c:v>
                </c:pt>
                <c:pt idx="478">
                  <c:v>985.36341997083957</c:v>
                </c:pt>
                <c:pt idx="479">
                  <c:v>985.41097606434573</c:v>
                </c:pt>
                <c:pt idx="480">
                  <c:v>985.45661443367703</c:v>
                </c:pt>
                <c:pt idx="481">
                  <c:v>985.50033497182199</c:v>
                </c:pt>
                <c:pt idx="482">
                  <c:v>985.54213757460195</c:v>
                </c:pt>
                <c:pt idx="483">
                  <c:v>985.58202214071878</c:v>
                </c:pt>
                <c:pt idx="484">
                  <c:v>985.61998857171341</c:v>
                </c:pt>
                <c:pt idx="485">
                  <c:v>985.65603677200284</c:v>
                </c:pt>
                <c:pt idx="486">
                  <c:v>985.69016664886055</c:v>
                </c:pt>
                <c:pt idx="487">
                  <c:v>985.7223781124103</c:v>
                </c:pt>
                <c:pt idx="488">
                  <c:v>985.75267107562593</c:v>
                </c:pt>
                <c:pt idx="489">
                  <c:v>985.7810454543519</c:v>
                </c:pt>
                <c:pt idx="490">
                  <c:v>985.80750116729462</c:v>
                </c:pt>
                <c:pt idx="491">
                  <c:v>985.83203813599596</c:v>
                </c:pt>
                <c:pt idx="492">
                  <c:v>985.85465628486179</c:v>
                </c:pt>
                <c:pt idx="493">
                  <c:v>985.8753555411655</c:v>
                </c:pt>
                <c:pt idx="494">
                  <c:v>985.89413583500982</c:v>
                </c:pt>
                <c:pt idx="495">
                  <c:v>985.91099709937134</c:v>
                </c:pt>
                <c:pt idx="496">
                  <c:v>985.92593927007601</c:v>
                </c:pt>
                <c:pt idx="497">
                  <c:v>985.93896228583355</c:v>
                </c:pt>
                <c:pt idx="498">
                  <c:v>985.95006608815333</c:v>
                </c:pt>
                <c:pt idx="499">
                  <c:v>985.95925062142896</c:v>
                </c:pt>
                <c:pt idx="500">
                  <c:v>985.96651583292908</c:v>
                </c:pt>
                <c:pt idx="501">
                  <c:v>985.97186167272889</c:v>
                </c:pt>
                <c:pt idx="502">
                  <c:v>985.97528809378821</c:v>
                </c:pt>
                <c:pt idx="503">
                  <c:v>985.97679505191923</c:v>
                </c:pt>
                <c:pt idx="504">
                  <c:v>985.97638250577279</c:v>
                </c:pt>
                <c:pt idx="505">
                  <c:v>985.97405041688262</c:v>
                </c:pt>
                <c:pt idx="506">
                  <c:v>985.96979874961437</c:v>
                </c:pt>
                <c:pt idx="507">
                  <c:v>985.96362747117212</c:v>
                </c:pt>
                <c:pt idx="508">
                  <c:v>985.95553655164724</c:v>
                </c:pt>
                <c:pt idx="509">
                  <c:v>985.94552596396954</c:v>
                </c:pt>
                <c:pt idx="510">
                  <c:v>985.93359568393214</c:v>
                </c:pt>
                <c:pt idx="511">
                  <c:v>985.91974569016031</c:v>
                </c:pt>
                <c:pt idx="512">
                  <c:v>985.90397596414482</c:v>
                </c:pt>
                <c:pt idx="513">
                  <c:v>985.88628649023474</c:v>
                </c:pt>
                <c:pt idx="514">
                  <c:v>985.86667725562916</c:v>
                </c:pt>
                <c:pt idx="515">
                  <c:v>985.84514825039264</c:v>
                </c:pt>
                <c:pt idx="516">
                  <c:v>985.82169946743136</c:v>
                </c:pt>
                <c:pt idx="517">
                  <c:v>985.7963309025107</c:v>
                </c:pt>
                <c:pt idx="518">
                  <c:v>985.76904255422698</c:v>
                </c:pt>
                <c:pt idx="519">
                  <c:v>985.73983442409406</c:v>
                </c:pt>
                <c:pt idx="520">
                  <c:v>985.70870651640575</c:v>
                </c:pt>
                <c:pt idx="521">
                  <c:v>985.67565883837676</c:v>
                </c:pt>
                <c:pt idx="522">
                  <c:v>985.64069140005347</c:v>
                </c:pt>
                <c:pt idx="523">
                  <c:v>985.60380421430398</c:v>
                </c:pt>
                <c:pt idx="524">
                  <c:v>985.56499729690404</c:v>
                </c:pt>
                <c:pt idx="525">
                  <c:v>985.52427066646078</c:v>
                </c:pt>
                <c:pt idx="526">
                  <c:v>985.48162434446192</c:v>
                </c:pt>
                <c:pt idx="527">
                  <c:v>985.43705835521541</c:v>
                </c:pt>
                <c:pt idx="528">
                  <c:v>985.39057272592436</c:v>
                </c:pt>
                <c:pt idx="529">
                  <c:v>985.34216748661447</c:v>
                </c:pt>
                <c:pt idx="530">
                  <c:v>985.29184267020651</c:v>
                </c:pt>
                <c:pt idx="531">
                  <c:v>985.23959831245054</c:v>
                </c:pt>
                <c:pt idx="532">
                  <c:v>985.18543445199475</c:v>
                </c:pt>
                <c:pt idx="533">
                  <c:v>985.1293511303046</c:v>
                </c:pt>
                <c:pt idx="534">
                  <c:v>985.07134839173875</c:v>
                </c:pt>
                <c:pt idx="535">
                  <c:v>985.01142628348987</c:v>
                </c:pt>
                <c:pt idx="536">
                  <c:v>984.94958485564939</c:v>
                </c:pt>
                <c:pt idx="537">
                  <c:v>984.88582416114775</c:v>
                </c:pt>
                <c:pt idx="538">
                  <c:v>984.82014425575483</c:v>
                </c:pt>
                <c:pt idx="539">
                  <c:v>984.75254519815803</c:v>
                </c:pt>
                <c:pt idx="540">
                  <c:v>984.68302704988264</c:v>
                </c:pt>
                <c:pt idx="541">
                  <c:v>984.61158987532167</c:v>
                </c:pt>
                <c:pt idx="542">
                  <c:v>984.53823374173282</c:v>
                </c:pt>
                <c:pt idx="543">
                  <c:v>984.46295871922109</c:v>
                </c:pt>
                <c:pt idx="544">
                  <c:v>984.38576488081662</c:v>
                </c:pt>
                <c:pt idx="545">
                  <c:v>984.30665230236605</c:v>
                </c:pt>
                <c:pt idx="546">
                  <c:v>984.2256210625801</c:v>
                </c:pt>
                <c:pt idx="547">
                  <c:v>984.1426712430781</c:v>
                </c:pt>
                <c:pt idx="548">
                  <c:v>984.05780292834004</c:v>
                </c:pt>
                <c:pt idx="549">
                  <c:v>983.97101620569447</c:v>
                </c:pt>
                <c:pt idx="550">
                  <c:v>983.88231116535485</c:v>
                </c:pt>
                <c:pt idx="551">
                  <c:v>983.79168790042877</c:v>
                </c:pt>
                <c:pt idx="552">
                  <c:v>983.69914650686928</c:v>
                </c:pt>
                <c:pt idx="553">
                  <c:v>983.60468708352789</c:v>
                </c:pt>
                <c:pt idx="554">
                  <c:v>983.50830973209986</c:v>
                </c:pt>
                <c:pt idx="555">
                  <c:v>983.41001455719049</c:v>
                </c:pt>
                <c:pt idx="556">
                  <c:v>983.30980166626364</c:v>
                </c:pt>
                <c:pt idx="557">
                  <c:v>983.20767116967841</c:v>
                </c:pt>
                <c:pt idx="558">
                  <c:v>983.10362318065256</c:v>
                </c:pt>
                <c:pt idx="559">
                  <c:v>982.99765781530095</c:v>
                </c:pt>
                <c:pt idx="560">
                  <c:v>982.88977519263415</c:v>
                </c:pt>
                <c:pt idx="561">
                  <c:v>982.7799754345059</c:v>
                </c:pt>
                <c:pt idx="562">
                  <c:v>982.66825866568081</c:v>
                </c:pt>
                <c:pt idx="563">
                  <c:v>982.55462501381942</c:v>
                </c:pt>
                <c:pt idx="564">
                  <c:v>982.43907460944672</c:v>
                </c:pt>
                <c:pt idx="565">
                  <c:v>982.32160758597433</c:v>
                </c:pt>
                <c:pt idx="566">
                  <c:v>982.20222407972403</c:v>
                </c:pt>
                <c:pt idx="567">
                  <c:v>982.08092422989557</c:v>
                </c:pt>
                <c:pt idx="568">
                  <c:v>981.95770817856828</c:v>
                </c:pt>
                <c:pt idx="569">
                  <c:v>981.83257607074938</c:v>
                </c:pt>
                <c:pt idx="570">
                  <c:v>981.70552805429611</c:v>
                </c:pt>
                <c:pt idx="571">
                  <c:v>981.57656427999689</c:v>
                </c:pt>
                <c:pt idx="572">
                  <c:v>981.4456849015229</c:v>
                </c:pt>
                <c:pt idx="573">
                  <c:v>981.31289007542102</c:v>
                </c:pt>
                <c:pt idx="574">
                  <c:v>981.17817996118242</c:v>
                </c:pt>
                <c:pt idx="575">
                  <c:v>981.04155472116702</c:v>
                </c:pt>
                <c:pt idx="576">
                  <c:v>980.90301452063534</c:v>
                </c:pt>
                <c:pt idx="577">
                  <c:v>980.76255952776512</c:v>
                </c:pt>
                <c:pt idx="578">
                  <c:v>980.62018991363698</c:v>
                </c:pt>
                <c:pt idx="579">
                  <c:v>980.47590585222508</c:v>
                </c:pt>
                <c:pt idx="580">
                  <c:v>980.32970752044309</c:v>
                </c:pt>
                <c:pt idx="581">
                  <c:v>980.18159509807128</c:v>
                </c:pt>
                <c:pt idx="582">
                  <c:v>980.03156876782691</c:v>
                </c:pt>
                <c:pt idx="583">
                  <c:v>979.87962871533239</c:v>
                </c:pt>
                <c:pt idx="584">
                  <c:v>979.72577512912005</c:v>
                </c:pt>
                <c:pt idx="585">
                  <c:v>979.57000820065241</c:v>
                </c:pt>
                <c:pt idx="586">
                  <c:v>979.41232812430098</c:v>
                </c:pt>
                <c:pt idx="587">
                  <c:v>979.25273509734416</c:v>
                </c:pt>
                <c:pt idx="588">
                  <c:v>979.09122931999536</c:v>
                </c:pt>
                <c:pt idx="589">
                  <c:v>978.92781099537785</c:v>
                </c:pt>
                <c:pt idx="590">
                  <c:v>978.76248032955027</c:v>
                </c:pt>
                <c:pt idx="591">
                  <c:v>978.59523753148869</c:v>
                </c:pt>
                <c:pt idx="592">
                  <c:v>978.42608281310913</c:v>
                </c:pt>
                <c:pt idx="593">
                  <c:v>978.2550163892289</c:v>
                </c:pt>
                <c:pt idx="594">
                  <c:v>978.08203847761081</c:v>
                </c:pt>
                <c:pt idx="595">
                  <c:v>977.90714929896694</c:v>
                </c:pt>
                <c:pt idx="596">
                  <c:v>977.73034907693068</c:v>
                </c:pt>
                <c:pt idx="597">
                  <c:v>977.55163803805965</c:v>
                </c:pt>
                <c:pt idx="598">
                  <c:v>977.37101641183767</c:v>
                </c:pt>
                <c:pt idx="599">
                  <c:v>977.18848443074091</c:v>
                </c:pt>
                <c:pt idx="600">
                  <c:v>977.00404233013285</c:v>
                </c:pt>
                <c:pt idx="601">
                  <c:v>976.81769034835622</c:v>
                </c:pt>
                <c:pt idx="602">
                  <c:v>976.62942872667338</c:v>
                </c:pt>
                <c:pt idx="603">
                  <c:v>976.43925770930082</c:v>
                </c:pt>
                <c:pt idx="604">
                  <c:v>976.24717754342441</c:v>
                </c:pt>
                <c:pt idx="605">
                  <c:v>976.05318847914782</c:v>
                </c:pt>
                <c:pt idx="606">
                  <c:v>975.85729076956159</c:v>
                </c:pt>
                <c:pt idx="607">
                  <c:v>975.65948467068347</c:v>
                </c:pt>
                <c:pt idx="608">
                  <c:v>975.45977044150106</c:v>
                </c:pt>
                <c:pt idx="609">
                  <c:v>975.25814834395874</c:v>
                </c:pt>
                <c:pt idx="610">
                  <c:v>975.0546186429608</c:v>
                </c:pt>
                <c:pt idx="611">
                  <c:v>974.84918160637312</c:v>
                </c:pt>
                <c:pt idx="612">
                  <c:v>974.64183750504355</c:v>
                </c:pt>
                <c:pt idx="613">
                  <c:v>974.43258661276695</c:v>
                </c:pt>
                <c:pt idx="614">
                  <c:v>974.22142920632916</c:v>
                </c:pt>
                <c:pt idx="615">
                  <c:v>974.00836556545573</c:v>
                </c:pt>
                <c:pt idx="616">
                  <c:v>973.79339597288197</c:v>
                </c:pt>
                <c:pt idx="617">
                  <c:v>973.57652071429834</c:v>
                </c:pt>
                <c:pt idx="618">
                  <c:v>973.35774007837222</c:v>
                </c:pt>
                <c:pt idx="619">
                  <c:v>973.13705435677059</c:v>
                </c:pt>
                <c:pt idx="620">
                  <c:v>972.91446384413814</c:v>
                </c:pt>
                <c:pt idx="621">
                  <c:v>972.68996883808768</c:v>
                </c:pt>
                <c:pt idx="622">
                  <c:v>972.46356963924984</c:v>
                </c:pt>
                <c:pt idx="623">
                  <c:v>972.23526655120099</c:v>
                </c:pt>
                <c:pt idx="624">
                  <c:v>972.00505988057864</c:v>
                </c:pt>
                <c:pt idx="625">
                  <c:v>971.77294993694841</c:v>
                </c:pt>
                <c:pt idx="626">
                  <c:v>971.53893703290657</c:v>
                </c:pt>
                <c:pt idx="627">
                  <c:v>971.30302148403882</c:v>
                </c:pt>
                <c:pt idx="628">
                  <c:v>971.06520360895479</c:v>
                </c:pt>
                <c:pt idx="629">
                  <c:v>970.82548372924168</c:v>
                </c:pt>
                <c:pt idx="630">
                  <c:v>970.58386216950908</c:v>
                </c:pt>
                <c:pt idx="631">
                  <c:v>970.34033925737481</c:v>
                </c:pt>
                <c:pt idx="632">
                  <c:v>970.09491532346829</c:v>
                </c:pt>
                <c:pt idx="633">
                  <c:v>969.84759070143525</c:v>
                </c:pt>
                <c:pt idx="634">
                  <c:v>969.59836572794438</c:v>
                </c:pt>
                <c:pt idx="635">
                  <c:v>969.34724074267922</c:v>
                </c:pt>
                <c:pt idx="636">
                  <c:v>969.09421608834134</c:v>
                </c:pt>
                <c:pt idx="637">
                  <c:v>968.83929211067846</c:v>
                </c:pt>
                <c:pt idx="638">
                  <c:v>968.58246915843995</c:v>
                </c:pt>
                <c:pt idx="639">
                  <c:v>968.32374758343099</c:v>
                </c:pt>
                <c:pt idx="640">
                  <c:v>968.06312774047956</c:v>
                </c:pt>
                <c:pt idx="641">
                  <c:v>967.80060998744375</c:v>
                </c:pt>
                <c:pt idx="642">
                  <c:v>967.53619468523459</c:v>
                </c:pt>
                <c:pt idx="643">
                  <c:v>967.26988219781083</c:v>
                </c:pt>
                <c:pt idx="644">
                  <c:v>967.00167289215528</c:v>
                </c:pt>
                <c:pt idx="645">
                  <c:v>966.73156713832464</c:v>
                </c:pt>
                <c:pt idx="646">
                  <c:v>966.45956530939759</c:v>
                </c:pt>
                <c:pt idx="647">
                  <c:v>966.18566778153786</c:v>
                </c:pt>
                <c:pt idx="648">
                  <c:v>965.90987493394334</c:v>
                </c:pt>
                <c:pt idx="649">
                  <c:v>965.63218714887694</c:v>
                </c:pt>
                <c:pt idx="650">
                  <c:v>965.35260481167609</c:v>
                </c:pt>
                <c:pt idx="651">
                  <c:v>965.07112831072675</c:v>
                </c:pt>
                <c:pt idx="652">
                  <c:v>964.7877580375083</c:v>
                </c:pt>
                <c:pt idx="653">
                  <c:v>964.50249438655396</c:v>
                </c:pt>
                <c:pt idx="654">
                  <c:v>964.21533775546243</c:v>
                </c:pt>
                <c:pt idx="655">
                  <c:v>963.92628854493262</c:v>
                </c:pt>
                <c:pt idx="656">
                  <c:v>963.63534715874573</c:v>
                </c:pt>
                <c:pt idx="657">
                  <c:v>963.34251400375058</c:v>
                </c:pt>
                <c:pt idx="658">
                  <c:v>963.04778948988621</c:v>
                </c:pt>
                <c:pt idx="659">
                  <c:v>962.75117403020192</c:v>
                </c:pt>
                <c:pt idx="660">
                  <c:v>962.45266804081177</c:v>
                </c:pt>
                <c:pt idx="661">
                  <c:v>962.1522719409553</c:v>
                </c:pt>
                <c:pt idx="662">
                  <c:v>961.84998615296763</c:v>
                </c:pt>
                <c:pt idx="663">
                  <c:v>961.54581110226843</c:v>
                </c:pt>
                <c:pt idx="664">
                  <c:v>961.23974721740183</c:v>
                </c:pt>
                <c:pt idx="665">
                  <c:v>960.9317949300081</c:v>
                </c:pt>
                <c:pt idx="666">
                  <c:v>960.62195467486038</c:v>
                </c:pt>
                <c:pt idx="667">
                  <c:v>960.3102268898391</c:v>
                </c:pt>
                <c:pt idx="668">
                  <c:v>959.99661201594381</c:v>
                </c:pt>
                <c:pt idx="669">
                  <c:v>959.68111049730692</c:v>
                </c:pt>
                <c:pt idx="670">
                  <c:v>959.36372278118392</c:v>
                </c:pt>
                <c:pt idx="671">
                  <c:v>959.04444931794876</c:v>
                </c:pt>
                <c:pt idx="672">
                  <c:v>958.72329056113256</c:v>
                </c:pt>
                <c:pt idx="673">
                  <c:v>958.4002469673776</c:v>
                </c:pt>
                <c:pt idx="674">
                  <c:v>958.07531899650292</c:v>
                </c:pt>
                <c:pt idx="675">
                  <c:v>957.74850711144325</c:v>
                </c:pt>
                <c:pt idx="676">
                  <c:v>957.41981177829337</c:v>
                </c:pt>
                <c:pt idx="677">
                  <c:v>957.08923346629069</c:v>
                </c:pt>
                <c:pt idx="678">
                  <c:v>956.75677264785179</c:v>
                </c:pt>
                <c:pt idx="679">
                  <c:v>956.42242979853722</c:v>
                </c:pt>
                <c:pt idx="680">
                  <c:v>956.08620539706556</c:v>
                </c:pt>
                <c:pt idx="681">
                  <c:v>955.74809992532118</c:v>
                </c:pt>
                <c:pt idx="682">
                  <c:v>955.40811386837959</c:v>
                </c:pt>
                <c:pt idx="683">
                  <c:v>955.06624771447935</c:v>
                </c:pt>
                <c:pt idx="684">
                  <c:v>954.72250195503466</c:v>
                </c:pt>
                <c:pt idx="685">
                  <c:v>954.37687708463852</c:v>
                </c:pt>
                <c:pt idx="686">
                  <c:v>954.02937360108899</c:v>
                </c:pt>
                <c:pt idx="687">
                  <c:v>953.67999200534462</c:v>
                </c:pt>
                <c:pt idx="688">
                  <c:v>953.32873280157969</c:v>
                </c:pt>
                <c:pt idx="689">
                  <c:v>952.97559649716322</c:v>
                </c:pt>
                <c:pt idx="690">
                  <c:v>952.62058360266644</c:v>
                </c:pt>
                <c:pt idx="691">
                  <c:v>952.26369463184983</c:v>
                </c:pt>
                <c:pt idx="692">
                  <c:v>951.90493010171735</c:v>
                </c:pt>
                <c:pt idx="693">
                  <c:v>951.54429053244837</c:v>
                </c:pt>
                <c:pt idx="694">
                  <c:v>951.18177644746379</c:v>
                </c:pt>
                <c:pt idx="695">
                  <c:v>950.81738837339924</c:v>
                </c:pt>
                <c:pt idx="696">
                  <c:v>950.45112684011008</c:v>
                </c:pt>
                <c:pt idx="697">
                  <c:v>950.08299238068844</c:v>
                </c:pt>
                <c:pt idx="698">
                  <c:v>949.7129855314837</c:v>
                </c:pt>
                <c:pt idx="699">
                  <c:v>949.34110683203096</c:v>
                </c:pt>
                <c:pt idx="700">
                  <c:v>948.96735682515418</c:v>
                </c:pt>
                <c:pt idx="701">
                  <c:v>948.59173605690228</c:v>
                </c:pt>
                <c:pt idx="702">
                  <c:v>948.21424507657787</c:v>
                </c:pt>
                <c:pt idx="703">
                  <c:v>947.83488443673048</c:v>
                </c:pt>
                <c:pt idx="704">
                  <c:v>947.45365469319847</c:v>
                </c:pt>
                <c:pt idx="705">
                  <c:v>947.07055640505541</c:v>
                </c:pt>
                <c:pt idx="706">
                  <c:v>946.68559013464937</c:v>
                </c:pt>
                <c:pt idx="707">
                  <c:v>946.29875644760068</c:v>
                </c:pt>
                <c:pt idx="708">
                  <c:v>945.9100559128201</c:v>
                </c:pt>
                <c:pt idx="709">
                  <c:v>945.51948910247791</c:v>
                </c:pt>
                <c:pt idx="710">
                  <c:v>945.12705659204209</c:v>
                </c:pt>
                <c:pt idx="711">
                  <c:v>944.73275896028326</c:v>
                </c:pt>
                <c:pt idx="712">
                  <c:v>944.3365967892355</c:v>
                </c:pt>
                <c:pt idx="713">
                  <c:v>943.93857066426335</c:v>
                </c:pt>
                <c:pt idx="714">
                  <c:v>943.53868117401191</c:v>
                </c:pt>
                <c:pt idx="715">
                  <c:v>943.13692891044832</c:v>
                </c:pt>
                <c:pt idx="716">
                  <c:v>942.73331446884845</c:v>
                </c:pt>
                <c:pt idx="717">
                  <c:v>942.32783844780033</c:v>
                </c:pt>
                <c:pt idx="718">
                  <c:v>941.92050144923439</c:v>
                </c:pt>
                <c:pt idx="719">
                  <c:v>941.51130407837331</c:v>
                </c:pt>
                <c:pt idx="720">
                  <c:v>941.10024694381832</c:v>
                </c:pt>
                <c:pt idx="721">
                  <c:v>940.68733065745425</c:v>
                </c:pt>
                <c:pt idx="722">
                  <c:v>940.27255583455064</c:v>
                </c:pt>
                <c:pt idx="723">
                  <c:v>939.85592309370054</c:v>
                </c:pt>
                <c:pt idx="724">
                  <c:v>939.43743305684598</c:v>
                </c:pt>
                <c:pt idx="725">
                  <c:v>939.01708634929457</c:v>
                </c:pt>
                <c:pt idx="726">
                  <c:v>938.59488359971203</c:v>
                </c:pt>
                <c:pt idx="727">
                  <c:v>938.17082544014158</c:v>
                </c:pt>
                <c:pt idx="728">
                  <c:v>937.74491250595509</c:v>
                </c:pt>
                <c:pt idx="729">
                  <c:v>937.31714543595297</c:v>
                </c:pt>
                <c:pt idx="730">
                  <c:v>936.88752487228032</c:v>
                </c:pt>
                <c:pt idx="731">
                  <c:v>936.45605146048183</c:v>
                </c:pt>
                <c:pt idx="732">
                  <c:v>936.02272584948321</c:v>
                </c:pt>
                <c:pt idx="733">
                  <c:v>935.58754869162601</c:v>
                </c:pt>
                <c:pt idx="734">
                  <c:v>935.15052064263216</c:v>
                </c:pt>
                <c:pt idx="735">
                  <c:v>934.7116423616261</c:v>
                </c:pt>
                <c:pt idx="736">
                  <c:v>934.2709145111603</c:v>
                </c:pt>
                <c:pt idx="737">
                  <c:v>933.82833775719325</c:v>
                </c:pt>
                <c:pt idx="738">
                  <c:v>933.38391276910795</c:v>
                </c:pt>
                <c:pt idx="739">
                  <c:v>932.93764021970833</c:v>
                </c:pt>
                <c:pt idx="740">
                  <c:v>932.48952078523178</c:v>
                </c:pt>
                <c:pt idx="741">
                  <c:v>932.03955514536415</c:v>
                </c:pt>
                <c:pt idx="742">
                  <c:v>931.58774398321611</c:v>
                </c:pt>
                <c:pt idx="743">
                  <c:v>931.13408798535545</c:v>
                </c:pt>
                <c:pt idx="744">
                  <c:v>930.67858784180362</c:v>
                </c:pt>
                <c:pt idx="745">
                  <c:v>930.22124424602816</c:v>
                </c:pt>
                <c:pt idx="746">
                  <c:v>929.7620578949892</c:v>
                </c:pt>
                <c:pt idx="747">
                  <c:v>929.30102948908598</c:v>
                </c:pt>
                <c:pt idx="748">
                  <c:v>928.83815973220453</c:v>
                </c:pt>
                <c:pt idx="749">
                  <c:v>928.37344933171153</c:v>
                </c:pt>
                <c:pt idx="750">
                  <c:v>927.90689899846097</c:v>
                </c:pt>
                <c:pt idx="751">
                  <c:v>927.43850944679525</c:v>
                </c:pt>
                <c:pt idx="752">
                  <c:v>926.96828139455408</c:v>
                </c:pt>
                <c:pt idx="753">
                  <c:v>926.4962155630916</c:v>
                </c:pt>
                <c:pt idx="754">
                  <c:v>926.02231267723948</c:v>
                </c:pt>
                <c:pt idx="755">
                  <c:v>925.54657346538693</c:v>
                </c:pt>
                <c:pt idx="756">
                  <c:v>925.06899865939567</c:v>
                </c:pt>
                <c:pt idx="757">
                  <c:v>924.58958899469519</c:v>
                </c:pt>
                <c:pt idx="758">
                  <c:v>924.10834521022525</c:v>
                </c:pt>
                <c:pt idx="759">
                  <c:v>923.62526804846732</c:v>
                </c:pt>
                <c:pt idx="760">
                  <c:v>923.14035825543306</c:v>
                </c:pt>
                <c:pt idx="761">
                  <c:v>922.65361658071447</c:v>
                </c:pt>
                <c:pt idx="762">
                  <c:v>922.16504377743024</c:v>
                </c:pt>
                <c:pt idx="763">
                  <c:v>921.67464060226337</c:v>
                </c:pt>
                <c:pt idx="764">
                  <c:v>921.18240781546967</c:v>
                </c:pt>
                <c:pt idx="765">
                  <c:v>920.68834618088124</c:v>
                </c:pt>
                <c:pt idx="766">
                  <c:v>920.19245646590696</c:v>
                </c:pt>
                <c:pt idx="767">
                  <c:v>919.69473944153003</c:v>
                </c:pt>
                <c:pt idx="768">
                  <c:v>919.19519588235346</c:v>
                </c:pt>
                <c:pt idx="769">
                  <c:v>918.69382656653556</c:v>
                </c:pt>
                <c:pt idx="770">
                  <c:v>918.19063227586958</c:v>
                </c:pt>
                <c:pt idx="771">
                  <c:v>917.68561379574851</c:v>
                </c:pt>
                <c:pt idx="772">
                  <c:v>917.17877191518153</c:v>
                </c:pt>
                <c:pt idx="773">
                  <c:v>916.67010742679554</c:v>
                </c:pt>
                <c:pt idx="774">
                  <c:v>916.15962112685781</c:v>
                </c:pt>
                <c:pt idx="775">
                  <c:v>915.64731381525235</c:v>
                </c:pt>
                <c:pt idx="776">
                  <c:v>915.1331862955185</c:v>
                </c:pt>
                <c:pt idx="777">
                  <c:v>914.61723937483771</c:v>
                </c:pt>
                <c:pt idx="778">
                  <c:v>914.09947386405497</c:v>
                </c:pt>
                <c:pt idx="779">
                  <c:v>913.57989057765337</c:v>
                </c:pt>
                <c:pt idx="780">
                  <c:v>913.05849033380593</c:v>
                </c:pt>
                <c:pt idx="781">
                  <c:v>912.53527395434173</c:v>
                </c:pt>
                <c:pt idx="782">
                  <c:v>912.01024226478125</c:v>
                </c:pt>
                <c:pt idx="783">
                  <c:v>911.4833960943231</c:v>
                </c:pt>
                <c:pt idx="784">
                  <c:v>910.95473627586819</c:v>
                </c:pt>
                <c:pt idx="785">
                  <c:v>910.42426364600749</c:v>
                </c:pt>
                <c:pt idx="786">
                  <c:v>909.89197904504147</c:v>
                </c:pt>
                <c:pt idx="787">
                  <c:v>909.357883316992</c:v>
                </c:pt>
                <c:pt idx="788">
                  <c:v>908.82197730958683</c:v>
                </c:pt>
                <c:pt idx="789">
                  <c:v>908.28426187428829</c:v>
                </c:pt>
                <c:pt idx="790">
                  <c:v>907.74473786628948</c:v>
                </c:pt>
                <c:pt idx="791">
                  <c:v>907.20340614452675</c:v>
                </c:pt>
                <c:pt idx="792">
                  <c:v>906.66026757167367</c:v>
                </c:pt>
                <c:pt idx="793">
                  <c:v>906.11532301417128</c:v>
                </c:pt>
                <c:pt idx="794">
                  <c:v>905.56857334221525</c:v>
                </c:pt>
                <c:pt idx="795">
                  <c:v>905.02001942977324</c:v>
                </c:pt>
                <c:pt idx="796">
                  <c:v>904.46966215457496</c:v>
                </c:pt>
                <c:pt idx="797">
                  <c:v>903.91750239814155</c:v>
                </c:pt>
                <c:pt idx="798">
                  <c:v>903.36354104579107</c:v>
                </c:pt>
                <c:pt idx="799">
                  <c:v>902.80777898662609</c:v>
                </c:pt>
                <c:pt idx="800">
                  <c:v>902.25021711355203</c:v>
                </c:pt>
                <c:pt idx="801">
                  <c:v>901.69085632329018</c:v>
                </c:pt>
                <c:pt idx="802">
                  <c:v>901.12969751638002</c:v>
                </c:pt>
                <c:pt idx="803">
                  <c:v>900.56674159718011</c:v>
                </c:pt>
                <c:pt idx="804">
                  <c:v>900.00198947389413</c:v>
                </c:pt>
                <c:pt idx="805">
                  <c:v>899.43544205854278</c:v>
                </c:pt>
                <c:pt idx="806">
                  <c:v>898.86710026701098</c:v>
                </c:pt>
                <c:pt idx="807">
                  <c:v>898.2969650190422</c:v>
                </c:pt>
                <c:pt idx="808">
                  <c:v>897.72503723822467</c:v>
                </c:pt>
                <c:pt idx="809">
                  <c:v>897.15131785202732</c:v>
                </c:pt>
                <c:pt idx="810">
                  <c:v>896.57580779178681</c:v>
                </c:pt>
                <c:pt idx="811">
                  <c:v>895.99850799273668</c:v>
                </c:pt>
                <c:pt idx="812">
                  <c:v>895.41941939399533</c:v>
                </c:pt>
                <c:pt idx="813">
                  <c:v>894.83854293857644</c:v>
                </c:pt>
                <c:pt idx="814">
                  <c:v>894.25587957340053</c:v>
                </c:pt>
                <c:pt idx="815">
                  <c:v>893.671430249325</c:v>
                </c:pt>
                <c:pt idx="816">
                  <c:v>893.08519592109849</c:v>
                </c:pt>
                <c:pt idx="817">
                  <c:v>892.49717754742335</c:v>
                </c:pt>
                <c:pt idx="818">
                  <c:v>891.90737609091627</c:v>
                </c:pt>
                <c:pt idx="819">
                  <c:v>891.3157925181697</c:v>
                </c:pt>
                <c:pt idx="820">
                  <c:v>890.72242779970122</c:v>
                </c:pt>
                <c:pt idx="821">
                  <c:v>890.12728291000258</c:v>
                </c:pt>
                <c:pt idx="822">
                  <c:v>889.53035882754011</c:v>
                </c:pt>
                <c:pt idx="823">
                  <c:v>888.93165653475739</c:v>
                </c:pt>
                <c:pt idx="824">
                  <c:v>888.33117701806941</c:v>
                </c:pt>
                <c:pt idx="825">
                  <c:v>887.72892126789134</c:v>
                </c:pt>
                <c:pt idx="826">
                  <c:v>887.12489027865001</c:v>
                </c:pt>
                <c:pt idx="827">
                  <c:v>886.51908504878327</c:v>
                </c:pt>
                <c:pt idx="828">
                  <c:v>885.91150658072286</c:v>
                </c:pt>
                <c:pt idx="829">
                  <c:v>885.30215588094393</c:v>
                </c:pt>
                <c:pt idx="830">
                  <c:v>884.69103395996262</c:v>
                </c:pt>
                <c:pt idx="831">
                  <c:v>884.07814183232017</c:v>
                </c:pt>
                <c:pt idx="832">
                  <c:v>883.46348051662881</c:v>
                </c:pt>
                <c:pt idx="833">
                  <c:v>882.84705103554825</c:v>
                </c:pt>
                <c:pt idx="834">
                  <c:v>882.22885441580013</c:v>
                </c:pt>
                <c:pt idx="835">
                  <c:v>842.43251975559747</c:v>
                </c:pt>
                <c:pt idx="836">
                  <c:v>804.40203257170538</c:v>
                </c:pt>
                <c:pt idx="837">
                  <c:v>768.05903847957552</c:v>
                </c:pt>
                <c:pt idx="838">
                  <c:v>733.32865984429918</c:v>
                </c:pt>
                <c:pt idx="839">
                  <c:v>700.13934150987882</c:v>
                </c:pt>
                <c:pt idx="840">
                  <c:v>668.42270337381649</c:v>
                </c:pt>
                <c:pt idx="841">
                  <c:v>638.11339950327965</c:v>
                </c:pt>
                <c:pt idx="842">
                  <c:v>609.1489835025809</c:v>
                </c:pt>
                <c:pt idx="843">
                  <c:v>581.46977985458636</c:v>
                </c:pt>
                <c:pt idx="844">
                  <c:v>555.01876097097875</c:v>
                </c:pt>
                <c:pt idx="845">
                  <c:v>529.74142969805882</c:v>
                </c:pt>
                <c:pt idx="846">
                  <c:v>505.5857070360143</c:v>
                </c:pt>
                <c:pt idx="847">
                  <c:v>482.50182484032018</c:v>
                </c:pt>
                <c:pt idx="848">
                  <c:v>460.44222328420676</c:v>
                </c:pt>
                <c:pt idx="849">
                  <c:v>439.36145287093319</c:v>
                </c:pt>
                <c:pt idx="850">
                  <c:v>419.21608079398402</c:v>
                </c:pt>
                <c:pt idx="851">
                  <c:v>399.96460145226189</c:v>
                </c:pt>
                <c:pt idx="852">
                  <c:v>381.56735093591004</c:v>
                </c:pt>
                <c:pt idx="853">
                  <c:v>363.98642530657958</c:v>
                </c:pt>
                <c:pt idx="854">
                  <c:v>347.18560250377425</c:v>
                </c:pt>
                <c:pt idx="855">
                  <c:v>331.13026771637493</c:v>
                </c:pt>
                <c:pt idx="856">
                  <c:v>315.78734206558914</c:v>
                </c:pt>
                <c:pt idx="857">
                  <c:v>301.1252144523865</c:v>
                </c:pt>
                <c:pt idx="858">
                  <c:v>287.11367642900859</c:v>
                </c:pt>
                <c:pt idx="859">
                  <c:v>273.72385996036883</c:v>
                </c:pt>
                <c:pt idx="860">
                  <c:v>260.92817794710771</c:v>
                </c:pt>
                <c:pt idx="861">
                  <c:v>248.70026738776875</c:v>
                </c:pt>
                <c:pt idx="862">
                  <c:v>237.01493506298644</c:v>
                </c:pt>
                <c:pt idx="863">
                  <c:v>225.8481056297833</c:v>
                </c:pt>
                <c:pt idx="864">
                  <c:v>215.17677201903172</c:v>
                </c:pt>
                <c:pt idx="865">
                  <c:v>204.97894803388547</c:v>
                </c:pt>
                <c:pt idx="866">
                  <c:v>195.23362305151889</c:v>
                </c:pt>
                <c:pt idx="867">
                  <c:v>185.92071873484619</c:v>
                </c:pt>
                <c:pt idx="868">
                  <c:v>177.02104766503243</c:v>
                </c:pt>
                <c:pt idx="869">
                  <c:v>168.51627380956793</c:v>
                </c:pt>
                <c:pt idx="870">
                  <c:v>160.38887474445775</c:v>
                </c:pt>
                <c:pt idx="871">
                  <c:v>152.62210555269232</c:v>
                </c:pt>
                <c:pt idx="872">
                  <c:v>145.1999643246194</c:v>
                </c:pt>
                <c:pt idx="873">
                  <c:v>138.10715918913687</c:v>
                </c:pt>
                <c:pt idx="874">
                  <c:v>131.32907680778229</c:v>
                </c:pt>
                <c:pt idx="875">
                  <c:v>124.85175226680514</c:v>
                </c:pt>
                <c:pt idx="876">
                  <c:v>118.66184030519217</c:v>
                </c:pt>
                <c:pt idx="877">
                  <c:v>112.74658781936584</c:v>
                </c:pt>
                <c:pt idx="878">
                  <c:v>107.09380758790722</c:v>
                </c:pt>
                <c:pt idx="879">
                  <c:v>101.69185316216897</c:v>
                </c:pt>
                <c:pt idx="880">
                  <c:v>96.529594871044168</c:v>
                </c:pt>
                <c:pt idx="881">
                  <c:v>91.596396890455011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0648"/>
        <c:axId val="523841040"/>
      </c:scatterChart>
      <c:valAx>
        <c:axId val="523840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1040"/>
        <c:crosses val="autoZero"/>
        <c:crossBetween val="midCat"/>
      </c:valAx>
      <c:valAx>
        <c:axId val="5238410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0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316.05057086240924</c:v>
                </c:pt>
                <c:pt idx="2">
                  <c:v>502.55643383576631</c:v>
                </c:pt>
                <c:pt idx="3">
                  <c:v>633.73311636575943</c:v>
                </c:pt>
                <c:pt idx="4">
                  <c:v>728.72853738834488</c:v>
                </c:pt>
                <c:pt idx="5">
                  <c:v>799.06624725718837</c:v>
                </c:pt>
                <c:pt idx="6">
                  <c:v>851.89519948251495</c:v>
                </c:pt>
                <c:pt idx="7">
                  <c:v>891.99000424960968</c:v>
                </c:pt>
                <c:pt idx="8">
                  <c:v>922.67800911355221</c:v>
                </c:pt>
                <c:pt idx="9">
                  <c:v>946.34176383046974</c:v>
                </c:pt>
                <c:pt idx="10">
                  <c:v>964.71907054295718</c:v>
                </c:pt>
                <c:pt idx="11">
                  <c:v>979.0942013454835</c:v>
                </c:pt>
                <c:pt idx="12">
                  <c:v>990.42546078227531</c:v>
                </c:pt>
                <c:pt idx="13">
                  <c:v>999.43315265564854</c:v>
                </c:pt>
                <c:pt idx="14">
                  <c:v>1006.6617505436943</c:v>
                </c:pt>
                <c:pt idx="15">
                  <c:v>1012.5246574943255</c:v>
                </c:pt>
                <c:pt idx="16">
                  <c:v>1017.3368893203442</c:v>
                </c:pt>
                <c:pt idx="17">
                  <c:v>1021.3392017309859</c:v>
                </c:pt>
                <c:pt idx="18">
                  <c:v>1024.7160538128917</c:v>
                </c:pt>
                <c:pt idx="19">
                  <c:v>1027.6090729417674</c:v>
                </c:pt>
                <c:pt idx="20">
                  <c:v>1030.1272022655583</c:v>
                </c:pt>
                <c:pt idx="21">
                  <c:v>1032.3543815665753</c:v>
                </c:pt>
                <c:pt idx="22">
                  <c:v>1034.3553819628514</c:v>
                </c:pt>
                <c:pt idx="23">
                  <c:v>1036.1802514479077</c:v>
                </c:pt>
                <c:pt idx="24">
                  <c:v>1037.8677105778729</c:v>
                </c:pt>
                <c:pt idx="25">
                  <c:v>1039.4477518788842</c:v>
                </c:pt>
                <c:pt idx="26">
                  <c:v>1040.9436334771003</c:v>
                </c:pt>
                <c:pt idx="27">
                  <c:v>1042.3734107063599</c:v>
                </c:pt>
                <c:pt idx="28">
                  <c:v>1043.7511145518242</c:v>
                </c:pt>
                <c:pt idx="29">
                  <c:v>1045.0876596272058</c:v>
                </c:pt>
                <c:pt idx="30">
                  <c:v>1046.3915446607348</c:v>
                </c:pt>
                <c:pt idx="31">
                  <c:v>1047.6693935602802</c:v>
                </c:pt>
                <c:pt idx="32">
                  <c:v>1048.9263738163324</c:v>
                </c:pt>
                <c:pt idx="33">
                  <c:v>1050.1665204067556</c:v>
                </c:pt>
                <c:pt idx="34">
                  <c:v>1051.392986809911</c:v>
                </c:pt>
                <c:pt idx="35">
                  <c:v>1052.6082397274629</c:v>
                </c:pt>
                <c:pt idx="36">
                  <c:v>1053.8142102912259</c:v>
                </c:pt>
                <c:pt idx="37">
                  <c:v>1055.0124115925701</c:v>
                </c:pt>
                <c:pt idx="38">
                  <c:v>1056.2040301222526</c:v>
                </c:pt>
                <c:pt idx="39">
                  <c:v>1057.3899969786571</c:v>
                </c:pt>
                <c:pt idx="40">
                  <c:v>1058.5710433722743</c:v>
                </c:pt>
                <c:pt idx="41">
                  <c:v>1059.7477439287741</c:v>
                </c:pt>
                <c:pt idx="42">
                  <c:v>1060.92055050356</c:v>
                </c:pt>
                <c:pt idx="43">
                  <c:v>1062.0898186106588</c:v>
                </c:pt>
                <c:pt idx="44">
                  <c:v>1063.2558280971805</c:v>
                </c:pt>
                <c:pt idx="45">
                  <c:v>1064.4187993296628</c:v>
                </c:pt>
                <c:pt idx="46">
                  <c:v>1065.5789058795428</c:v>
                </c:pt>
                <c:pt idx="47">
                  <c:v>1066.7362844709919</c:v>
                </c:pt>
                <c:pt idx="48">
                  <c:v>1067.8910427913115</c:v>
                </c:pt>
                <c:pt idx="49">
                  <c:v>1069.0432656259136</c:v>
                </c:pt>
                <c:pt idx="50">
                  <c:v>1070.1930196828296</c:v>
                </c:pt>
                <c:pt idx="51">
                  <c:v>1071.3403573895225</c:v>
                </c:pt>
                <c:pt idx="52">
                  <c:v>1072.485319883162</c:v>
                </c:pt>
                <c:pt idx="53">
                  <c:v>1073.6279393678565</c:v>
                </c:pt>
                <c:pt idx="54">
                  <c:v>1074.7682409742461</c:v>
                </c:pt>
                <c:pt idx="55">
                  <c:v>1075.9062442279705</c:v>
                </c:pt>
                <c:pt idx="56">
                  <c:v>1077.0419642099434</c:v>
                </c:pt>
                <c:pt idx="57">
                  <c:v>1078.1754124737065</c:v>
                </c:pt>
                <c:pt idx="58">
                  <c:v>1079.3065977720792</c:v>
                </c:pt>
                <c:pt idx="59">
                  <c:v>1080.4355266321136</c:v>
                </c:pt>
                <c:pt idx="60">
                  <c:v>1081.5622038114502</c:v>
                </c:pt>
                <c:pt idx="61">
                  <c:v>1082.6866326596235</c:v>
                </c:pt>
                <c:pt idx="62">
                  <c:v>1083.808815405956</c:v>
                </c:pt>
                <c:pt idx="63">
                  <c:v>1084.9287533872468</c:v>
                </c:pt>
                <c:pt idx="64">
                  <c:v>1086.0464472296646</c:v>
                </c:pt>
                <c:pt idx="65">
                  <c:v>1087.161896993169</c:v>
                </c:pt>
                <c:pt idx="66">
                  <c:v>1088.2751022861341</c:v>
                </c:pt>
                <c:pt idx="67">
                  <c:v>1089.3860623576004</c:v>
                </c:pt>
                <c:pt idx="68">
                  <c:v>1090.4947761700739</c:v>
                </c:pt>
                <c:pt idx="69">
                  <c:v>1091.601242457974</c:v>
                </c:pt>
                <c:pt idx="70">
                  <c:v>1092.7054597741928</c:v>
                </c:pt>
                <c:pt idx="71">
                  <c:v>1093.8074265275484</c:v>
                </c:pt>
                <c:pt idx="72">
                  <c:v>1094.9071410123056</c:v>
                </c:pt>
                <c:pt idx="73">
                  <c:v>1096.0046014324553</c:v>
                </c:pt>
                <c:pt idx="74">
                  <c:v>1097.0998059203403</c:v>
                </c:pt>
                <c:pt idx="75">
                  <c:v>1098.1927525524245</c:v>
                </c:pt>
                <c:pt idx="76">
                  <c:v>1099.2834393612629</c:v>
                </c:pt>
                <c:pt idx="77">
                  <c:v>1100.3718643455657</c:v>
                </c:pt>
                <c:pt idx="78">
                  <c:v>1101.4580254780999</c:v>
                </c:pt>
                <c:pt idx="79">
                  <c:v>1102.5419207117861</c:v>
                </c:pt>
                <c:pt idx="80">
                  <c:v>1103.6235479853947</c:v>
                </c:pt>
                <c:pt idx="81">
                  <c:v>1104.7029052270134</c:v>
                </c:pt>
                <c:pt idx="82">
                  <c:v>1105.7799903577911</c:v>
                </c:pt>
                <c:pt idx="83">
                  <c:v>1106.85480129448</c:v>
                </c:pt>
                <c:pt idx="84">
                  <c:v>1107.927335951535</c:v>
                </c:pt>
                <c:pt idx="85">
                  <c:v>1108.9975922430688</c:v>
                </c:pt>
                <c:pt idx="86">
                  <c:v>1110.0655680838454</c:v>
                </c:pt>
                <c:pt idx="87">
                  <c:v>1111.131261390803</c:v>
                </c:pt>
                <c:pt idx="88">
                  <c:v>1112.1946700837655</c:v>
                </c:pt>
                <c:pt idx="89">
                  <c:v>1113.2557920861357</c:v>
                </c:pt>
                <c:pt idx="90">
                  <c:v>1114.3146253256848</c:v>
                </c:pt>
                <c:pt idx="91">
                  <c:v>1115.3711677348449</c:v>
                </c:pt>
                <c:pt idx="92">
                  <c:v>1116.4254172512572</c:v>
                </c:pt>
                <c:pt idx="93">
                  <c:v>1117.4773718178092</c:v>
                </c:pt>
                <c:pt idx="94">
                  <c:v>1118.5270293831079</c:v>
                </c:pt>
                <c:pt idx="95">
                  <c:v>1119.5743879016782</c:v>
                </c:pt>
                <c:pt idx="96">
                  <c:v>1120.6194453339738</c:v>
                </c:pt>
                <c:pt idx="97">
                  <c:v>1121.6621996466713</c:v>
                </c:pt>
                <c:pt idx="98">
                  <c:v>1122.7026488126892</c:v>
                </c:pt>
                <c:pt idx="99">
                  <c:v>1123.7407908111629</c:v>
                </c:pt>
                <c:pt idx="100">
                  <c:v>1124.7766236276093</c:v>
                </c:pt>
                <c:pt idx="101">
                  <c:v>1125.8101452541207</c:v>
                </c:pt>
                <c:pt idx="102">
                  <c:v>1126.8413536891394</c:v>
                </c:pt>
                <c:pt idx="103">
                  <c:v>1127.8702469376963</c:v>
                </c:pt>
                <c:pt idx="104">
                  <c:v>1128.8968230110272</c:v>
                </c:pt>
                <c:pt idx="105">
                  <c:v>1129.9210799272025</c:v>
                </c:pt>
                <c:pt idx="106">
                  <c:v>1130.9430157107738</c:v>
                </c:pt>
                <c:pt idx="107">
                  <c:v>1131.9626283927039</c:v>
                </c:pt>
                <c:pt idx="108">
                  <c:v>1132.9799160105463</c:v>
                </c:pt>
                <c:pt idx="109">
                  <c:v>1133.9948766083244</c:v>
                </c:pt>
                <c:pt idx="110">
                  <c:v>1135.0075082366618</c:v>
                </c:pt>
                <c:pt idx="111">
                  <c:v>1136.0178089527064</c:v>
                </c:pt>
                <c:pt idx="112">
                  <c:v>1137.0257768198869</c:v>
                </c:pt>
                <c:pt idx="113">
                  <c:v>1138.0314099084737</c:v>
                </c:pt>
                <c:pt idx="114">
                  <c:v>1139.0347062949372</c:v>
                </c:pt>
                <c:pt idx="115">
                  <c:v>1140.0356640623706</c:v>
                </c:pt>
                <c:pt idx="116">
                  <c:v>1141.034281300316</c:v>
                </c:pt>
                <c:pt idx="117">
                  <c:v>1142.0305561046096</c:v>
                </c:pt>
                <c:pt idx="118">
                  <c:v>1143.0244865778131</c:v>
                </c:pt>
                <c:pt idx="119">
                  <c:v>1144.0160708286182</c:v>
                </c:pt>
                <c:pt idx="120">
                  <c:v>1145.0053069723408</c:v>
                </c:pt>
                <c:pt idx="121">
                  <c:v>1145.9921931304482</c:v>
                </c:pt>
                <c:pt idx="122">
                  <c:v>1146.9767274310984</c:v>
                </c:pt>
                <c:pt idx="123">
                  <c:v>1147.9589080086605</c:v>
                </c:pt>
                <c:pt idx="124">
                  <c:v>1148.9387330037191</c:v>
                </c:pt>
                <c:pt idx="125">
                  <c:v>1149.9162005634853</c:v>
                </c:pt>
                <c:pt idx="126">
                  <c:v>1150.8913088413153</c:v>
                </c:pt>
                <c:pt idx="127">
                  <c:v>1151.8640559968708</c:v>
                </c:pt>
                <c:pt idx="128">
                  <c:v>1152.8344401962304</c:v>
                </c:pt>
                <c:pt idx="129">
                  <c:v>1153.802459611665</c:v>
                </c:pt>
                <c:pt idx="130">
                  <c:v>1154.7681124216992</c:v>
                </c:pt>
                <c:pt idx="131">
                  <c:v>1155.731396811176</c:v>
                </c:pt>
                <c:pt idx="132">
                  <c:v>1156.6923109712466</c:v>
                </c:pt>
                <c:pt idx="133">
                  <c:v>1157.6508530990707</c:v>
                </c:pt>
                <c:pt idx="134">
                  <c:v>1158.6070213983269</c:v>
                </c:pt>
                <c:pt idx="135">
                  <c:v>1159.5608140785819</c:v>
                </c:pt>
                <c:pt idx="136">
                  <c:v>1160.5122293558372</c:v>
                </c:pt>
                <c:pt idx="137">
                  <c:v>1161.4612654521382</c:v>
                </c:pt>
                <c:pt idx="138">
                  <c:v>1162.407920595743</c:v>
                </c:pt>
                <c:pt idx="139">
                  <c:v>1163.3521930210761</c:v>
                </c:pt>
                <c:pt idx="140">
                  <c:v>1164.2940809686277</c:v>
                </c:pt>
                <c:pt idx="141">
                  <c:v>1165.2335826850413</c:v>
                </c:pt>
                <c:pt idx="142">
                  <c:v>1166.1706964231125</c:v>
                </c:pt>
                <c:pt idx="143">
                  <c:v>1167.105420441736</c:v>
                </c:pt>
                <c:pt idx="144">
                  <c:v>1168.0377530057281</c:v>
                </c:pt>
                <c:pt idx="145">
                  <c:v>1168.9676923862401</c:v>
                </c:pt>
                <c:pt idx="146">
                  <c:v>1169.8952368602449</c:v>
                </c:pt>
                <c:pt idx="147">
                  <c:v>1170.8203847109037</c:v>
                </c:pt>
                <c:pt idx="148">
                  <c:v>1171.7431342272766</c:v>
                </c:pt>
                <c:pt idx="149">
                  <c:v>1172.6634837046427</c:v>
                </c:pt>
                <c:pt idx="150">
                  <c:v>1173.5814314440445</c:v>
                </c:pt>
                <c:pt idx="151">
                  <c:v>1174.4969757526487</c:v>
                </c:pt>
                <c:pt idx="152">
                  <c:v>1175.4101149436717</c:v>
                </c:pt>
                <c:pt idx="153">
                  <c:v>1176.3208473361553</c:v>
                </c:pt>
                <c:pt idx="154">
                  <c:v>1177.2291712550905</c:v>
                </c:pt>
                <c:pt idx="155">
                  <c:v>1178.1350850315243</c:v>
                </c:pt>
                <c:pt idx="156">
                  <c:v>1179.0385870023836</c:v>
                </c:pt>
                <c:pt idx="157">
                  <c:v>1179.9396755104858</c:v>
                </c:pt>
                <c:pt idx="158">
                  <c:v>1180.8383489045757</c:v>
                </c:pt>
                <c:pt idx="159">
                  <c:v>1181.7346055392602</c:v>
                </c:pt>
                <c:pt idx="160">
                  <c:v>1182.6284437750326</c:v>
                </c:pt>
                <c:pt idx="161">
                  <c:v>1183.519861978318</c:v>
                </c:pt>
                <c:pt idx="162">
                  <c:v>1184.4088585212567</c:v>
                </c:pt>
                <c:pt idx="163">
                  <c:v>1185.2954317819933</c:v>
                </c:pt>
                <c:pt idx="164">
                  <c:v>1186.1795801443627</c:v>
                </c:pt>
                <c:pt idx="165">
                  <c:v>1187.0613019981838</c:v>
                </c:pt>
                <c:pt idx="166">
                  <c:v>1187.9405957388603</c:v>
                </c:pt>
                <c:pt idx="167">
                  <c:v>1188.8174597677209</c:v>
                </c:pt>
                <c:pt idx="168">
                  <c:v>1189.6918924919148</c:v>
                </c:pt>
                <c:pt idx="169">
                  <c:v>1190.5638923242843</c:v>
                </c:pt>
                <c:pt idx="170">
                  <c:v>1191.4334576834231</c:v>
                </c:pt>
                <c:pt idx="171">
                  <c:v>1192.300586993749</c:v>
                </c:pt>
                <c:pt idx="172">
                  <c:v>1193.1652786852671</c:v>
                </c:pt>
                <c:pt idx="173">
                  <c:v>1194.0275311939497</c:v>
                </c:pt>
                <c:pt idx="174">
                  <c:v>1194.8873429612468</c:v>
                </c:pt>
                <c:pt idx="175">
                  <c:v>1195.7447124343851</c:v>
                </c:pt>
                <c:pt idx="176">
                  <c:v>1196.5996380663412</c:v>
                </c:pt>
                <c:pt idx="177">
                  <c:v>1197.452118315708</c:v>
                </c:pt>
                <c:pt idx="178">
                  <c:v>1198.3021516466952</c:v>
                </c:pt>
                <c:pt idx="179">
                  <c:v>1199.1497365292832</c:v>
                </c:pt>
                <c:pt idx="180">
                  <c:v>1199.9948714390664</c:v>
                </c:pt>
                <c:pt idx="181">
                  <c:v>1200.8375548571651</c:v>
                </c:pt>
                <c:pt idx="182">
                  <c:v>1201.6777852705166</c:v>
                </c:pt>
                <c:pt idx="183">
                  <c:v>1202.5155611713935</c:v>
                </c:pt>
                <c:pt idx="184">
                  <c:v>1203.3508810578878</c:v>
                </c:pt>
                <c:pt idx="185">
                  <c:v>1204.183743433674</c:v>
                </c:pt>
                <c:pt idx="186">
                  <c:v>1205.0141468079157</c:v>
                </c:pt>
                <c:pt idx="187">
                  <c:v>1205.8420896952741</c:v>
                </c:pt>
                <c:pt idx="188">
                  <c:v>1206.6675706162455</c:v>
                </c:pt>
                <c:pt idx="189">
                  <c:v>1207.4905880965125</c:v>
                </c:pt>
                <c:pt idx="190">
                  <c:v>1208.3111406675287</c:v>
                </c:pt>
                <c:pt idx="191">
                  <c:v>1209.1292268662494</c:v>
                </c:pt>
                <c:pt idx="192">
                  <c:v>1209.9448452350002</c:v>
                </c:pt>
                <c:pt idx="193">
                  <c:v>1210.7579943218441</c:v>
                </c:pt>
                <c:pt idx="194">
                  <c:v>1211.5686726800438</c:v>
                </c:pt>
                <c:pt idx="195">
                  <c:v>1212.3768788685795</c:v>
                </c:pt>
                <c:pt idx="196">
                  <c:v>1213.1826114518601</c:v>
                </c:pt>
                <c:pt idx="197">
                  <c:v>1213.9858689995644</c:v>
                </c:pt>
                <c:pt idx="198">
                  <c:v>1214.7866500871125</c:v>
                </c:pt>
                <c:pt idx="199">
                  <c:v>1215.5849532951511</c:v>
                </c:pt>
                <c:pt idx="200">
                  <c:v>1216.3807772097791</c:v>
                </c:pt>
                <c:pt idx="201">
                  <c:v>1217.1741204226216</c:v>
                </c:pt>
                <c:pt idx="202">
                  <c:v>1217.9649815306602</c:v>
                </c:pt>
                <c:pt idx="203">
                  <c:v>1218.7533591361694</c:v>
                </c:pt>
                <c:pt idx="204">
                  <c:v>1219.5392518469462</c:v>
                </c:pt>
                <c:pt idx="205">
                  <c:v>1220.3226582760922</c:v>
                </c:pt>
                <c:pt idx="206">
                  <c:v>1221.1035770421392</c:v>
                </c:pt>
                <c:pt idx="207">
                  <c:v>1221.8820067689096</c:v>
                </c:pt>
                <c:pt idx="208">
                  <c:v>1222.6579460856281</c:v>
                </c:pt>
                <c:pt idx="209">
                  <c:v>1223.4313936268945</c:v>
                </c:pt>
                <c:pt idx="210">
                  <c:v>1224.202348032451</c:v>
                </c:pt>
                <c:pt idx="211">
                  <c:v>1224.970807947469</c:v>
                </c:pt>
                <c:pt idx="212">
                  <c:v>1225.7367720225409</c:v>
                </c:pt>
                <c:pt idx="213">
                  <c:v>1226.500238913399</c:v>
                </c:pt>
                <c:pt idx="214">
                  <c:v>1227.2612072811762</c:v>
                </c:pt>
                <c:pt idx="215">
                  <c:v>1228.0196757921622</c:v>
                </c:pt>
                <c:pt idx="216">
                  <c:v>1228.7756431179942</c:v>
                </c:pt>
                <c:pt idx="217">
                  <c:v>1229.5291079356043</c:v>
                </c:pt>
                <c:pt idx="218">
                  <c:v>1230.2800689271226</c:v>
                </c:pt>
                <c:pt idx="219">
                  <c:v>1231.0285247798615</c:v>
                </c:pt>
                <c:pt idx="220">
                  <c:v>1231.7744741865417</c:v>
                </c:pt>
                <c:pt idx="221">
                  <c:v>1232.5179158448752</c:v>
                </c:pt>
                <c:pt idx="222">
                  <c:v>1233.2588484580126</c:v>
                </c:pt>
                <c:pt idx="223">
                  <c:v>1233.9972707341728</c:v>
                </c:pt>
                <c:pt idx="224">
                  <c:v>1234.7331813867843</c:v>
                </c:pt>
                <c:pt idx="225">
                  <c:v>1235.4665791345099</c:v>
                </c:pt>
                <c:pt idx="226">
                  <c:v>1236.1974627011082</c:v>
                </c:pt>
                <c:pt idx="227">
                  <c:v>1236.9258308156084</c:v>
                </c:pt>
                <c:pt idx="228">
                  <c:v>1237.6516822121746</c:v>
                </c:pt>
                <c:pt idx="229">
                  <c:v>1238.375015630015</c:v>
                </c:pt>
                <c:pt idx="230">
                  <c:v>1239.095829813592</c:v>
                </c:pt>
                <c:pt idx="231">
                  <c:v>1239.8141235124976</c:v>
                </c:pt>
                <c:pt idx="232">
                  <c:v>1240.5298954813695</c:v>
                </c:pt>
                <c:pt idx="233">
                  <c:v>1241.2431444800156</c:v>
                </c:pt>
                <c:pt idx="234">
                  <c:v>1241.9538692733377</c:v>
                </c:pt>
                <c:pt idx="235">
                  <c:v>1242.6620686313047</c:v>
                </c:pt>
                <c:pt idx="236">
                  <c:v>1243.3677413290334</c:v>
                </c:pt>
                <c:pt idx="237">
                  <c:v>1244.0708861467574</c:v>
                </c:pt>
                <c:pt idx="238">
                  <c:v>1244.7715018695535</c:v>
                </c:pt>
                <c:pt idx="239">
                  <c:v>1245.469587287856</c:v>
                </c:pt>
                <c:pt idx="240">
                  <c:v>1246.1651411969581</c:v>
                </c:pt>
                <c:pt idx="241">
                  <c:v>1246.85816239731</c:v>
                </c:pt>
                <c:pt idx="242">
                  <c:v>1247.5486496942613</c:v>
                </c:pt>
                <c:pt idx="243">
                  <c:v>1248.2366018983153</c:v>
                </c:pt>
                <c:pt idx="244">
                  <c:v>1248.9220178249875</c:v>
                </c:pt>
                <c:pt idx="245">
                  <c:v>1249.6048962947737</c:v>
                </c:pt>
                <c:pt idx="246">
                  <c:v>1250.2852361330961</c:v>
                </c:pt>
                <c:pt idx="247">
                  <c:v>1250.9630361705156</c:v>
                </c:pt>
                <c:pt idx="248">
                  <c:v>1251.6382952424815</c:v>
                </c:pt>
                <c:pt idx="249">
                  <c:v>1252.3110121894822</c:v>
                </c:pt>
                <c:pt idx="250">
                  <c:v>1252.9811858569028</c:v>
                </c:pt>
                <c:pt idx="251">
                  <c:v>1253.6488150951807</c:v>
                </c:pt>
                <c:pt idx="252">
                  <c:v>1254.3138987596501</c:v>
                </c:pt>
                <c:pt idx="253">
                  <c:v>1254.9764357106217</c:v>
                </c:pt>
                <c:pt idx="254">
                  <c:v>1255.6364248132886</c:v>
                </c:pt>
                <c:pt idx="255">
                  <c:v>1256.2938649378827</c:v>
                </c:pt>
                <c:pt idx="256">
                  <c:v>1256.9487549593964</c:v>
                </c:pt>
                <c:pt idx="257">
                  <c:v>1257.6010937578883</c:v>
                </c:pt>
                <c:pt idx="258">
                  <c:v>1258.250880218287</c:v>
                </c:pt>
                <c:pt idx="259">
                  <c:v>1258.8981132303975</c:v>
                </c:pt>
                <c:pt idx="260">
                  <c:v>1259.5427916888957</c:v>
                </c:pt>
                <c:pt idx="261">
                  <c:v>1260.1849144933365</c:v>
                </c:pt>
                <c:pt idx="262">
                  <c:v>1260.8244805482352</c:v>
                </c:pt>
                <c:pt idx="263">
                  <c:v>1261.4614887629409</c:v>
                </c:pt>
                <c:pt idx="264">
                  <c:v>1262.0959380516304</c:v>
                </c:pt>
                <c:pt idx="265">
                  <c:v>1262.7278273333397</c:v>
                </c:pt>
                <c:pt idx="266">
                  <c:v>1263.3571555319104</c:v>
                </c:pt>
                <c:pt idx="267">
                  <c:v>1263.9839215761885</c:v>
                </c:pt>
                <c:pt idx="268">
                  <c:v>1264.6081243996648</c:v>
                </c:pt>
                <c:pt idx="269">
                  <c:v>1265.2297629407531</c:v>
                </c:pt>
                <c:pt idx="270">
                  <c:v>1265.8488361426498</c:v>
                </c:pt>
                <c:pt idx="271">
                  <c:v>1266.4653429533473</c:v>
                </c:pt>
                <c:pt idx="272">
                  <c:v>1267.0792823257484</c:v>
                </c:pt>
                <c:pt idx="273">
                  <c:v>1267.6906532174291</c:v>
                </c:pt>
                <c:pt idx="274">
                  <c:v>1268.2994545907077</c:v>
                </c:pt>
                <c:pt idx="275">
                  <c:v>1268.9056854128962</c:v>
                </c:pt>
                <c:pt idx="276">
                  <c:v>1269.5093446558571</c:v>
                </c:pt>
                <c:pt idx="277">
                  <c:v>1270.1104312963942</c:v>
                </c:pt>
                <c:pt idx="278">
                  <c:v>1270.7089443159505</c:v>
                </c:pt>
                <c:pt idx="279">
                  <c:v>1271.3048827007738</c:v>
                </c:pt>
                <c:pt idx="280">
                  <c:v>1271.8982454418187</c:v>
                </c:pt>
                <c:pt idx="281">
                  <c:v>1272.4890315348498</c:v>
                </c:pt>
                <c:pt idx="282">
                  <c:v>1273.0772399803466</c:v>
                </c:pt>
                <c:pt idx="283">
                  <c:v>1273.6628697833701</c:v>
                </c:pt>
                <c:pt idx="284">
                  <c:v>1274.245919953966</c:v>
                </c:pt>
                <c:pt idx="285">
                  <c:v>1274.826389506638</c:v>
                </c:pt>
                <c:pt idx="286">
                  <c:v>1275.4042774607628</c:v>
                </c:pt>
                <c:pt idx="287">
                  <c:v>1275.9795828403617</c:v>
                </c:pt>
                <c:pt idx="288">
                  <c:v>1276.5523046740955</c:v>
                </c:pt>
                <c:pt idx="289">
                  <c:v>1277.1224419953917</c:v>
                </c:pt>
                <c:pt idx="290">
                  <c:v>1277.6899938423178</c:v>
                </c:pt>
                <c:pt idx="291">
                  <c:v>1278.2549592575915</c:v>
                </c:pt>
                <c:pt idx="292">
                  <c:v>1278.8173372886497</c:v>
                </c:pt>
                <c:pt idx="293">
                  <c:v>1279.377126987539</c:v>
                </c:pt>
                <c:pt idx="294">
                  <c:v>1279.9343274110288</c:v>
                </c:pt>
                <c:pt idx="295">
                  <c:v>1280.4889376204287</c:v>
                </c:pt>
                <c:pt idx="296">
                  <c:v>1281.040956681743</c:v>
                </c:pt>
                <c:pt idx="297">
                  <c:v>1281.5903836656289</c:v>
                </c:pt>
                <c:pt idx="298">
                  <c:v>1282.1372176474308</c:v>
                </c:pt>
                <c:pt idx="299">
                  <c:v>1282.6814577069124</c:v>
                </c:pt>
                <c:pt idx="300">
                  <c:v>1283.2231029286722</c:v>
                </c:pt>
                <c:pt idx="301">
                  <c:v>1283.7621524017418</c:v>
                </c:pt>
                <c:pt idx="302">
                  <c:v>1284.2986052198755</c:v>
                </c:pt>
                <c:pt idx="303">
                  <c:v>1284.832460481419</c:v>
                </c:pt>
                <c:pt idx="304">
                  <c:v>1285.3637172892336</c:v>
                </c:pt>
                <c:pt idx="305">
                  <c:v>1285.8923747508384</c:v>
                </c:pt>
                <c:pt idx="306">
                  <c:v>1286.4184319782578</c:v>
                </c:pt>
                <c:pt idx="307">
                  <c:v>1286.9418880881115</c:v>
                </c:pt>
                <c:pt idx="308">
                  <c:v>1287.4627422016961</c:v>
                </c:pt>
                <c:pt idx="309">
                  <c:v>1287.980993444676</c:v>
                </c:pt>
                <c:pt idx="310">
                  <c:v>1288.4966409474159</c:v>
                </c:pt>
                <c:pt idx="311">
                  <c:v>1289.0096838448367</c:v>
                </c:pt>
                <c:pt idx="312">
                  <c:v>1289.5201212762247</c:v>
                </c:pt>
                <c:pt idx="313">
                  <c:v>1290.0279523856022</c:v>
                </c:pt>
                <c:pt idx="314">
                  <c:v>1290.5331763214949</c:v>
                </c:pt>
                <c:pt idx="315">
                  <c:v>1291.0357922367712</c:v>
                </c:pt>
                <c:pt idx="316">
                  <c:v>1291.5357992891122</c:v>
                </c:pt>
                <c:pt idx="317">
                  <c:v>1292.0331966404376</c:v>
                </c:pt>
                <c:pt idx="318">
                  <c:v>1292.5279834573637</c:v>
                </c:pt>
                <c:pt idx="319">
                  <c:v>1293.0201589108942</c:v>
                </c:pt>
                <c:pt idx="320">
                  <c:v>1293.5097221766753</c:v>
                </c:pt>
                <c:pt idx="321">
                  <c:v>1293.9966724346091</c:v>
                </c:pt>
                <c:pt idx="322">
                  <c:v>1294.4810088693416</c:v>
                </c:pt>
                <c:pt idx="323">
                  <c:v>1294.9627306698094</c:v>
                </c:pt>
                <c:pt idx="324">
                  <c:v>1295.4418370295527</c:v>
                </c:pt>
                <c:pt idx="325">
                  <c:v>1295.9183271464801</c:v>
                </c:pt>
                <c:pt idx="326">
                  <c:v>1296.392200223074</c:v>
                </c:pt>
                <c:pt idx="327">
                  <c:v>1296.8634554661412</c:v>
                </c:pt>
                <c:pt idx="328">
                  <c:v>1297.3320920871465</c:v>
                </c:pt>
                <c:pt idx="329">
                  <c:v>1297.7981093017158</c:v>
                </c:pt>
                <c:pt idx="330">
                  <c:v>1298.2615063302067</c:v>
                </c:pt>
                <c:pt idx="331">
                  <c:v>1298.7222823972411</c:v>
                </c:pt>
                <c:pt idx="332">
                  <c:v>1299.1804367319182</c:v>
                </c:pt>
                <c:pt idx="333">
                  <c:v>1299.6359685677742</c:v>
                </c:pt>
                <c:pt idx="334">
                  <c:v>1300.088877142769</c:v>
                </c:pt>
                <c:pt idx="335">
                  <c:v>1300.5391616993265</c:v>
                </c:pt>
                <c:pt idx="336">
                  <c:v>1300.9868214841845</c:v>
                </c:pt>
                <c:pt idx="337">
                  <c:v>1301.4318557485647</c:v>
                </c:pt>
                <c:pt idx="338">
                  <c:v>1301.8742637480623</c:v>
                </c:pt>
                <c:pt idx="339">
                  <c:v>1302.3140447426974</c:v>
                </c:pt>
                <c:pt idx="340">
                  <c:v>1302.7511979968829</c:v>
                </c:pt>
                <c:pt idx="341">
                  <c:v>1303.1857227793325</c:v>
                </c:pt>
                <c:pt idx="342">
                  <c:v>1303.6176183632874</c:v>
                </c:pt>
                <c:pt idx="343">
                  <c:v>1304.0468840262984</c:v>
                </c:pt>
                <c:pt idx="344">
                  <c:v>1304.4735190502929</c:v>
                </c:pt>
                <c:pt idx="345">
                  <c:v>1304.8975227215292</c:v>
                </c:pt>
                <c:pt idx="346">
                  <c:v>1305.3188943307132</c:v>
                </c:pt>
                <c:pt idx="347">
                  <c:v>1305.7376331728574</c:v>
                </c:pt>
                <c:pt idx="348">
                  <c:v>1306.1537385473664</c:v>
                </c:pt>
                <c:pt idx="349">
                  <c:v>1306.5672097579143</c:v>
                </c:pt>
                <c:pt idx="350">
                  <c:v>1306.9780461126766</c:v>
                </c:pt>
                <c:pt idx="351">
                  <c:v>1307.3862469239646</c:v>
                </c:pt>
                <c:pt idx="352">
                  <c:v>1307.7918115086338</c:v>
                </c:pt>
                <c:pt idx="353">
                  <c:v>1308.1947391877522</c:v>
                </c:pt>
                <c:pt idx="354">
                  <c:v>1308.5950292867567</c:v>
                </c:pt>
                <c:pt idx="355">
                  <c:v>1308.9926811353544</c:v>
                </c:pt>
                <c:pt idx="356">
                  <c:v>1309.3876940676766</c:v>
                </c:pt>
                <c:pt idx="357">
                  <c:v>1309.780067422068</c:v>
                </c:pt>
                <c:pt idx="358">
                  <c:v>1310.1698005412716</c:v>
                </c:pt>
                <c:pt idx="359">
                  <c:v>1310.556892772275</c:v>
                </c:pt>
                <c:pt idx="360">
                  <c:v>1310.9413434664068</c:v>
                </c:pt>
                <c:pt idx="361">
                  <c:v>1311.3231519792819</c:v>
                </c:pt>
                <c:pt idx="362">
                  <c:v>1311.7023176707619</c:v>
                </c:pt>
                <c:pt idx="363">
                  <c:v>1312.0788399050984</c:v>
                </c:pt>
                <c:pt idx="364">
                  <c:v>1312.4527180507926</c:v>
                </c:pt>
                <c:pt idx="365">
                  <c:v>1312.8239514805507</c:v>
                </c:pt>
                <c:pt idx="366">
                  <c:v>1313.1925395714909</c:v>
                </c:pt>
                <c:pt idx="367">
                  <c:v>1313.5584817048623</c:v>
                </c:pt>
                <c:pt idx="368">
                  <c:v>1313.9217772663649</c:v>
                </c:pt>
                <c:pt idx="369">
                  <c:v>1314.2824256457943</c:v>
                </c:pt>
                <c:pt idx="370">
                  <c:v>1314.6404262372796</c:v>
                </c:pt>
                <c:pt idx="371">
                  <c:v>1314.9957784392052</c:v>
                </c:pt>
                <c:pt idx="372">
                  <c:v>1315.3484816542004</c:v>
                </c:pt>
                <c:pt idx="373">
                  <c:v>1315.6985352892111</c:v>
                </c:pt>
                <c:pt idx="374">
                  <c:v>1316.0459387553694</c:v>
                </c:pt>
                <c:pt idx="375">
                  <c:v>1316.3906914680115</c:v>
                </c:pt>
                <c:pt idx="376">
                  <c:v>1316.7327928468237</c:v>
                </c:pt>
                <c:pt idx="377">
                  <c:v>1317.0722423155819</c:v>
                </c:pt>
                <c:pt idx="378">
                  <c:v>1317.4090393024828</c:v>
                </c:pt>
                <c:pt idx="379">
                  <c:v>1317.743183239784</c:v>
                </c:pt>
                <c:pt idx="380">
                  <c:v>1318.0746735640928</c:v>
                </c:pt>
                <c:pt idx="381">
                  <c:v>1318.4035097161047</c:v>
                </c:pt>
                <c:pt idx="382">
                  <c:v>1318.7296911408666</c:v>
                </c:pt>
                <c:pt idx="383">
                  <c:v>1319.0532172875846</c:v>
                </c:pt>
                <c:pt idx="384">
                  <c:v>1319.3740876096278</c:v>
                </c:pt>
                <c:pt idx="385">
                  <c:v>1319.6923015646666</c:v>
                </c:pt>
                <c:pt idx="386">
                  <c:v>1320.0078586145505</c:v>
                </c:pt>
                <c:pt idx="387">
                  <c:v>1320.3207582252533</c:v>
                </c:pt>
                <c:pt idx="388">
                  <c:v>1320.6309998670642</c:v>
                </c:pt>
                <c:pt idx="389">
                  <c:v>1320.9385830143913</c:v>
                </c:pt>
                <c:pt idx="390">
                  <c:v>1321.243507145793</c:v>
                </c:pt>
                <c:pt idx="391">
                  <c:v>1321.5457717441591</c:v>
                </c:pt>
                <c:pt idx="392">
                  <c:v>1321.8453762964143</c:v>
                </c:pt>
                <c:pt idx="393">
                  <c:v>1322.1423202937581</c:v>
                </c:pt>
                <c:pt idx="394">
                  <c:v>1322.4366032315502</c:v>
                </c:pt>
                <c:pt idx="395">
                  <c:v>1322.7282246092971</c:v>
                </c:pt>
                <c:pt idx="396">
                  <c:v>1323.0171839306636</c:v>
                </c:pt>
                <c:pt idx="397">
                  <c:v>1323.303480703589</c:v>
                </c:pt>
                <c:pt idx="398">
                  <c:v>1323.587114440051</c:v>
                </c:pt>
                <c:pt idx="399">
                  <c:v>1323.8680846562468</c:v>
                </c:pt>
                <c:pt idx="400">
                  <c:v>1324.1463908725364</c:v>
                </c:pt>
                <c:pt idx="401">
                  <c:v>1324.4220326134093</c:v>
                </c:pt>
                <c:pt idx="402">
                  <c:v>1324.6950094075742</c:v>
                </c:pt>
                <c:pt idx="403">
                  <c:v>1324.9653207878412</c:v>
                </c:pt>
                <c:pt idx="404">
                  <c:v>1325.2329662911131</c:v>
                </c:pt>
                <c:pt idx="405">
                  <c:v>1325.4979454585846</c:v>
                </c:pt>
                <c:pt idx="406">
                  <c:v>1325.7602578354154</c:v>
                </c:pt>
                <c:pt idx="407">
                  <c:v>1326.0199029710379</c:v>
                </c:pt>
                <c:pt idx="408">
                  <c:v>1326.2768804189991</c:v>
                </c:pt>
                <c:pt idx="409">
                  <c:v>1326.5311897369322</c:v>
                </c:pt>
                <c:pt idx="410">
                  <c:v>1326.7828304866384</c:v>
                </c:pt>
                <c:pt idx="411">
                  <c:v>1327.0318022340332</c:v>
                </c:pt>
                <c:pt idx="412">
                  <c:v>1327.2781045491502</c:v>
                </c:pt>
                <c:pt idx="413">
                  <c:v>1327.5217370062078</c:v>
                </c:pt>
                <c:pt idx="414">
                  <c:v>1327.7626991834386</c:v>
                </c:pt>
                <c:pt idx="415">
                  <c:v>1328.0009906632845</c:v>
                </c:pt>
                <c:pt idx="416">
                  <c:v>1328.2366110322491</c:v>
                </c:pt>
                <c:pt idx="417">
                  <c:v>1328.4695598809587</c:v>
                </c:pt>
                <c:pt idx="418">
                  <c:v>1328.6998368041864</c:v>
                </c:pt>
                <c:pt idx="419">
                  <c:v>1328.9274414007989</c:v>
                </c:pt>
                <c:pt idx="420">
                  <c:v>1329.152373273721</c:v>
                </c:pt>
                <c:pt idx="421">
                  <c:v>1329.3746320300158</c:v>
                </c:pt>
                <c:pt idx="422">
                  <c:v>1329.5942172808884</c:v>
                </c:pt>
                <c:pt idx="423">
                  <c:v>1329.8111286415462</c:v>
                </c:pt>
                <c:pt idx="424">
                  <c:v>1330.0253657314227</c:v>
                </c:pt>
                <c:pt idx="425">
                  <c:v>1330.2369281738643</c:v>
                </c:pt>
                <c:pt idx="426">
                  <c:v>1330.4458155965158</c:v>
                </c:pt>
                <c:pt idx="427">
                  <c:v>1330.6520276309545</c:v>
                </c:pt>
                <c:pt idx="428">
                  <c:v>1330.855563912942</c:v>
                </c:pt>
                <c:pt idx="429">
                  <c:v>1331.0564240822509</c:v>
                </c:pt>
                <c:pt idx="430">
                  <c:v>1331.2546077827569</c:v>
                </c:pt>
                <c:pt idx="431">
                  <c:v>1331.450114662483</c:v>
                </c:pt>
                <c:pt idx="432">
                  <c:v>1331.6429443734226</c:v>
                </c:pt>
                <c:pt idx="433">
                  <c:v>1331.8330965717266</c:v>
                </c:pt>
                <c:pt idx="434">
                  <c:v>1332.0205709176053</c:v>
                </c:pt>
                <c:pt idx="435">
                  <c:v>1332.2053670753057</c:v>
                </c:pt>
                <c:pt idx="436">
                  <c:v>1332.387484713151</c:v>
                </c:pt>
                <c:pt idx="437">
                  <c:v>1332.5669235035816</c:v>
                </c:pt>
                <c:pt idx="438">
                  <c:v>1332.7436831231093</c:v>
                </c:pt>
                <c:pt idx="439">
                  <c:v>1332.9177632522183</c:v>
                </c:pt>
                <c:pt idx="440">
                  <c:v>1333.0891635755333</c:v>
                </c:pt>
                <c:pt idx="441">
                  <c:v>1333.2578837817114</c:v>
                </c:pt>
                <c:pt idx="442">
                  <c:v>1333.4239235634905</c:v>
                </c:pt>
                <c:pt idx="443">
                  <c:v>1333.5872826176342</c:v>
                </c:pt>
                <c:pt idx="444">
                  <c:v>1333.7479606449999</c:v>
                </c:pt>
                <c:pt idx="445">
                  <c:v>1333.9059573504826</c:v>
                </c:pt>
                <c:pt idx="446">
                  <c:v>1334.061272443015</c:v>
                </c:pt>
                <c:pt idx="447">
                  <c:v>1334.213905635595</c:v>
                </c:pt>
                <c:pt idx="448">
                  <c:v>1334.3638566452717</c:v>
                </c:pt>
                <c:pt idx="449">
                  <c:v>1334.511125193136</c:v>
                </c:pt>
                <c:pt idx="450">
                  <c:v>1334.6557110043127</c:v>
                </c:pt>
                <c:pt idx="451">
                  <c:v>1334.7976138079794</c:v>
                </c:pt>
                <c:pt idx="452">
                  <c:v>1334.936833337382</c:v>
                </c:pt>
                <c:pt idx="453">
                  <c:v>1335.0733693297821</c:v>
                </c:pt>
                <c:pt idx="454">
                  <c:v>1335.2072215264868</c:v>
                </c:pt>
                <c:pt idx="455">
                  <c:v>1335.3383896728258</c:v>
                </c:pt>
                <c:pt idx="456">
                  <c:v>1335.466873518189</c:v>
                </c:pt>
                <c:pt idx="457">
                  <c:v>1335.5926728159827</c:v>
                </c:pt>
                <c:pt idx="458">
                  <c:v>1335.7157873236501</c:v>
                </c:pt>
                <c:pt idx="459">
                  <c:v>1335.8362168027022</c:v>
                </c:pt>
                <c:pt idx="460">
                  <c:v>1335.9539610186328</c:v>
                </c:pt>
                <c:pt idx="461">
                  <c:v>1336.0690197410008</c:v>
                </c:pt>
                <c:pt idx="462">
                  <c:v>1336.1813927433689</c:v>
                </c:pt>
                <c:pt idx="463">
                  <c:v>1336.2910798033217</c:v>
                </c:pt>
                <c:pt idx="464">
                  <c:v>1336.3980807025248</c:v>
                </c:pt>
                <c:pt idx="465">
                  <c:v>1336.5023952266081</c:v>
                </c:pt>
                <c:pt idx="466">
                  <c:v>1336.6040231652455</c:v>
                </c:pt>
                <c:pt idx="467">
                  <c:v>1336.7029643121364</c:v>
                </c:pt>
                <c:pt idx="468">
                  <c:v>1336.7992184650395</c:v>
                </c:pt>
                <c:pt idx="469">
                  <c:v>1336.8927854256563</c:v>
                </c:pt>
                <c:pt idx="470">
                  <c:v>1336.9836649997619</c:v>
                </c:pt>
                <c:pt idx="471">
                  <c:v>1337.0718569971712</c:v>
                </c:pt>
                <c:pt idx="472">
                  <c:v>1337.1573612316313</c:v>
                </c:pt>
                <c:pt idx="473">
                  <c:v>1337.2401775209848</c:v>
                </c:pt>
                <c:pt idx="474">
                  <c:v>1337.3203056870623</c:v>
                </c:pt>
                <c:pt idx="475">
                  <c:v>1337.3977455557329</c:v>
                </c:pt>
                <c:pt idx="476">
                  <c:v>1337.4724969568533</c:v>
                </c:pt>
                <c:pt idx="477">
                  <c:v>1337.5445597242733</c:v>
                </c:pt>
                <c:pt idx="478">
                  <c:v>1337.6139336959097</c:v>
                </c:pt>
                <c:pt idx="479">
                  <c:v>1337.6806187136642</c:v>
                </c:pt>
                <c:pt idx="480">
                  <c:v>1337.744614623437</c:v>
                </c:pt>
                <c:pt idx="481">
                  <c:v>1337.8059212751718</c:v>
                </c:pt>
                <c:pt idx="482">
                  <c:v>1337.8645385227853</c:v>
                </c:pt>
                <c:pt idx="483">
                  <c:v>1337.920466224233</c:v>
                </c:pt>
                <c:pt idx="484">
                  <c:v>1337.9737042414524</c:v>
                </c:pt>
                <c:pt idx="485">
                  <c:v>1338.0242524404127</c:v>
                </c:pt>
                <c:pt idx="486">
                  <c:v>1338.0721106910894</c:v>
                </c:pt>
                <c:pt idx="487">
                  <c:v>1338.1172788674546</c:v>
                </c:pt>
                <c:pt idx="488">
                  <c:v>1338.1597568474767</c:v>
                </c:pt>
                <c:pt idx="489">
                  <c:v>1338.1995445131495</c:v>
                </c:pt>
                <c:pt idx="490">
                  <c:v>1338.2366417504797</c:v>
                </c:pt>
                <c:pt idx="491">
                  <c:v>1338.2710484494505</c:v>
                </c:pt>
                <c:pt idx="492">
                  <c:v>1338.3027645040611</c:v>
                </c:pt>
                <c:pt idx="493">
                  <c:v>1338.331789812331</c:v>
                </c:pt>
                <c:pt idx="494">
                  <c:v>1338.3581242762473</c:v>
                </c:pt>
                <c:pt idx="495">
                  <c:v>1338.3817678018277</c:v>
                </c:pt>
                <c:pt idx="496">
                  <c:v>1338.4027202990844</c:v>
                </c:pt>
                <c:pt idx="497">
                  <c:v>1338.4209816820744</c:v>
                </c:pt>
                <c:pt idx="498">
                  <c:v>1338.4365518687791</c:v>
                </c:pt>
                <c:pt idx="499">
                  <c:v>1338.4494307812254</c:v>
                </c:pt>
                <c:pt idx="500">
                  <c:v>1338.4596183454714</c:v>
                </c:pt>
                <c:pt idx="501">
                  <c:v>1338.4671144915101</c:v>
                </c:pt>
                <c:pt idx="502">
                  <c:v>1338.4719191533807</c:v>
                </c:pt>
                <c:pt idx="503">
                  <c:v>1338.4740322691205</c:v>
                </c:pt>
                <c:pt idx="504">
                  <c:v>1338.4734537807492</c:v>
                </c:pt>
                <c:pt idx="505">
                  <c:v>1338.4701836343265</c:v>
                </c:pt>
                <c:pt idx="506">
                  <c:v>1338.4642217798855</c:v>
                </c:pt>
                <c:pt idx="507">
                  <c:v>1338.4555681714378</c:v>
                </c:pt>
                <c:pt idx="508">
                  <c:v>1338.4442227670452</c:v>
                </c:pt>
                <c:pt idx="509">
                  <c:v>1338.4301855287481</c:v>
                </c:pt>
                <c:pt idx="510">
                  <c:v>1338.4134564226028</c:v>
                </c:pt>
                <c:pt idx="511">
                  <c:v>1338.394035418637</c:v>
                </c:pt>
                <c:pt idx="512">
                  <c:v>1338.3719224908966</c:v>
                </c:pt>
                <c:pt idx="513">
                  <c:v>1338.3471176174344</c:v>
                </c:pt>
                <c:pt idx="514">
                  <c:v>1338.3196207803012</c:v>
                </c:pt>
                <c:pt idx="515">
                  <c:v>1338.289431965565</c:v>
                </c:pt>
                <c:pt idx="516">
                  <c:v>1338.2565511632783</c:v>
                </c:pt>
                <c:pt idx="517">
                  <c:v>1338.2209783675032</c:v>
                </c:pt>
                <c:pt idx="518">
                  <c:v>1338.1827135762719</c:v>
                </c:pt>
                <c:pt idx="519">
                  <c:v>1338.1417567917067</c:v>
                </c:pt>
                <c:pt idx="520">
                  <c:v>1338.0981080198285</c:v>
                </c:pt>
                <c:pt idx="521">
                  <c:v>1338.0517672707542</c:v>
                </c:pt>
                <c:pt idx="522">
                  <c:v>1338.0027345585715</c:v>
                </c:pt>
                <c:pt idx="523">
                  <c:v>1337.9510099013241</c:v>
                </c:pt>
                <c:pt idx="524">
                  <c:v>1337.8965933211337</c:v>
                </c:pt>
                <c:pt idx="525">
                  <c:v>1337.8394848440917</c:v>
                </c:pt>
                <c:pt idx="526">
                  <c:v>1337.779684500329</c:v>
                </c:pt>
                <c:pt idx="527">
                  <c:v>1337.7171923239316</c:v>
                </c:pt>
                <c:pt idx="528">
                  <c:v>1337.6520083530445</c:v>
                </c:pt>
                <c:pt idx="529">
                  <c:v>1337.5841326297705</c:v>
                </c:pt>
                <c:pt idx="530">
                  <c:v>1337.513565200273</c:v>
                </c:pt>
                <c:pt idx="531">
                  <c:v>1337.440306114682</c:v>
                </c:pt>
                <c:pt idx="532">
                  <c:v>1337.3643554271914</c:v>
                </c:pt>
                <c:pt idx="533">
                  <c:v>1337.2857131959454</c:v>
                </c:pt>
                <c:pt idx="534">
                  <c:v>1337.2043794831461</c:v>
                </c:pt>
                <c:pt idx="535">
                  <c:v>1337.1203543549686</c:v>
                </c:pt>
                <c:pt idx="536">
                  <c:v>1337.0336378816532</c:v>
                </c:pt>
                <c:pt idx="537">
                  <c:v>1336.9442301374204</c:v>
                </c:pt>
                <c:pt idx="538">
                  <c:v>1336.8521312004737</c:v>
                </c:pt>
                <c:pt idx="539">
                  <c:v>1336.7573411531064</c:v>
                </c:pt>
                <c:pt idx="540">
                  <c:v>1336.6598600815919</c:v>
                </c:pt>
                <c:pt idx="541">
                  <c:v>1336.5596880762246</c:v>
                </c:pt>
                <c:pt idx="542">
                  <c:v>1336.4568252313156</c:v>
                </c:pt>
                <c:pt idx="543">
                  <c:v>1336.3512716451692</c:v>
                </c:pt>
                <c:pt idx="544">
                  <c:v>1336.2430274201911</c:v>
                </c:pt>
                <c:pt idx="545">
                  <c:v>1336.1320926627361</c:v>
                </c:pt>
                <c:pt idx="546">
                  <c:v>1336.0184674831762</c:v>
                </c:pt>
                <c:pt idx="547">
                  <c:v>1335.9021519959604</c:v>
                </c:pt>
                <c:pt idx="548">
                  <c:v>1335.7831463195498</c:v>
                </c:pt>
                <c:pt idx="549">
                  <c:v>1335.661450576401</c:v>
                </c:pt>
                <c:pt idx="550">
                  <c:v>1335.5370648930138</c:v>
                </c:pt>
                <c:pt idx="551">
                  <c:v>1335.4099893999478</c:v>
                </c:pt>
                <c:pt idx="552">
                  <c:v>1335.2802242317518</c:v>
                </c:pt>
                <c:pt idx="553">
                  <c:v>1335.1477695270396</c:v>
                </c:pt>
                <c:pt idx="554">
                  <c:v>1335.0126254284119</c:v>
                </c:pt>
                <c:pt idx="555">
                  <c:v>1334.8747920825508</c:v>
                </c:pt>
                <c:pt idx="556">
                  <c:v>1334.7342696401458</c:v>
                </c:pt>
                <c:pt idx="557">
                  <c:v>1334.5910582559475</c:v>
                </c:pt>
                <c:pt idx="558">
                  <c:v>1334.4451580887135</c:v>
                </c:pt>
                <c:pt idx="559">
                  <c:v>1334.2965693012652</c:v>
                </c:pt>
                <c:pt idx="560">
                  <c:v>1334.1452920604831</c:v>
                </c:pt>
                <c:pt idx="561">
                  <c:v>1333.9913265372365</c:v>
                </c:pt>
                <c:pt idx="562">
                  <c:v>1333.8346729064742</c:v>
                </c:pt>
                <c:pt idx="563">
                  <c:v>1333.6753313472072</c:v>
                </c:pt>
                <c:pt idx="564">
                  <c:v>1333.5133020424626</c:v>
                </c:pt>
                <c:pt idx="565">
                  <c:v>1333.3485851793157</c:v>
                </c:pt>
                <c:pt idx="566">
                  <c:v>1333.1811809489218</c:v>
                </c:pt>
                <c:pt idx="567">
                  <c:v>1333.0110895464729</c:v>
                </c:pt>
                <c:pt idx="568">
                  <c:v>1332.8383111711973</c:v>
                </c:pt>
                <c:pt idx="569">
                  <c:v>1332.6628460264308</c:v>
                </c:pt>
                <c:pt idx="570">
                  <c:v>1332.4846943195039</c:v>
                </c:pt>
                <c:pt idx="571">
                  <c:v>1332.3038562618583</c:v>
                </c:pt>
                <c:pt idx="572">
                  <c:v>1332.1203320689774</c:v>
                </c:pt>
                <c:pt idx="573">
                  <c:v>1331.9341219603782</c:v>
                </c:pt>
                <c:pt idx="574">
                  <c:v>1331.7452261597043</c:v>
                </c:pt>
                <c:pt idx="575">
                  <c:v>1331.5536448946243</c:v>
                </c:pt>
                <c:pt idx="576">
                  <c:v>1331.3593783968724</c:v>
                </c:pt>
                <c:pt idx="577">
                  <c:v>1331.1624269022739</c:v>
                </c:pt>
                <c:pt idx="578">
                  <c:v>1330.9627906507249</c:v>
                </c:pt>
                <c:pt idx="579">
                  <c:v>1330.760469886179</c:v>
                </c:pt>
                <c:pt idx="580">
                  <c:v>1330.5554648567111</c:v>
                </c:pt>
                <c:pt idx="581">
                  <c:v>1330.3477758144165</c:v>
                </c:pt>
                <c:pt idx="582">
                  <c:v>1330.1374030155082</c:v>
                </c:pt>
                <c:pt idx="583">
                  <c:v>1329.9243467202734</c:v>
                </c:pt>
                <c:pt idx="584">
                  <c:v>1329.7086071930796</c:v>
                </c:pt>
                <c:pt idx="585">
                  <c:v>1329.4901847024028</c:v>
                </c:pt>
                <c:pt idx="586">
                  <c:v>1329.2690795207984</c:v>
                </c:pt>
                <c:pt idx="587">
                  <c:v>1329.045291924898</c:v>
                </c:pt>
                <c:pt idx="588">
                  <c:v>1328.8188221954488</c:v>
                </c:pt>
                <c:pt idx="589">
                  <c:v>1328.589670617278</c:v>
                </c:pt>
                <c:pt idx="590">
                  <c:v>1328.357837479329</c:v>
                </c:pt>
                <c:pt idx="591">
                  <c:v>1328.1233230746363</c:v>
                </c:pt>
                <c:pt idx="592">
                  <c:v>1327.8861277003573</c:v>
                </c:pt>
                <c:pt idx="593">
                  <c:v>1327.6462516577167</c:v>
                </c:pt>
                <c:pt idx="594">
                  <c:v>1327.4036952520701</c:v>
                </c:pt>
                <c:pt idx="595">
                  <c:v>1327.1584587929092</c:v>
                </c:pt>
                <c:pt idx="596">
                  <c:v>1326.9105425938208</c:v>
                </c:pt>
                <c:pt idx="597">
                  <c:v>1326.6599469724931</c:v>
                </c:pt>
                <c:pt idx="598">
                  <c:v>1326.4066722507175</c:v>
                </c:pt>
                <c:pt idx="599">
                  <c:v>1326.1507187544805</c:v>
                </c:pt>
                <c:pt idx="600">
                  <c:v>1325.8920868138193</c:v>
                </c:pt>
                <c:pt idx="601">
                  <c:v>1325.6307767629462</c:v>
                </c:pt>
                <c:pt idx="602">
                  <c:v>1325.3667889401693</c:v>
                </c:pt>
                <c:pt idx="603">
                  <c:v>1325.1001236879383</c:v>
                </c:pt>
                <c:pt idx="604">
                  <c:v>1324.8307813528672</c:v>
                </c:pt>
                <c:pt idx="605">
                  <c:v>1324.5587622856608</c:v>
                </c:pt>
                <c:pt idx="606">
                  <c:v>1324.284066841213</c:v>
                </c:pt>
                <c:pt idx="607">
                  <c:v>1324.0066953785215</c:v>
                </c:pt>
                <c:pt idx="608">
                  <c:v>1323.726648260749</c:v>
                </c:pt>
                <c:pt idx="609">
                  <c:v>1323.4439258552045</c:v>
                </c:pt>
                <c:pt idx="610">
                  <c:v>1323.1585285333467</c:v>
                </c:pt>
                <c:pt idx="611">
                  <c:v>1322.8704566707877</c:v>
                </c:pt>
                <c:pt idx="612">
                  <c:v>1322.5797106473212</c:v>
                </c:pt>
                <c:pt idx="613">
                  <c:v>1322.286290846873</c:v>
                </c:pt>
                <c:pt idx="614">
                  <c:v>1321.9901976575632</c:v>
                </c:pt>
                <c:pt idx="615">
                  <c:v>1321.6914314716337</c:v>
                </c:pt>
                <c:pt idx="616">
                  <c:v>1321.389992685547</c:v>
                </c:pt>
                <c:pt idx="617">
                  <c:v>1321.0858816999094</c:v>
                </c:pt>
                <c:pt idx="618">
                  <c:v>1320.7790989195021</c:v>
                </c:pt>
                <c:pt idx="619">
                  <c:v>1320.4696447533111</c:v>
                </c:pt>
                <c:pt idx="620">
                  <c:v>1320.1575196144997</c:v>
                </c:pt>
                <c:pt idx="621">
                  <c:v>1319.8427239203916</c:v>
                </c:pt>
                <c:pt idx="622">
                  <c:v>1319.5252580925433</c:v>
                </c:pt>
                <c:pt idx="623">
                  <c:v>1319.2051225566408</c:v>
                </c:pt>
                <c:pt idx="624">
                  <c:v>1318.8823177426641</c:v>
                </c:pt>
                <c:pt idx="625">
                  <c:v>1318.5568440846973</c:v>
                </c:pt>
                <c:pt idx="626">
                  <c:v>1318.2287020210763</c:v>
                </c:pt>
                <c:pt idx="627">
                  <c:v>1317.8978919943268</c:v>
                </c:pt>
                <c:pt idx="628">
                  <c:v>1317.5644144512157</c:v>
                </c:pt>
                <c:pt idx="629">
                  <c:v>1317.2282698426857</c:v>
                </c:pt>
                <c:pt idx="630">
                  <c:v>1316.8894586239167</c:v>
                </c:pt>
                <c:pt idx="631">
                  <c:v>1316.5479812543076</c:v>
                </c:pt>
                <c:pt idx="632">
                  <c:v>1316.2038381974794</c:v>
                </c:pt>
                <c:pt idx="633">
                  <c:v>1315.8570299212838</c:v>
                </c:pt>
                <c:pt idx="634">
                  <c:v>1315.5075568978104</c:v>
                </c:pt>
                <c:pt idx="635">
                  <c:v>1315.1554196033771</c:v>
                </c:pt>
                <c:pt idx="636">
                  <c:v>1314.8006185185334</c:v>
                </c:pt>
                <c:pt idx="637">
                  <c:v>1314.4431541280999</c:v>
                </c:pt>
                <c:pt idx="638">
                  <c:v>1314.0830269211071</c:v>
                </c:pt>
                <c:pt idx="639">
                  <c:v>1313.7202373908697</c:v>
                </c:pt>
                <c:pt idx="640">
                  <c:v>1313.3547860349415</c:v>
                </c:pt>
                <c:pt idx="641">
                  <c:v>1312.9866733551253</c:v>
                </c:pt>
                <c:pt idx="642">
                  <c:v>1312.6158998575047</c:v>
                </c:pt>
                <c:pt idx="643">
                  <c:v>1312.2424660524368</c:v>
                </c:pt>
                <c:pt idx="644">
                  <c:v>1311.8663724545188</c:v>
                </c:pt>
                <c:pt idx="645">
                  <c:v>1311.4876195826596</c:v>
                </c:pt>
                <c:pt idx="646">
                  <c:v>1311.1062079600042</c:v>
                </c:pt>
                <c:pt idx="647">
                  <c:v>1310.7221381140243</c:v>
                </c:pt>
                <c:pt idx="648">
                  <c:v>1310.3354105764458</c:v>
                </c:pt>
                <c:pt idx="649">
                  <c:v>1309.9460258832928</c:v>
                </c:pt>
                <c:pt idx="650">
                  <c:v>1309.5539845749011</c:v>
                </c:pt>
                <c:pt idx="651">
                  <c:v>1309.1592871958799</c:v>
                </c:pt>
                <c:pt idx="652">
                  <c:v>1308.7619342951773</c:v>
                </c:pt>
                <c:pt idx="653">
                  <c:v>1308.3619264260235</c:v>
                </c:pt>
                <c:pt idx="654">
                  <c:v>1307.9592641459465</c:v>
                </c:pt>
                <c:pt idx="655">
                  <c:v>1307.5539480168218</c:v>
                </c:pt>
                <c:pt idx="656">
                  <c:v>1307.1459786048483</c:v>
                </c:pt>
                <c:pt idx="657">
                  <c:v>1306.7353564805244</c:v>
                </c:pt>
                <c:pt idx="658">
                  <c:v>1306.3220822186829</c:v>
                </c:pt>
                <c:pt idx="659">
                  <c:v>1305.9061563985179</c:v>
                </c:pt>
                <c:pt idx="660">
                  <c:v>1305.4875796035205</c:v>
                </c:pt>
                <c:pt idx="661">
                  <c:v>1305.0663524215656</c:v>
                </c:pt>
                <c:pt idx="662">
                  <c:v>1304.6424754448669</c:v>
                </c:pt>
                <c:pt idx="663">
                  <c:v>1304.2159492699654</c:v>
                </c:pt>
                <c:pt idx="664">
                  <c:v>1303.7867744977821</c:v>
                </c:pt>
                <c:pt idx="665">
                  <c:v>1303.35495173358</c:v>
                </c:pt>
                <c:pt idx="666">
                  <c:v>1302.9204815870153</c:v>
                </c:pt>
                <c:pt idx="667">
                  <c:v>1302.4833646721004</c:v>
                </c:pt>
                <c:pt idx="668">
                  <c:v>1302.0436016072229</c:v>
                </c:pt>
                <c:pt idx="669">
                  <c:v>1301.6011930151622</c:v>
                </c:pt>
                <c:pt idx="670">
                  <c:v>1301.1561395230779</c:v>
                </c:pt>
                <c:pt idx="671">
                  <c:v>1300.708441762501</c:v>
                </c:pt>
                <c:pt idx="672">
                  <c:v>1300.258100369392</c:v>
                </c:pt>
                <c:pt idx="673">
                  <c:v>1299.8051159840716</c:v>
                </c:pt>
                <c:pt idx="674">
                  <c:v>1299.3494892513165</c:v>
                </c:pt>
                <c:pt idx="675">
                  <c:v>1298.8912208202719</c:v>
                </c:pt>
                <c:pt idx="676">
                  <c:v>1298.4303113445139</c:v>
                </c:pt>
                <c:pt idx="677">
                  <c:v>1297.966761482026</c:v>
                </c:pt>
                <c:pt idx="678">
                  <c:v>1297.5005718952489</c:v>
                </c:pt>
                <c:pt idx="679">
                  <c:v>1297.0317432510321</c:v>
                </c:pt>
                <c:pt idx="680">
                  <c:v>1296.560276220654</c:v>
                </c:pt>
                <c:pt idx="681">
                  <c:v>1296.0861714798316</c:v>
                </c:pt>
                <c:pt idx="682">
                  <c:v>1295.6094297087566</c:v>
                </c:pt>
                <c:pt idx="683">
                  <c:v>1295.1300515920561</c:v>
                </c:pt>
                <c:pt idx="684">
                  <c:v>1294.6480378188112</c:v>
                </c:pt>
                <c:pt idx="685">
                  <c:v>1294.1633890825585</c:v>
                </c:pt>
                <c:pt idx="686">
                  <c:v>1293.6761060813308</c:v>
                </c:pt>
                <c:pt idx="687">
                  <c:v>1293.1861895175914</c:v>
                </c:pt>
                <c:pt idx="688">
                  <c:v>1292.6936400983129</c:v>
                </c:pt>
                <c:pt idx="689">
                  <c:v>1292.1984585349489</c:v>
                </c:pt>
                <c:pt idx="690">
                  <c:v>1291.7006455434416</c:v>
                </c:pt>
                <c:pt idx="691">
                  <c:v>1291.2002018442065</c:v>
                </c:pt>
                <c:pt idx="692">
                  <c:v>1290.6971281622066</c:v>
                </c:pt>
                <c:pt idx="693">
                  <c:v>1290.1914252268575</c:v>
                </c:pt>
                <c:pt idx="694">
                  <c:v>1289.6830937721215</c:v>
                </c:pt>
                <c:pt idx="695">
                  <c:v>1289.172134536467</c:v>
                </c:pt>
                <c:pt idx="696">
                  <c:v>1288.6585482628777</c:v>
                </c:pt>
                <c:pt idx="697">
                  <c:v>1288.1423356988766</c:v>
                </c:pt>
                <c:pt idx="698">
                  <c:v>1287.623497596554</c:v>
                </c:pt>
                <c:pt idx="699">
                  <c:v>1287.102034712467</c:v>
                </c:pt>
                <c:pt idx="700">
                  <c:v>1286.5779478077845</c:v>
                </c:pt>
                <c:pt idx="701">
                  <c:v>1286.0512376481977</c:v>
                </c:pt>
                <c:pt idx="702">
                  <c:v>1285.5219050039605</c:v>
                </c:pt>
                <c:pt idx="703">
                  <c:v>1284.9899506498793</c:v>
                </c:pt>
                <c:pt idx="704">
                  <c:v>1284.4553753653727</c:v>
                </c:pt>
                <c:pt idx="705">
                  <c:v>1283.9181799343949</c:v>
                </c:pt>
                <c:pt idx="706">
                  <c:v>1283.3783651454933</c:v>
                </c:pt>
                <c:pt idx="707">
                  <c:v>1282.8359317918018</c:v>
                </c:pt>
                <c:pt idx="708">
                  <c:v>1282.2908806710707</c:v>
                </c:pt>
                <c:pt idx="709">
                  <c:v>1281.7432125856185</c:v>
                </c:pt>
                <c:pt idx="710">
                  <c:v>1281.1929283423892</c:v>
                </c:pt>
                <c:pt idx="711">
                  <c:v>1280.6400287529582</c:v>
                </c:pt>
                <c:pt idx="712">
                  <c:v>1280.0845146334755</c:v>
                </c:pt>
                <c:pt idx="713">
                  <c:v>1279.526386804763</c:v>
                </c:pt>
                <c:pt idx="714">
                  <c:v>1278.9656460922417</c:v>
                </c:pt>
                <c:pt idx="715">
                  <c:v>1278.402293325991</c:v>
                </c:pt>
                <c:pt idx="716">
                  <c:v>1277.8363293407303</c:v>
                </c:pt>
                <c:pt idx="717">
                  <c:v>1277.2677549758232</c:v>
                </c:pt>
                <c:pt idx="718">
                  <c:v>1276.6965710753195</c:v>
                </c:pt>
                <c:pt idx="719">
                  <c:v>1276.1227784878872</c:v>
                </c:pt>
                <c:pt idx="720">
                  <c:v>1275.5463780669297</c:v>
                </c:pt>
                <c:pt idx="721">
                  <c:v>1274.9673706704566</c:v>
                </c:pt>
                <c:pt idx="722">
                  <c:v>1274.3857571612227</c:v>
                </c:pt>
                <c:pt idx="723">
                  <c:v>1273.8015384066437</c:v>
                </c:pt>
                <c:pt idx="724">
                  <c:v>1273.2147152788309</c:v>
                </c:pt>
                <c:pt idx="725">
                  <c:v>1272.6252886546145</c:v>
                </c:pt>
                <c:pt idx="726">
                  <c:v>1272.0332594155354</c:v>
                </c:pt>
                <c:pt idx="727">
                  <c:v>1271.4386284478685</c:v>
                </c:pt>
                <c:pt idx="728">
                  <c:v>1270.8413966425576</c:v>
                </c:pt>
                <c:pt idx="729">
                  <c:v>1270.2415648953533</c:v>
                </c:pt>
                <c:pt idx="730">
                  <c:v>1269.6391341066967</c:v>
                </c:pt>
                <c:pt idx="731">
                  <c:v>1269.0341051817961</c:v>
                </c:pt>
                <c:pt idx="732">
                  <c:v>1268.4264790306004</c:v>
                </c:pt>
                <c:pt idx="733">
                  <c:v>1267.8162565678488</c:v>
                </c:pt>
                <c:pt idx="734">
                  <c:v>1267.2034387130193</c:v>
                </c:pt>
                <c:pt idx="735">
                  <c:v>1266.588026390363</c:v>
                </c:pt>
                <c:pt idx="736">
                  <c:v>1265.9700205289369</c:v>
                </c:pt>
                <c:pt idx="737">
                  <c:v>1265.3494220625732</c:v>
                </c:pt>
                <c:pt idx="738">
                  <c:v>1264.726231929908</c:v>
                </c:pt>
                <c:pt idx="739">
                  <c:v>1264.100451074373</c:v>
                </c:pt>
                <c:pt idx="740">
                  <c:v>1263.4720804442147</c:v>
                </c:pt>
                <c:pt idx="741">
                  <c:v>1262.841120992515</c:v>
                </c:pt>
                <c:pt idx="742">
                  <c:v>1262.2075736771587</c:v>
                </c:pt>
                <c:pt idx="743">
                  <c:v>1261.5714394608781</c:v>
                </c:pt>
                <c:pt idx="744">
                  <c:v>1260.9327193112483</c:v>
                </c:pt>
                <c:pt idx="745">
                  <c:v>1260.2914142006766</c:v>
                </c:pt>
                <c:pt idx="746">
                  <c:v>1259.6475251064678</c:v>
                </c:pt>
                <c:pt idx="747">
                  <c:v>1259.001053010749</c:v>
                </c:pt>
                <c:pt idx="748">
                  <c:v>1258.351998900537</c:v>
                </c:pt>
                <c:pt idx="749">
                  <c:v>1257.700363767729</c:v>
                </c:pt>
                <c:pt idx="750">
                  <c:v>1257.0461486091126</c:v>
                </c:pt>
                <c:pt idx="751">
                  <c:v>1256.3893544263663</c:v>
                </c:pt>
                <c:pt idx="752">
                  <c:v>1255.7299822260729</c:v>
                </c:pt>
                <c:pt idx="753">
                  <c:v>1255.068033019744</c:v>
                </c:pt>
                <c:pt idx="754">
                  <c:v>1254.4035078237666</c:v>
                </c:pt>
                <c:pt idx="755">
                  <c:v>1253.7364076595165</c:v>
                </c:pt>
                <c:pt idx="756">
                  <c:v>1253.0667335532396</c:v>
                </c:pt>
                <c:pt idx="757">
                  <c:v>1252.3944865361834</c:v>
                </c:pt>
                <c:pt idx="758">
                  <c:v>1251.7196676445176</c:v>
                </c:pt>
                <c:pt idx="759">
                  <c:v>1251.0422779193798</c:v>
                </c:pt>
                <c:pt idx="760">
                  <c:v>1250.3623184068567</c:v>
                </c:pt>
                <c:pt idx="761">
                  <c:v>1249.6797901580549</c:v>
                </c:pt>
                <c:pt idx="762">
                  <c:v>1248.9946942290276</c:v>
                </c:pt>
                <c:pt idx="763">
                  <c:v>1248.3070316808246</c:v>
                </c:pt>
                <c:pt idx="764">
                  <c:v>1247.6168035795074</c:v>
                </c:pt>
                <c:pt idx="765">
                  <c:v>1246.9240109961506</c:v>
                </c:pt>
                <c:pt idx="766">
                  <c:v>1246.2286550068452</c:v>
                </c:pt>
                <c:pt idx="767">
                  <c:v>1245.5307366926936</c:v>
                </c:pt>
                <c:pt idx="768">
                  <c:v>1244.8302571398754</c:v>
                </c:pt>
                <c:pt idx="769">
                  <c:v>1244.1272174395538</c:v>
                </c:pt>
                <c:pt idx="770">
                  <c:v>1243.4216186879908</c:v>
                </c:pt>
                <c:pt idx="771">
                  <c:v>1242.7134619864942</c:v>
                </c:pt>
                <c:pt idx="772">
                  <c:v>1242.0027484414445</c:v>
                </c:pt>
                <c:pt idx="773">
                  <c:v>1241.2894791642937</c:v>
                </c:pt>
                <c:pt idx="774">
                  <c:v>1240.5736552715989</c:v>
                </c:pt>
                <c:pt idx="775">
                  <c:v>1239.8552778849894</c:v>
                </c:pt>
                <c:pt idx="776">
                  <c:v>1239.134348131219</c:v>
                </c:pt>
                <c:pt idx="777">
                  <c:v>1238.4108671421491</c:v>
                </c:pt>
                <c:pt idx="778">
                  <c:v>1237.6848360547788</c:v>
                </c:pt>
                <c:pt idx="779">
                  <c:v>1236.9562560112076</c:v>
                </c:pt>
                <c:pt idx="780">
                  <c:v>1236.2251281587105</c:v>
                </c:pt>
                <c:pt idx="781">
                  <c:v>1235.4914536496874</c:v>
                </c:pt>
                <c:pt idx="782">
                  <c:v>1234.7552336417166</c:v>
                </c:pt>
                <c:pt idx="783">
                  <c:v>1234.0164692975322</c:v>
                </c:pt>
                <c:pt idx="784">
                  <c:v>1233.2751617850606</c:v>
                </c:pt>
                <c:pt idx="785">
                  <c:v>1232.5313122774028</c:v>
                </c:pt>
                <c:pt idx="786">
                  <c:v>1231.7849219528607</c:v>
                </c:pt>
                <c:pt idx="787">
                  <c:v>1231.0359919949547</c:v>
                </c:pt>
                <c:pt idx="788">
                  <c:v>1230.2845235924019</c:v>
                </c:pt>
                <c:pt idx="789">
                  <c:v>1229.5305179391567</c:v>
                </c:pt>
                <c:pt idx="790">
                  <c:v>1228.7739762344038</c:v>
                </c:pt>
                <c:pt idx="791">
                  <c:v>1228.0148996825774</c:v>
                </c:pt>
                <c:pt idx="792">
                  <c:v>1227.2532894933524</c:v>
                </c:pt>
                <c:pt idx="793">
                  <c:v>1226.4891468816866</c:v>
                </c:pt>
                <c:pt idx="794">
                  <c:v>1225.722473067802</c:v>
                </c:pt>
                <c:pt idx="795">
                  <c:v>1224.9532692772104</c:v>
                </c:pt>
                <c:pt idx="796">
                  <c:v>1224.1815367406991</c:v>
                </c:pt>
                <c:pt idx="797">
                  <c:v>1223.4072766943714</c:v>
                </c:pt>
                <c:pt idx="798">
                  <c:v>1222.6304903796549</c:v>
                </c:pt>
                <c:pt idx="799">
                  <c:v>1221.8511790432842</c:v>
                </c:pt>
                <c:pt idx="800">
                  <c:v>1221.0693439373263</c:v>
                </c:pt>
                <c:pt idx="801">
                  <c:v>1220.2849863191987</c:v>
                </c:pt>
                <c:pt idx="802">
                  <c:v>1219.4981074516729</c:v>
                </c:pt>
                <c:pt idx="803">
                  <c:v>1218.7087086028766</c:v>
                </c:pt>
                <c:pt idx="804">
                  <c:v>1217.9167910463284</c:v>
                </c:pt>
                <c:pt idx="805">
                  <c:v>1217.1223560608992</c:v>
                </c:pt>
                <c:pt idx="806">
                  <c:v>1216.3254049308784</c:v>
                </c:pt>
                <c:pt idx="807">
                  <c:v>1215.5259389459673</c:v>
                </c:pt>
                <c:pt idx="808">
                  <c:v>1214.7239594012569</c:v>
                </c:pt>
                <c:pt idx="809">
                  <c:v>1213.9194675972806</c:v>
                </c:pt>
                <c:pt idx="810">
                  <c:v>1213.1124648399946</c:v>
                </c:pt>
                <c:pt idx="811">
                  <c:v>1212.3029524408212</c:v>
                </c:pt>
                <c:pt idx="812">
                  <c:v>1211.490931716628</c:v>
                </c:pt>
                <c:pt idx="813">
                  <c:v>1210.6764039897462</c:v>
                </c:pt>
                <c:pt idx="814">
                  <c:v>1209.8593705879848</c:v>
                </c:pt>
                <c:pt idx="815">
                  <c:v>1209.0398328446729</c:v>
                </c:pt>
                <c:pt idx="816">
                  <c:v>1208.2177920985973</c:v>
                </c:pt>
                <c:pt idx="817">
                  <c:v>1207.3932496940872</c:v>
                </c:pt>
                <c:pt idx="818">
                  <c:v>1206.5662069809619</c:v>
                </c:pt>
                <c:pt idx="819">
                  <c:v>1205.736665314615</c:v>
                </c:pt>
                <c:pt idx="820">
                  <c:v>1204.9046260559442</c:v>
                </c:pt>
                <c:pt idx="821">
                  <c:v>1204.0700905714205</c:v>
                </c:pt>
                <c:pt idx="822">
                  <c:v>1203.2330602330867</c:v>
                </c:pt>
                <c:pt idx="823">
                  <c:v>1202.3935364185647</c:v>
                </c:pt>
                <c:pt idx="824">
                  <c:v>1201.5515205110441</c:v>
                </c:pt>
                <c:pt idx="825">
                  <c:v>1200.7070138993236</c:v>
                </c:pt>
                <c:pt idx="826">
                  <c:v>1199.8600179778273</c:v>
                </c:pt>
                <c:pt idx="827">
                  <c:v>1199.0105341466044</c:v>
                </c:pt>
                <c:pt idx="828">
                  <c:v>1198.1585638113036</c:v>
                </c:pt>
                <c:pt idx="829">
                  <c:v>1197.3041083832438</c:v>
                </c:pt>
                <c:pt idx="830">
                  <c:v>1196.4471692794107</c:v>
                </c:pt>
                <c:pt idx="831">
                  <c:v>1195.5877479224332</c:v>
                </c:pt>
                <c:pt idx="832">
                  <c:v>1194.7258457406494</c:v>
                </c:pt>
                <c:pt idx="833">
                  <c:v>1193.8614641680733</c:v>
                </c:pt>
                <c:pt idx="834">
                  <c:v>1192.9946046444136</c:v>
                </c:pt>
                <c:pt idx="835">
                  <c:v>1137.1906248022153</c:v>
                </c:pt>
                <c:pt idx="836">
                  <c:v>1083.8627854843598</c:v>
                </c:pt>
                <c:pt idx="837">
                  <c:v>1032.9012151025909</c:v>
                </c:pt>
                <c:pt idx="838">
                  <c:v>984.20091730323054</c:v>
                </c:pt>
                <c:pt idx="839">
                  <c:v>937.66155464271799</c:v>
                </c:pt>
                <c:pt idx="840">
                  <c:v>893.18724186192117</c:v>
                </c:pt>
                <c:pt idx="841">
                  <c:v>850.68634833330395</c:v>
                </c:pt>
                <c:pt idx="842">
                  <c:v>810.07130927393007</c:v>
                </c:pt>
                <c:pt idx="843">
                  <c:v>771.25844533534644</c:v>
                </c:pt>
                <c:pt idx="844">
                  <c:v>734.16779019864225</c:v>
                </c:pt>
                <c:pt idx="845">
                  <c:v>698.72292581948113</c:v>
                </c:pt>
                <c:pt idx="846">
                  <c:v>664.85082498366</c:v>
                </c:pt>
                <c:pt idx="847">
                  <c:v>632.48170084880849</c:v>
                </c:pt>
                <c:pt idx="848">
                  <c:v>601.54886316224315</c:v>
                </c:pt>
                <c:pt idx="849">
                  <c:v>571.98858085873871</c:v>
                </c:pt>
                <c:pt idx="850">
                  <c:v>543.73995075512585</c:v>
                </c:pt>
                <c:pt idx="851">
                  <c:v>516.74477207118798</c:v>
                </c:pt>
                <c:pt idx="852">
                  <c:v>490.9474265183315</c:v>
                </c:pt>
                <c:pt idx="853">
                  <c:v>466.29476370897345</c:v>
                </c:pt>
                <c:pt idx="854">
                  <c:v>442.73599165055901</c:v>
                </c:pt>
                <c:pt idx="855">
                  <c:v>420.22257209858827</c:v>
                </c:pt>
                <c:pt idx="856">
                  <c:v>398.70812055305396</c:v>
                </c:pt>
                <c:pt idx="857">
                  <c:v>378.33475484628894</c:v>
                </c:pt>
                <c:pt idx="858">
                  <c:v>359.31519147407249</c:v>
                </c:pt>
                <c:pt idx="859">
                  <c:v>341.21377176358749</c:v>
                </c:pt>
                <c:pt idx="860">
                  <c:v>323.9870528176624</c:v>
                </c:pt>
                <c:pt idx="861">
                  <c:v>307.59361773058066</c:v>
                </c:pt>
                <c:pt idx="862">
                  <c:v>291.99398194845315</c:v>
                </c:pt>
                <c:pt idx="863">
                  <c:v>277.15050392150232</c:v>
                </c:pt>
                <c:pt idx="864">
                  <c:v>263.02729985221475</c:v>
                </c:pt>
                <c:pt idx="865">
                  <c:v>249.59016235219471</c:v>
                </c:pt>
                <c:pt idx="866">
                  <c:v>236.80648282901689</c:v>
                </c:pt>
                <c:pt idx="867">
                  <c:v>224.6451774324569</c:v>
                </c:pt>
                <c:pt idx="868">
                  <c:v>213.07661639718341</c:v>
                </c:pt>
                <c:pt idx="869">
                  <c:v>202.07255662635222</c:v>
                </c:pt>
                <c:pt idx="870">
                  <c:v>191.60607736755418</c:v>
                </c:pt>
                <c:pt idx="871">
                  <c:v>181.65151883925714</c:v>
                </c:pt>
                <c:pt idx="872">
                  <c:v>172.18442367225884</c:v>
                </c:pt>
                <c:pt idx="873">
                  <c:v>163.18148103673983</c:v>
                </c:pt>
                <c:pt idx="874">
                  <c:v>154.62047333130062</c:v>
                </c:pt>
                <c:pt idx="875">
                  <c:v>146.48022531587029</c:v>
                </c:pt>
                <c:pt idx="876">
                  <c:v>138.74055557562389</c:v>
                </c:pt>
                <c:pt idx="877">
                  <c:v>131.38223020802869</c:v>
                </c:pt>
                <c:pt idx="878">
                  <c:v>124.38691862987584</c:v>
                </c:pt>
                <c:pt idx="879">
                  <c:v>117.7371514056459</c:v>
                </c:pt>
                <c:pt idx="880">
                  <c:v>111.41628000281173</c:v>
                </c:pt>
                <c:pt idx="881">
                  <c:v>105.40843838370191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2216"/>
        <c:axId val="523844176"/>
      </c:scatterChart>
      <c:valAx>
        <c:axId val="52384221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4176"/>
        <c:crosses val="autoZero"/>
        <c:crossBetween val="midCat"/>
      </c:valAx>
      <c:valAx>
        <c:axId val="5238441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22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71.051340061689956</c:v>
                </c:pt>
                <c:pt idx="2">
                  <c:v>112.97972974141592</c:v>
                </c:pt>
                <c:pt idx="3">
                  <c:v>142.46956440037755</c:v>
                </c:pt>
                <c:pt idx="4">
                  <c:v>163.82548837470097</c:v>
                </c:pt>
                <c:pt idx="5">
                  <c:v>179.63811142871012</c:v>
                </c:pt>
                <c:pt idx="6">
                  <c:v>191.51459005496943</c:v>
                </c:pt>
                <c:pt idx="7">
                  <c:v>200.52830453882686</c:v>
                </c:pt>
                <c:pt idx="8">
                  <c:v>207.42727600232729</c:v>
                </c:pt>
                <c:pt idx="9">
                  <c:v>212.74712554077374</c:v>
                </c:pt>
                <c:pt idx="10">
                  <c:v>216.87852851556971</c:v>
                </c:pt>
                <c:pt idx="11">
                  <c:v>220.11020218189009</c:v>
                </c:pt>
                <c:pt idx="12">
                  <c:v>222.65758301836144</c:v>
                </c:pt>
                <c:pt idx="13">
                  <c:v>224.68260254836756</c:v>
                </c:pt>
                <c:pt idx="14">
                  <c:v>226.30766389633882</c:v>
                </c:pt>
                <c:pt idx="15">
                  <c:v>227.62570421616059</c:v>
                </c:pt>
                <c:pt idx="16">
                  <c:v>228.70754222389826</c:v>
                </c:pt>
                <c:pt idx="17">
                  <c:v>229.60730221909671</c:v>
                </c:pt>
                <c:pt idx="18">
                  <c:v>230.36645245557568</c:v>
                </c:pt>
                <c:pt idx="19">
                  <c:v>231.01683218869823</c:v>
                </c:pt>
                <c:pt idx="20">
                  <c:v>231.58293293142356</c:v>
                </c:pt>
                <c:pt idx="21">
                  <c:v>232.08362518919458</c:v>
                </c:pt>
                <c:pt idx="22">
                  <c:v>232.53347015935691</c:v>
                </c:pt>
                <c:pt idx="23">
                  <c:v>232.94371913311176</c:v>
                </c:pt>
                <c:pt idx="24">
                  <c:v>233.32307688005776</c:v>
                </c:pt>
                <c:pt idx="25">
                  <c:v>233.67828602106115</c:v>
                </c:pt>
                <c:pt idx="26">
                  <c:v>234.01457521628981</c:v>
                </c:pt>
                <c:pt idx="27">
                  <c:v>234.33600348598532</c:v>
                </c:pt>
                <c:pt idx="28">
                  <c:v>234.64572513642017</c:v>
                </c:pt>
                <c:pt idx="29">
                  <c:v>234.94619388229077</c:v>
                </c:pt>
                <c:pt idx="30">
                  <c:v>235.2393203229924</c:v>
                </c:pt>
                <c:pt idx="31">
                  <c:v>235.52659357948838</c:v>
                </c:pt>
                <c:pt idx="32">
                  <c:v>235.80917535549941</c:v>
                </c:pt>
                <c:pt idx="33">
                  <c:v>236.08797275454242</c:v>
                </c:pt>
                <c:pt idx="34">
                  <c:v>236.36369471019987</c:v>
                </c:pt>
                <c:pt idx="35">
                  <c:v>236.63689576176046</c:v>
                </c:pt>
                <c:pt idx="36">
                  <c:v>236.90801004703607</c:v>
                </c:pt>
                <c:pt idx="37">
                  <c:v>237.17737772415137</c:v>
                </c:pt>
                <c:pt idx="38">
                  <c:v>237.44526552813556</c:v>
                </c:pt>
                <c:pt idx="39">
                  <c:v>237.71188277924938</c:v>
                </c:pt>
                <c:pt idx="40">
                  <c:v>237.97739386094921</c:v>
                </c:pt>
                <c:pt idx="41">
                  <c:v>238.24192795485231</c:v>
                </c:pt>
                <c:pt idx="42">
                  <c:v>238.50558664258801</c:v>
                </c:pt>
                <c:pt idx="43">
                  <c:v>238.76844984727728</c:v>
                </c:pt>
                <c:pt idx="44">
                  <c:v>239.03058048135887</c:v>
                </c:pt>
                <c:pt idx="45">
                  <c:v>239.29202808544193</c:v>
                </c:pt>
                <c:pt idx="46">
                  <c:v>239.55283168012744</c:v>
                </c:pt>
                <c:pt idx="47">
                  <c:v>239.81302200238116</c:v>
                </c:pt>
                <c:pt idx="48">
                  <c:v>240.07262326138923</c:v>
                </c:pt>
                <c:pt idx="49">
                  <c:v>240.33165451776304</c:v>
                </c:pt>
                <c:pt idx="50">
                  <c:v>240.59013076813758</c:v>
                </c:pt>
                <c:pt idx="51">
                  <c:v>240.84806379873265</c:v>
                </c:pt>
                <c:pt idx="52">
                  <c:v>241.10546285759679</c:v>
                </c:pt>
                <c:pt idx="53">
                  <c:v>241.36233518453679</c:v>
                </c:pt>
                <c:pt idx="54">
                  <c:v>241.61868642917273</c:v>
                </c:pt>
                <c:pt idx="55">
                  <c:v>241.87452098106436</c:v>
                </c:pt>
                <c:pt idx="56">
                  <c:v>242.12984223055247</c:v>
                </c:pt>
                <c:pt idx="57">
                  <c:v>242.38465277498909</c:v>
                </c:pt>
                <c:pt idx="58">
                  <c:v>242.63895458209595</c:v>
                </c:pt>
                <c:pt idx="59">
                  <c:v>242.89274911921981</c:v>
                </c:pt>
                <c:pt idx="60">
                  <c:v>243.14603745592603</c:v>
                </c:pt>
                <c:pt idx="61">
                  <c:v>243.39882034522356</c:v>
                </c:pt>
                <c:pt idx="62">
                  <c:v>243.65109828828651</c:v>
                </c:pt>
                <c:pt idx="63">
                  <c:v>243.90287158564067</c:v>
                </c:pt>
                <c:pt idx="64">
                  <c:v>244.1541403780551</c:v>
                </c:pt>
                <c:pt idx="65">
                  <c:v>244.40490467900926</c:v>
                </c:pt>
                <c:pt idx="66">
                  <c:v>244.65516440046179</c:v>
                </c:pt>
                <c:pt idx="67">
                  <c:v>244.90491937358942</c:v>
                </c:pt>
                <c:pt idx="68">
                  <c:v>245.15416936515308</c:v>
                </c:pt>
                <c:pt idx="69">
                  <c:v>245.40291409063755</c:v>
                </c:pt>
                <c:pt idx="70">
                  <c:v>245.65115322471851</c:v>
                </c:pt>
                <c:pt idx="71">
                  <c:v>245.89888640968221</c:v>
                </c:pt>
                <c:pt idx="72">
                  <c:v>246.14611326206233</c:v>
                </c:pt>
                <c:pt idx="73">
                  <c:v>246.39283337809795</c:v>
                </c:pt>
                <c:pt idx="74">
                  <c:v>246.63904633792103</c:v>
                </c:pt>
                <c:pt idx="75">
                  <c:v>246.88475170910132</c:v>
                </c:pt>
                <c:pt idx="76">
                  <c:v>247.12994904933748</c:v>
                </c:pt>
                <c:pt idx="77">
                  <c:v>247.37463790871942</c:v>
                </c:pt>
                <c:pt idx="78">
                  <c:v>247.61881783150486</c:v>
                </c:pt>
                <c:pt idx="79">
                  <c:v>247.86248835748981</c:v>
                </c:pt>
                <c:pt idx="80">
                  <c:v>248.10564902328912</c:v>
                </c:pt>
                <c:pt idx="81">
                  <c:v>248.34829936311618</c:v>
                </c:pt>
                <c:pt idx="82">
                  <c:v>248.59043890962437</c:v>
                </c:pt>
                <c:pt idx="83">
                  <c:v>248.83206719447867</c:v>
                </c:pt>
                <c:pt idx="84">
                  <c:v>249.07318374882763</c:v>
                </c:pt>
                <c:pt idx="85">
                  <c:v>249.31378810374281</c:v>
                </c:pt>
                <c:pt idx="86">
                  <c:v>249.55387979044229</c:v>
                </c:pt>
                <c:pt idx="87">
                  <c:v>249.79345834063287</c:v>
                </c:pt>
                <c:pt idx="88">
                  <c:v>250.03252328667</c:v>
                </c:pt>
                <c:pt idx="89">
                  <c:v>250.27107416171387</c:v>
                </c:pt>
                <c:pt idx="90">
                  <c:v>250.50911049990665</c:v>
                </c:pt>
                <c:pt idx="91">
                  <c:v>250.74663183643833</c:v>
                </c:pt>
                <c:pt idx="92">
                  <c:v>250.98363770766989</c:v>
                </c:pt>
                <c:pt idx="93">
                  <c:v>251.22012765114187</c:v>
                </c:pt>
                <c:pt idx="94">
                  <c:v>251.45610120568048</c:v>
                </c:pt>
                <c:pt idx="95">
                  <c:v>251.69155791144243</c:v>
                </c:pt>
                <c:pt idx="96">
                  <c:v>251.92649730991721</c:v>
                </c:pt>
                <c:pt idx="97">
                  <c:v>252.16091894399338</c:v>
                </c:pt>
                <c:pt idx="98">
                  <c:v>252.3948223579626</c:v>
                </c:pt>
                <c:pt idx="99">
                  <c:v>252.62820709751426</c:v>
                </c:pt>
                <c:pt idx="100">
                  <c:v>252.86107270977234</c:v>
                </c:pt>
                <c:pt idx="101">
                  <c:v>253.09341874333904</c:v>
                </c:pt>
                <c:pt idx="102">
                  <c:v>253.3252447482441</c:v>
                </c:pt>
                <c:pt idx="103">
                  <c:v>253.55655027599843</c:v>
                </c:pt>
                <c:pt idx="104">
                  <c:v>253.78733487950794</c:v>
                </c:pt>
                <c:pt idx="105">
                  <c:v>254.01759811321492</c:v>
                </c:pt>
                <c:pt idx="106">
                  <c:v>254.2473395330187</c:v>
                </c:pt>
                <c:pt idx="107">
                  <c:v>254.47655869626004</c:v>
                </c:pt>
                <c:pt idx="108">
                  <c:v>254.70525516176122</c:v>
                </c:pt>
                <c:pt idx="109">
                  <c:v>254.9334284897991</c:v>
                </c:pt>
                <c:pt idx="110">
                  <c:v>255.16107824213429</c:v>
                </c:pt>
                <c:pt idx="111">
                  <c:v>255.38820398199417</c:v>
                </c:pt>
                <c:pt idx="112">
                  <c:v>255.61480527401801</c:v>
                </c:pt>
                <c:pt idx="113">
                  <c:v>255.84088168438328</c:v>
                </c:pt>
                <c:pt idx="114">
                  <c:v>256.06643278066122</c:v>
                </c:pt>
                <c:pt idx="115">
                  <c:v>256.29145813191195</c:v>
                </c:pt>
                <c:pt idx="116">
                  <c:v>256.51595730864528</c:v>
                </c:pt>
                <c:pt idx="117">
                  <c:v>256.73992988278621</c:v>
                </c:pt>
                <c:pt idx="118">
                  <c:v>256.9633754277715</c:v>
                </c:pt>
                <c:pt idx="119">
                  <c:v>257.18629351841605</c:v>
                </c:pt>
                <c:pt idx="120">
                  <c:v>257.40868373102398</c:v>
                </c:pt>
                <c:pt idx="121">
                  <c:v>257.63054564328229</c:v>
                </c:pt>
                <c:pt idx="122">
                  <c:v>257.85187883438209</c:v>
                </c:pt>
                <c:pt idx="123">
                  <c:v>258.07268288491088</c:v>
                </c:pt>
                <c:pt idx="124">
                  <c:v>258.29295737685334</c:v>
                </c:pt>
                <c:pt idx="125">
                  <c:v>258.51270189368404</c:v>
                </c:pt>
                <c:pt idx="126">
                  <c:v>258.73191602025884</c:v>
                </c:pt>
                <c:pt idx="127">
                  <c:v>258.95059934285121</c:v>
                </c:pt>
                <c:pt idx="128">
                  <c:v>259.16875144917731</c:v>
                </c:pt>
                <c:pt idx="129">
                  <c:v>259.38637192834517</c:v>
                </c:pt>
                <c:pt idx="130">
                  <c:v>259.60346037086896</c:v>
                </c:pt>
                <c:pt idx="131">
                  <c:v>259.82001636868307</c:v>
                </c:pt>
                <c:pt idx="132">
                  <c:v>260.0360395151402</c:v>
                </c:pt>
                <c:pt idx="133">
                  <c:v>260.25152940494371</c:v>
                </c:pt>
                <c:pt idx="134">
                  <c:v>260.4664856342626</c:v>
                </c:pt>
                <c:pt idx="135">
                  <c:v>260.68090780058941</c:v>
                </c:pt>
                <c:pt idx="136">
                  <c:v>260.89479550286347</c:v>
                </c:pt>
                <c:pt idx="137">
                  <c:v>261.10814834138262</c:v>
                </c:pt>
                <c:pt idx="138">
                  <c:v>261.32096591784159</c:v>
                </c:pt>
                <c:pt idx="139">
                  <c:v>261.53324783532128</c:v>
                </c:pt>
                <c:pt idx="140">
                  <c:v>261.74499369826617</c:v>
                </c:pt>
                <c:pt idx="141">
                  <c:v>261.95620311250423</c:v>
                </c:pt>
                <c:pt idx="142">
                  <c:v>262.16687568524628</c:v>
                </c:pt>
                <c:pt idx="143">
                  <c:v>262.37701102507441</c:v>
                </c:pt>
                <c:pt idx="144">
                  <c:v>262.5866087419019</c:v>
                </c:pt>
                <c:pt idx="145">
                  <c:v>262.79566844706625</c:v>
                </c:pt>
                <c:pt idx="146">
                  <c:v>263.00418975321367</c:v>
                </c:pt>
                <c:pt idx="147">
                  <c:v>263.21217227438149</c:v>
                </c:pt>
                <c:pt idx="148">
                  <c:v>263.41961562593332</c:v>
                </c:pt>
                <c:pt idx="149">
                  <c:v>263.62651942463077</c:v>
                </c:pt>
                <c:pt idx="150">
                  <c:v>263.83288328853121</c:v>
                </c:pt>
                <c:pt idx="151">
                  <c:v>264.03870683706862</c:v>
                </c:pt>
                <c:pt idx="152">
                  <c:v>264.2439896910372</c:v>
                </c:pt>
                <c:pt idx="153">
                  <c:v>264.44873147254066</c:v>
                </c:pt>
                <c:pt idx="154">
                  <c:v>264.6529318050201</c:v>
                </c:pt>
                <c:pt idx="155">
                  <c:v>264.85659031327828</c:v>
                </c:pt>
                <c:pt idx="156">
                  <c:v>265.05970662343952</c:v>
                </c:pt>
                <c:pt idx="157">
                  <c:v>265.26228036295259</c:v>
                </c:pt>
                <c:pt idx="158">
                  <c:v>265.46431116059881</c:v>
                </c:pt>
                <c:pt idx="159">
                  <c:v>265.6657986464773</c:v>
                </c:pt>
                <c:pt idx="160">
                  <c:v>265.86674245201039</c:v>
                </c:pt>
                <c:pt idx="161">
                  <c:v>266.06714220995411</c:v>
                </c:pt>
                <c:pt idx="162">
                  <c:v>266.2669975543493</c:v>
                </c:pt>
                <c:pt idx="163">
                  <c:v>266.46630812058663</c:v>
                </c:pt>
                <c:pt idx="164">
                  <c:v>266.66507354533582</c:v>
                </c:pt>
                <c:pt idx="165">
                  <c:v>266.86329346661205</c:v>
                </c:pt>
                <c:pt idx="166">
                  <c:v>267.06096752368609</c:v>
                </c:pt>
                <c:pt idx="167">
                  <c:v>267.25809535716041</c:v>
                </c:pt>
                <c:pt idx="168">
                  <c:v>267.45467660894627</c:v>
                </c:pt>
                <c:pt idx="169">
                  <c:v>267.65071092223468</c:v>
                </c:pt>
                <c:pt idx="170">
                  <c:v>267.84619794150962</c:v>
                </c:pt>
                <c:pt idx="171">
                  <c:v>268.04113731256439</c:v>
                </c:pt>
                <c:pt idx="172">
                  <c:v>268.23552868244843</c:v>
                </c:pt>
                <c:pt idx="173">
                  <c:v>268.42937169955258</c:v>
                </c:pt>
                <c:pt idx="174">
                  <c:v>268.6226660134991</c:v>
                </c:pt>
                <c:pt idx="175">
                  <c:v>268.8154112752091</c:v>
                </c:pt>
                <c:pt idx="176">
                  <c:v>269.00760713689607</c:v>
                </c:pt>
                <c:pt idx="177">
                  <c:v>269.19925325203633</c:v>
                </c:pt>
                <c:pt idx="178">
                  <c:v>269.39034927536875</c:v>
                </c:pt>
                <c:pt idx="179">
                  <c:v>269.58089486292954</c:v>
                </c:pt>
                <c:pt idx="180">
                  <c:v>269.77088967201706</c:v>
                </c:pt>
                <c:pt idx="181">
                  <c:v>269.96033336117193</c:v>
                </c:pt>
                <c:pt idx="182">
                  <c:v>270.14922559024245</c:v>
                </c:pt>
                <c:pt idx="183">
                  <c:v>270.33756602027643</c:v>
                </c:pt>
                <c:pt idx="184">
                  <c:v>270.52535431362975</c:v>
                </c:pt>
                <c:pt idx="185">
                  <c:v>270.71259013391347</c:v>
                </c:pt>
                <c:pt idx="186">
                  <c:v>270.8992731459727</c:v>
                </c:pt>
                <c:pt idx="187">
                  <c:v>271.08540301588823</c:v>
                </c:pt>
                <c:pt idx="188">
                  <c:v>271.27097941105291</c:v>
                </c:pt>
                <c:pt idx="189">
                  <c:v>271.45600200002531</c:v>
                </c:pt>
                <c:pt idx="190">
                  <c:v>271.64047045266148</c:v>
                </c:pt>
                <c:pt idx="191">
                  <c:v>271.82438444005425</c:v>
                </c:pt>
                <c:pt idx="192">
                  <c:v>272.00774363450392</c:v>
                </c:pt>
                <c:pt idx="193">
                  <c:v>272.19054770960031</c:v>
                </c:pt>
                <c:pt idx="194">
                  <c:v>272.37279634010247</c:v>
                </c:pt>
                <c:pt idx="195">
                  <c:v>272.55448920205464</c:v>
                </c:pt>
                <c:pt idx="196">
                  <c:v>272.73562597272161</c:v>
                </c:pt>
                <c:pt idx="197">
                  <c:v>272.91620633055271</c:v>
                </c:pt>
                <c:pt idx="198">
                  <c:v>273.09622995528809</c:v>
                </c:pt>
                <c:pt idx="199">
                  <c:v>273.27569652784297</c:v>
                </c:pt>
                <c:pt idx="200">
                  <c:v>273.45460573035814</c:v>
                </c:pt>
                <c:pt idx="201">
                  <c:v>273.63295724621679</c:v>
                </c:pt>
                <c:pt idx="202">
                  <c:v>273.81075076000633</c:v>
                </c:pt>
                <c:pt idx="203">
                  <c:v>273.98798595750401</c:v>
                </c:pt>
                <c:pt idx="204">
                  <c:v>274.16466252572866</c:v>
                </c:pt>
                <c:pt idx="205">
                  <c:v>274.34078015289157</c:v>
                </c:pt>
                <c:pt idx="206">
                  <c:v>274.5163385284248</c:v>
                </c:pt>
                <c:pt idx="207">
                  <c:v>274.69133734294985</c:v>
                </c:pt>
                <c:pt idx="208">
                  <c:v>274.8657762883027</c:v>
                </c:pt>
                <c:pt idx="209">
                  <c:v>275.03965505752768</c:v>
                </c:pt>
                <c:pt idx="210">
                  <c:v>275.21297334482512</c:v>
                </c:pt>
                <c:pt idx="211">
                  <c:v>275.38573084561597</c:v>
                </c:pt>
                <c:pt idx="212">
                  <c:v>275.55792725653993</c:v>
                </c:pt>
                <c:pt idx="213">
                  <c:v>275.72956227539208</c:v>
                </c:pt>
                <c:pt idx="214">
                  <c:v>275.90063560118165</c:v>
                </c:pt>
                <c:pt idx="215">
                  <c:v>276.07114693407721</c:v>
                </c:pt>
                <c:pt idx="216">
                  <c:v>276.24109597544941</c:v>
                </c:pt>
                <c:pt idx="217">
                  <c:v>276.41048242785945</c:v>
                </c:pt>
                <c:pt idx="218">
                  <c:v>276.57930599503675</c:v>
                </c:pt>
                <c:pt idx="219">
                  <c:v>276.74756638187614</c:v>
                </c:pt>
                <c:pt idx="220">
                  <c:v>276.91526329448806</c:v>
                </c:pt>
                <c:pt idx="221">
                  <c:v>277.08239644010501</c:v>
                </c:pt>
                <c:pt idx="222">
                  <c:v>277.24896552718235</c:v>
                </c:pt>
                <c:pt idx="223">
                  <c:v>277.41497026531471</c:v>
                </c:pt>
                <c:pt idx="224">
                  <c:v>277.58041036526782</c:v>
                </c:pt>
                <c:pt idx="225">
                  <c:v>277.74528553898426</c:v>
                </c:pt>
                <c:pt idx="226">
                  <c:v>277.90959549955221</c:v>
                </c:pt>
                <c:pt idx="227">
                  <c:v>278.07333996124464</c:v>
                </c:pt>
                <c:pt idx="228">
                  <c:v>278.23651863948891</c:v>
                </c:pt>
                <c:pt idx="229">
                  <c:v>278.39913125084644</c:v>
                </c:pt>
                <c:pt idx="230">
                  <c:v>278.56117751305965</c:v>
                </c:pt>
                <c:pt idx="231">
                  <c:v>278.72265714502441</c:v>
                </c:pt>
                <c:pt idx="232">
                  <c:v>278.8835698667707</c:v>
                </c:pt>
                <c:pt idx="233">
                  <c:v>279.04391539949097</c:v>
                </c:pt>
                <c:pt idx="234">
                  <c:v>279.20369346552263</c:v>
                </c:pt>
                <c:pt idx="235">
                  <c:v>279.36290378834241</c:v>
                </c:pt>
                <c:pt idx="236">
                  <c:v>279.52154609258429</c:v>
                </c:pt>
                <c:pt idx="237">
                  <c:v>279.67962010403249</c:v>
                </c:pt>
                <c:pt idx="238">
                  <c:v>279.83712554956014</c:v>
                </c:pt>
                <c:pt idx="239">
                  <c:v>279.99406215724474</c:v>
                </c:pt>
                <c:pt idx="240">
                  <c:v>280.15042965625605</c:v>
                </c:pt>
                <c:pt idx="241">
                  <c:v>280.30622777692327</c:v>
                </c:pt>
                <c:pt idx="242">
                  <c:v>280.46145625067697</c:v>
                </c:pt>
                <c:pt idx="243">
                  <c:v>280.61611481010641</c:v>
                </c:pt>
                <c:pt idx="244">
                  <c:v>280.77020318892755</c:v>
                </c:pt>
                <c:pt idx="245">
                  <c:v>280.92372112197603</c:v>
                </c:pt>
                <c:pt idx="246">
                  <c:v>281.07666834519495</c:v>
                </c:pt>
                <c:pt idx="247">
                  <c:v>281.22904459568264</c:v>
                </c:pt>
                <c:pt idx="248">
                  <c:v>281.38084961163651</c:v>
                </c:pt>
                <c:pt idx="249">
                  <c:v>281.53208313238662</c:v>
                </c:pt>
                <c:pt idx="250">
                  <c:v>281.68274489836404</c:v>
                </c:pt>
                <c:pt idx="251">
                  <c:v>281.83283465113544</c:v>
                </c:pt>
                <c:pt idx="252">
                  <c:v>281.98235213336858</c:v>
                </c:pt>
                <c:pt idx="253">
                  <c:v>282.13129708884981</c:v>
                </c:pt>
                <c:pt idx="254">
                  <c:v>282.27966926246319</c:v>
                </c:pt>
                <c:pt idx="255">
                  <c:v>282.42746840022545</c:v>
                </c:pt>
                <c:pt idx="256">
                  <c:v>282.57469424922363</c:v>
                </c:pt>
                <c:pt idx="257">
                  <c:v>282.7213465576836</c:v>
                </c:pt>
                <c:pt idx="258">
                  <c:v>282.86742507492625</c:v>
                </c:pt>
                <c:pt idx="259">
                  <c:v>283.01292955136853</c:v>
                </c:pt>
                <c:pt idx="260">
                  <c:v>283.15785973852246</c:v>
                </c:pt>
                <c:pt idx="261">
                  <c:v>283.30221538899701</c:v>
                </c:pt>
                <c:pt idx="262">
                  <c:v>283.4459962565162</c:v>
                </c:pt>
                <c:pt idx="263">
                  <c:v>283.5892020958907</c:v>
                </c:pt>
                <c:pt idx="264">
                  <c:v>283.73183266301658</c:v>
                </c:pt>
                <c:pt idx="265">
                  <c:v>283.87388771488236</c:v>
                </c:pt>
                <c:pt idx="266">
                  <c:v>284.01536700955677</c:v>
                </c:pt>
                <c:pt idx="267">
                  <c:v>284.15627030623364</c:v>
                </c:pt>
                <c:pt idx="268">
                  <c:v>284.29659736515106</c:v>
                </c:pt>
                <c:pt idx="269">
                  <c:v>284.4363479476537</c:v>
                </c:pt>
                <c:pt idx="270">
                  <c:v>284.57552181616154</c:v>
                </c:pt>
                <c:pt idx="271">
                  <c:v>284.71411873417276</c:v>
                </c:pt>
                <c:pt idx="272">
                  <c:v>284.85213846628938</c:v>
                </c:pt>
                <c:pt idx="273">
                  <c:v>284.989580778164</c:v>
                </c:pt>
                <c:pt idx="274">
                  <c:v>285.12644543651538</c:v>
                </c:pt>
                <c:pt idx="275">
                  <c:v>285.26273220918489</c:v>
                </c:pt>
                <c:pt idx="276">
                  <c:v>285.39844086503689</c:v>
                </c:pt>
                <c:pt idx="277">
                  <c:v>285.53357117404664</c:v>
                </c:pt>
                <c:pt idx="278">
                  <c:v>285.66812290723226</c:v>
                </c:pt>
                <c:pt idx="279">
                  <c:v>285.8020958366921</c:v>
                </c:pt>
                <c:pt idx="280">
                  <c:v>285.93548973558268</c:v>
                </c:pt>
                <c:pt idx="281">
                  <c:v>286.0683043781417</c:v>
                </c:pt>
                <c:pt idx="282">
                  <c:v>286.20053953966698</c:v>
                </c:pt>
                <c:pt idx="283">
                  <c:v>286.33219499648624</c:v>
                </c:pt>
                <c:pt idx="284">
                  <c:v>286.46327052604784</c:v>
                </c:pt>
                <c:pt idx="285">
                  <c:v>286.59376590680228</c:v>
                </c:pt>
                <c:pt idx="286">
                  <c:v>286.72368091829566</c:v>
                </c:pt>
                <c:pt idx="287">
                  <c:v>286.85301534111812</c:v>
                </c:pt>
                <c:pt idx="288">
                  <c:v>286.9817689569029</c:v>
                </c:pt>
                <c:pt idx="289">
                  <c:v>287.10994154835475</c:v>
                </c:pt>
                <c:pt idx="290">
                  <c:v>287.23753289922166</c:v>
                </c:pt>
                <c:pt idx="291">
                  <c:v>287.36454279429694</c:v>
                </c:pt>
                <c:pt idx="292">
                  <c:v>287.49097101943477</c:v>
                </c:pt>
                <c:pt idx="293">
                  <c:v>287.61681736152576</c:v>
                </c:pt>
                <c:pt idx="294">
                  <c:v>287.74208160852226</c:v>
                </c:pt>
                <c:pt idx="295">
                  <c:v>287.86676354939721</c:v>
                </c:pt>
                <c:pt idx="296">
                  <c:v>287.99086297417898</c:v>
                </c:pt>
                <c:pt idx="297">
                  <c:v>288.11437967394204</c:v>
                </c:pt>
                <c:pt idx="298">
                  <c:v>288.23731344081443</c:v>
                </c:pt>
                <c:pt idx="299">
                  <c:v>288.35966406791789</c:v>
                </c:pt>
                <c:pt idx="300">
                  <c:v>288.48143134946099</c:v>
                </c:pt>
                <c:pt idx="301">
                  <c:v>288.60261508064877</c:v>
                </c:pt>
                <c:pt idx="302">
                  <c:v>288.72321505774818</c:v>
                </c:pt>
                <c:pt idx="303">
                  <c:v>288.84323107805835</c:v>
                </c:pt>
                <c:pt idx="304">
                  <c:v>288.96266293989333</c:v>
                </c:pt>
                <c:pt idx="305">
                  <c:v>289.08151044261461</c:v>
                </c:pt>
                <c:pt idx="306">
                  <c:v>289.19977338659635</c:v>
                </c:pt>
                <c:pt idx="307">
                  <c:v>289.31745157324571</c:v>
                </c:pt>
                <c:pt idx="308">
                  <c:v>289.4345448050214</c:v>
                </c:pt>
                <c:pt idx="309">
                  <c:v>289.55105288536396</c:v>
                </c:pt>
                <c:pt idx="310">
                  <c:v>289.66697561877072</c:v>
                </c:pt>
                <c:pt idx="311">
                  <c:v>289.78231281076319</c:v>
                </c:pt>
                <c:pt idx="312">
                  <c:v>289.89706426784426</c:v>
                </c:pt>
                <c:pt idx="313">
                  <c:v>290.01122979758156</c:v>
                </c:pt>
                <c:pt idx="314">
                  <c:v>290.12480920855512</c:v>
                </c:pt>
                <c:pt idx="315">
                  <c:v>290.23780231032129</c:v>
                </c:pt>
                <c:pt idx="316">
                  <c:v>290.35020891351832</c:v>
                </c:pt>
                <c:pt idx="317">
                  <c:v>290.46202882973733</c:v>
                </c:pt>
                <c:pt idx="318">
                  <c:v>290.57326187162533</c:v>
                </c:pt>
                <c:pt idx="319">
                  <c:v>290.68390785281559</c:v>
                </c:pt>
                <c:pt idx="320">
                  <c:v>290.7939665879851</c:v>
                </c:pt>
                <c:pt idx="321">
                  <c:v>290.90343789276767</c:v>
                </c:pt>
                <c:pt idx="322">
                  <c:v>291.01232158386352</c:v>
                </c:pt>
                <c:pt idx="323">
                  <c:v>291.12061747893739</c:v>
                </c:pt>
                <c:pt idx="324">
                  <c:v>291.22832539668917</c:v>
                </c:pt>
                <c:pt idx="325">
                  <c:v>291.33544515680052</c:v>
                </c:pt>
                <c:pt idx="326">
                  <c:v>291.4419765799816</c:v>
                </c:pt>
                <c:pt idx="327">
                  <c:v>291.5479194879145</c:v>
                </c:pt>
                <c:pt idx="328">
                  <c:v>291.65327370332864</c:v>
                </c:pt>
                <c:pt idx="329">
                  <c:v>291.75803904988891</c:v>
                </c:pt>
                <c:pt idx="330">
                  <c:v>291.8622153523238</c:v>
                </c:pt>
                <c:pt idx="331">
                  <c:v>291.96580243632053</c:v>
                </c:pt>
                <c:pt idx="332">
                  <c:v>292.06880012857295</c:v>
                </c:pt>
                <c:pt idx="333">
                  <c:v>292.17120825677222</c:v>
                </c:pt>
                <c:pt idx="334">
                  <c:v>292.27302664960411</c:v>
                </c:pt>
                <c:pt idx="335">
                  <c:v>292.37425513675794</c:v>
                </c:pt>
                <c:pt idx="336">
                  <c:v>292.47489354889268</c:v>
                </c:pt>
                <c:pt idx="337">
                  <c:v>292.57494171767564</c:v>
                </c:pt>
                <c:pt idx="338">
                  <c:v>292.67439947575701</c:v>
                </c:pt>
                <c:pt idx="339">
                  <c:v>292.77326665678197</c:v>
                </c:pt>
                <c:pt idx="340">
                  <c:v>292.87154309538306</c:v>
                </c:pt>
                <c:pt idx="341">
                  <c:v>292.96922862715985</c:v>
                </c:pt>
                <c:pt idx="342">
                  <c:v>293.06632308872969</c:v>
                </c:pt>
                <c:pt idx="343">
                  <c:v>293.16282631767871</c:v>
                </c:pt>
                <c:pt idx="344">
                  <c:v>293.258738152577</c:v>
                </c:pt>
                <c:pt idx="345">
                  <c:v>293.3540584329682</c:v>
                </c:pt>
                <c:pt idx="346">
                  <c:v>293.44878699939596</c:v>
                </c:pt>
                <c:pt idx="347">
                  <c:v>293.54292369337202</c:v>
                </c:pt>
                <c:pt idx="348">
                  <c:v>293.63646835739547</c:v>
                </c:pt>
                <c:pt idx="349">
                  <c:v>293.72942083492518</c:v>
                </c:pt>
                <c:pt idx="350">
                  <c:v>293.8217809704322</c:v>
                </c:pt>
                <c:pt idx="351">
                  <c:v>293.91354860931716</c:v>
                </c:pt>
                <c:pt idx="352">
                  <c:v>294.00472359800233</c:v>
                </c:pt>
                <c:pt idx="353">
                  <c:v>294.09530578385693</c:v>
                </c:pt>
                <c:pt idx="354">
                  <c:v>294.18529501523238</c:v>
                </c:pt>
                <c:pt idx="355">
                  <c:v>294.2746911414402</c:v>
                </c:pt>
                <c:pt idx="356">
                  <c:v>294.36349401278642</c:v>
                </c:pt>
                <c:pt idx="357">
                  <c:v>294.45170348052426</c:v>
                </c:pt>
                <c:pt idx="358">
                  <c:v>294.53931939689573</c:v>
                </c:pt>
                <c:pt idx="359">
                  <c:v>294.62634161509709</c:v>
                </c:pt>
                <c:pt idx="360">
                  <c:v>294.71276998930057</c:v>
                </c:pt>
                <c:pt idx="361">
                  <c:v>294.79860437464185</c:v>
                </c:pt>
                <c:pt idx="362">
                  <c:v>294.88384462721143</c:v>
                </c:pt>
                <c:pt idx="363">
                  <c:v>294.9684906040867</c:v>
                </c:pt>
                <c:pt idx="364">
                  <c:v>295.05254216330036</c:v>
                </c:pt>
                <c:pt idx="365">
                  <c:v>295.13599916383049</c:v>
                </c:pt>
                <c:pt idx="366">
                  <c:v>295.21886146564697</c:v>
                </c:pt>
                <c:pt idx="367">
                  <c:v>295.30112892964848</c:v>
                </c:pt>
                <c:pt idx="368">
                  <c:v>295.38280141773413</c:v>
                </c:pt>
                <c:pt idx="369">
                  <c:v>295.46387879272385</c:v>
                </c:pt>
                <c:pt idx="370">
                  <c:v>295.54436091841188</c:v>
                </c:pt>
                <c:pt idx="371">
                  <c:v>295.62424765954887</c:v>
                </c:pt>
                <c:pt idx="372">
                  <c:v>295.70353888183996</c:v>
                </c:pt>
                <c:pt idx="373">
                  <c:v>295.78223445196062</c:v>
                </c:pt>
                <c:pt idx="374">
                  <c:v>295.86033423752741</c:v>
                </c:pt>
                <c:pt idx="375">
                  <c:v>295.9378381071021</c:v>
                </c:pt>
                <c:pt idx="376">
                  <c:v>296.01474593022431</c:v>
                </c:pt>
                <c:pt idx="377">
                  <c:v>296.09105757735307</c:v>
                </c:pt>
                <c:pt idx="378">
                  <c:v>296.16677291994131</c:v>
                </c:pt>
                <c:pt idx="379">
                  <c:v>296.24189183035475</c:v>
                </c:pt>
                <c:pt idx="380">
                  <c:v>296.31641418193715</c:v>
                </c:pt>
                <c:pt idx="381">
                  <c:v>296.39033984895121</c:v>
                </c:pt>
                <c:pt idx="382">
                  <c:v>296.46366870663786</c:v>
                </c:pt>
                <c:pt idx="383">
                  <c:v>296.53640063117319</c:v>
                </c:pt>
                <c:pt idx="384">
                  <c:v>296.60853549966907</c:v>
                </c:pt>
                <c:pt idx="385">
                  <c:v>296.68007319020427</c:v>
                </c:pt>
                <c:pt idx="386">
                  <c:v>296.75101358179722</c:v>
                </c:pt>
                <c:pt idx="387">
                  <c:v>296.8213565543935</c:v>
                </c:pt>
                <c:pt idx="388">
                  <c:v>296.89110198890882</c:v>
                </c:pt>
                <c:pt idx="389">
                  <c:v>296.96024976718479</c:v>
                </c:pt>
                <c:pt idx="390">
                  <c:v>297.02879977199609</c:v>
                </c:pt>
                <c:pt idx="391">
                  <c:v>297.09675188709122</c:v>
                </c:pt>
                <c:pt idx="392">
                  <c:v>297.16410599712566</c:v>
                </c:pt>
                <c:pt idx="393">
                  <c:v>297.23086198771597</c:v>
                </c:pt>
                <c:pt idx="394">
                  <c:v>297.29701974541393</c:v>
                </c:pt>
                <c:pt idx="395">
                  <c:v>297.36257915770358</c:v>
                </c:pt>
                <c:pt idx="396">
                  <c:v>297.42754011300383</c:v>
                </c:pt>
                <c:pt idx="397">
                  <c:v>297.49190250069444</c:v>
                </c:pt>
                <c:pt idx="398">
                  <c:v>297.55566621106311</c:v>
                </c:pt>
                <c:pt idx="399">
                  <c:v>297.61883113534617</c:v>
                </c:pt>
                <c:pt idx="400">
                  <c:v>297.68139716571568</c:v>
                </c:pt>
                <c:pt idx="401">
                  <c:v>297.74336419527208</c:v>
                </c:pt>
                <c:pt idx="402">
                  <c:v>297.80473211806441</c:v>
                </c:pt>
                <c:pt idx="403">
                  <c:v>297.86550082906371</c:v>
                </c:pt>
                <c:pt idx="404">
                  <c:v>297.92567022416102</c:v>
                </c:pt>
                <c:pt idx="405">
                  <c:v>297.98524020021233</c:v>
                </c:pt>
                <c:pt idx="406">
                  <c:v>298.04421065496501</c:v>
                </c:pt>
                <c:pt idx="407">
                  <c:v>298.10258148712694</c:v>
                </c:pt>
                <c:pt idx="408">
                  <c:v>298.16035259633088</c:v>
                </c:pt>
                <c:pt idx="409">
                  <c:v>298.21752388312854</c:v>
                </c:pt>
                <c:pt idx="410">
                  <c:v>298.27409524900821</c:v>
                </c:pt>
                <c:pt idx="411">
                  <c:v>298.33006659638352</c:v>
                </c:pt>
                <c:pt idx="412">
                  <c:v>298.38543782859364</c:v>
                </c:pt>
                <c:pt idx="413">
                  <c:v>298.44020884991858</c:v>
                </c:pt>
                <c:pt idx="414">
                  <c:v>298.49437956554078</c:v>
                </c:pt>
                <c:pt idx="415">
                  <c:v>298.54794988158909</c:v>
                </c:pt>
                <c:pt idx="416">
                  <c:v>298.60091970510524</c:v>
                </c:pt>
                <c:pt idx="417">
                  <c:v>298.65328894405798</c:v>
                </c:pt>
                <c:pt idx="418">
                  <c:v>298.70505750734822</c:v>
                </c:pt>
                <c:pt idx="419">
                  <c:v>298.75622530479723</c:v>
                </c:pt>
                <c:pt idx="420">
                  <c:v>298.80679224713839</c:v>
                </c:pt>
                <c:pt idx="421">
                  <c:v>298.85675824603567</c:v>
                </c:pt>
                <c:pt idx="422">
                  <c:v>298.906123214084</c:v>
                </c:pt>
                <c:pt idx="423">
                  <c:v>298.95488706477818</c:v>
                </c:pt>
                <c:pt idx="424">
                  <c:v>299.00304971256298</c:v>
                </c:pt>
                <c:pt idx="425">
                  <c:v>299.05061107276299</c:v>
                </c:pt>
                <c:pt idx="426">
                  <c:v>299.09757106166893</c:v>
                </c:pt>
                <c:pt idx="427">
                  <c:v>299.14392959645579</c:v>
                </c:pt>
                <c:pt idx="428">
                  <c:v>299.18968659523898</c:v>
                </c:pt>
                <c:pt idx="429">
                  <c:v>299.2348419770359</c:v>
                </c:pt>
                <c:pt idx="430">
                  <c:v>299.27939566178611</c:v>
                </c:pt>
                <c:pt idx="431">
                  <c:v>299.3233475703617</c:v>
                </c:pt>
                <c:pt idx="432">
                  <c:v>299.36669762452738</c:v>
                </c:pt>
                <c:pt idx="433">
                  <c:v>299.40944574698227</c:v>
                </c:pt>
                <c:pt idx="434">
                  <c:v>299.45159186133833</c:v>
                </c:pt>
                <c:pt idx="435">
                  <c:v>299.49313589211494</c:v>
                </c:pt>
                <c:pt idx="436">
                  <c:v>299.53407776474779</c:v>
                </c:pt>
                <c:pt idx="437">
                  <c:v>299.57441740559813</c:v>
                </c:pt>
                <c:pt idx="438">
                  <c:v>299.61415474194268</c:v>
                </c:pt>
                <c:pt idx="439">
                  <c:v>299.65328970195094</c:v>
                </c:pt>
                <c:pt idx="440">
                  <c:v>299.69182221472357</c:v>
                </c:pt>
                <c:pt idx="441">
                  <c:v>299.72975221026741</c:v>
                </c:pt>
                <c:pt idx="442">
                  <c:v>299.76707961950689</c:v>
                </c:pt>
                <c:pt idx="443">
                  <c:v>299.80380437427141</c:v>
                </c:pt>
                <c:pt idx="444">
                  <c:v>299.83992640731083</c:v>
                </c:pt>
                <c:pt idx="445">
                  <c:v>299.87544565228239</c:v>
                </c:pt>
                <c:pt idx="446">
                  <c:v>299.91036204375143</c:v>
                </c:pt>
                <c:pt idx="447">
                  <c:v>299.94467551719686</c:v>
                </c:pt>
                <c:pt idx="448">
                  <c:v>299.97838600900849</c:v>
                </c:pt>
                <c:pt idx="449">
                  <c:v>300.01149345648486</c:v>
                </c:pt>
                <c:pt idx="450">
                  <c:v>300.0439977978312</c:v>
                </c:pt>
                <c:pt idx="451">
                  <c:v>300.07589897216388</c:v>
                </c:pt>
                <c:pt idx="452">
                  <c:v>300.10719691951397</c:v>
                </c:pt>
                <c:pt idx="453">
                  <c:v>300.13789158081516</c:v>
                </c:pt>
                <c:pt idx="454">
                  <c:v>300.1679828979108</c:v>
                </c:pt>
                <c:pt idx="455">
                  <c:v>300.19747081354836</c:v>
                </c:pt>
                <c:pt idx="456">
                  <c:v>300.22635527138823</c:v>
                </c:pt>
                <c:pt idx="457">
                  <c:v>300.25463621599363</c:v>
                </c:pt>
                <c:pt idx="458">
                  <c:v>300.28231359283535</c:v>
                </c:pt>
                <c:pt idx="459">
                  <c:v>300.30938734829869</c:v>
                </c:pt>
                <c:pt idx="460">
                  <c:v>300.33585742966432</c:v>
                </c:pt>
                <c:pt idx="461">
                  <c:v>300.36172378512674</c:v>
                </c:pt>
                <c:pt idx="462">
                  <c:v>300.38698636378058</c:v>
                </c:pt>
                <c:pt idx="463">
                  <c:v>300.41164511562471</c:v>
                </c:pt>
                <c:pt idx="464">
                  <c:v>300.43569999157518</c:v>
                </c:pt>
                <c:pt idx="465">
                  <c:v>300.45915094343962</c:v>
                </c:pt>
                <c:pt idx="466">
                  <c:v>300.4819979239345</c:v>
                </c:pt>
                <c:pt idx="467">
                  <c:v>300.50424088668143</c:v>
                </c:pt>
                <c:pt idx="468">
                  <c:v>300.52587978621455</c:v>
                </c:pt>
                <c:pt idx="469">
                  <c:v>300.54691457795428</c:v>
                </c:pt>
                <c:pt idx="470">
                  <c:v>300.56734521823705</c:v>
                </c:pt>
                <c:pt idx="471">
                  <c:v>300.58717166430716</c:v>
                </c:pt>
                <c:pt idx="472">
                  <c:v>300.60639387429325</c:v>
                </c:pt>
                <c:pt idx="473">
                  <c:v>300.62501180724445</c:v>
                </c:pt>
                <c:pt idx="474">
                  <c:v>300.64302542310651</c:v>
                </c:pt>
                <c:pt idx="475">
                  <c:v>300.66043468273301</c:v>
                </c:pt>
                <c:pt idx="476">
                  <c:v>300.67723954787402</c:v>
                </c:pt>
                <c:pt idx="477">
                  <c:v>300.69343998117739</c:v>
                </c:pt>
                <c:pt idx="478">
                  <c:v>300.70903594620518</c:v>
                </c:pt>
                <c:pt idx="479">
                  <c:v>300.72402740741518</c:v>
                </c:pt>
                <c:pt idx="480">
                  <c:v>300.73841433016435</c:v>
                </c:pt>
                <c:pt idx="481">
                  <c:v>300.75219668071844</c:v>
                </c:pt>
                <c:pt idx="482">
                  <c:v>300.76537442623652</c:v>
                </c:pt>
                <c:pt idx="483">
                  <c:v>300.77794753478554</c:v>
                </c:pt>
                <c:pt idx="484">
                  <c:v>300.78991597532763</c:v>
                </c:pt>
                <c:pt idx="485">
                  <c:v>300.8012797177314</c:v>
                </c:pt>
                <c:pt idx="486">
                  <c:v>300.81203873276593</c:v>
                </c:pt>
                <c:pt idx="487">
                  <c:v>300.82219299209896</c:v>
                </c:pt>
                <c:pt idx="488">
                  <c:v>300.83174246829657</c:v>
                </c:pt>
                <c:pt idx="489">
                  <c:v>300.84068713482969</c:v>
                </c:pt>
                <c:pt idx="490">
                  <c:v>300.84902696607162</c:v>
                </c:pt>
                <c:pt idx="491">
                  <c:v>300.85676193728938</c:v>
                </c:pt>
                <c:pt idx="492">
                  <c:v>300.8638920246529</c:v>
                </c:pt>
                <c:pt idx="493">
                  <c:v>300.87041720523604</c:v>
                </c:pt>
                <c:pt idx="494">
                  <c:v>300.87633745700447</c:v>
                </c:pt>
                <c:pt idx="495">
                  <c:v>300.88165275883</c:v>
                </c:pt>
                <c:pt idx="496">
                  <c:v>300.88636309048252</c:v>
                </c:pt>
                <c:pt idx="497">
                  <c:v>300.89046843264117</c:v>
                </c:pt>
                <c:pt idx="498">
                  <c:v>300.89396876686732</c:v>
                </c:pt>
                <c:pt idx="499">
                  <c:v>300.89686407563181</c:v>
                </c:pt>
                <c:pt idx="500">
                  <c:v>300.89915434231182</c:v>
                </c:pt>
                <c:pt idx="501">
                  <c:v>300.90083955116904</c:v>
                </c:pt>
                <c:pt idx="502">
                  <c:v>300.9019196873748</c:v>
                </c:pt>
                <c:pt idx="503">
                  <c:v>300.90239473699933</c:v>
                </c:pt>
                <c:pt idx="504">
                  <c:v>300.90226468700803</c:v>
                </c:pt>
                <c:pt idx="505">
                  <c:v>300.90152952527461</c:v>
                </c:pt>
                <c:pt idx="506">
                  <c:v>300.90018924056596</c:v>
                </c:pt>
                <c:pt idx="507">
                  <c:v>300.89824382254346</c:v>
                </c:pt>
                <c:pt idx="508">
                  <c:v>300.89569326177894</c:v>
                </c:pt>
                <c:pt idx="509">
                  <c:v>300.89253754973879</c:v>
                </c:pt>
                <c:pt idx="510">
                  <c:v>300.88877667879206</c:v>
                </c:pt>
                <c:pt idx="511">
                  <c:v>300.88441064220069</c:v>
                </c:pt>
                <c:pt idx="512">
                  <c:v>300.87943943412989</c:v>
                </c:pt>
                <c:pt idx="513">
                  <c:v>300.87386304964576</c:v>
                </c:pt>
                <c:pt idx="514">
                  <c:v>300.86768148471322</c:v>
                </c:pt>
                <c:pt idx="515">
                  <c:v>300.86089473620001</c:v>
                </c:pt>
                <c:pt idx="516">
                  <c:v>300.85350280187004</c:v>
                </c:pt>
                <c:pt idx="517">
                  <c:v>300.84550568038833</c:v>
                </c:pt>
                <c:pt idx="518">
                  <c:v>300.83690337131242</c:v>
                </c:pt>
                <c:pt idx="519">
                  <c:v>300.82769587511956</c:v>
                </c:pt>
                <c:pt idx="520">
                  <c:v>300.8178831931632</c:v>
                </c:pt>
                <c:pt idx="521">
                  <c:v>300.80746532771781</c:v>
                </c:pt>
                <c:pt idx="522">
                  <c:v>300.79644228195036</c:v>
                </c:pt>
                <c:pt idx="523">
                  <c:v>300.78481405991732</c:v>
                </c:pt>
                <c:pt idx="524">
                  <c:v>300.77258066659181</c:v>
                </c:pt>
                <c:pt idx="525">
                  <c:v>300.75974210783949</c:v>
                </c:pt>
                <c:pt idx="526">
                  <c:v>300.74629839043411</c:v>
                </c:pt>
                <c:pt idx="527">
                  <c:v>300.7322495220385</c:v>
                </c:pt>
                <c:pt idx="528">
                  <c:v>300.71759551122801</c:v>
                </c:pt>
                <c:pt idx="529">
                  <c:v>300.70233636746786</c:v>
                </c:pt>
                <c:pt idx="530">
                  <c:v>300.68647210113596</c:v>
                </c:pt>
                <c:pt idx="531">
                  <c:v>300.67000272350208</c:v>
                </c:pt>
                <c:pt idx="532">
                  <c:v>300.65292824674958</c:v>
                </c:pt>
                <c:pt idx="533">
                  <c:v>300.63524868394978</c:v>
                </c:pt>
                <c:pt idx="534">
                  <c:v>300.61696404908639</c:v>
                </c:pt>
                <c:pt idx="535">
                  <c:v>300.59807435703624</c:v>
                </c:pt>
                <c:pt idx="536">
                  <c:v>300.57857962359003</c:v>
                </c:pt>
                <c:pt idx="537">
                  <c:v>300.5584798654333</c:v>
                </c:pt>
                <c:pt idx="538">
                  <c:v>300.53777510014697</c:v>
                </c:pt>
                <c:pt idx="539">
                  <c:v>300.51646534623137</c:v>
                </c:pt>
                <c:pt idx="540">
                  <c:v>300.49455062308169</c:v>
                </c:pt>
                <c:pt idx="541">
                  <c:v>300.47203095099695</c:v>
                </c:pt>
                <c:pt idx="542">
                  <c:v>300.44890635117929</c:v>
                </c:pt>
                <c:pt idx="543">
                  <c:v>300.4251768457284</c:v>
                </c:pt>
                <c:pt idx="544">
                  <c:v>300.40084245766627</c:v>
                </c:pt>
                <c:pt idx="545">
                  <c:v>300.37590321090244</c:v>
                </c:pt>
                <c:pt idx="546">
                  <c:v>300.35035913024961</c:v>
                </c:pt>
                <c:pt idx="547">
                  <c:v>300.32421024143707</c:v>
                </c:pt>
                <c:pt idx="548">
                  <c:v>300.29745657109612</c:v>
                </c:pt>
                <c:pt idx="549">
                  <c:v>300.2700981467562</c:v>
                </c:pt>
                <c:pt idx="550">
                  <c:v>300.24213499685578</c:v>
                </c:pt>
                <c:pt idx="551">
                  <c:v>300.21356715074586</c:v>
                </c:pt>
                <c:pt idx="552">
                  <c:v>300.18439463867446</c:v>
                </c:pt>
                <c:pt idx="553">
                  <c:v>300.15461749180332</c:v>
                </c:pt>
                <c:pt idx="554">
                  <c:v>300.12423574219054</c:v>
                </c:pt>
                <c:pt idx="555">
                  <c:v>300.09324942281165</c:v>
                </c:pt>
                <c:pt idx="556">
                  <c:v>300.06165856754325</c:v>
                </c:pt>
                <c:pt idx="557">
                  <c:v>300.02946321117474</c:v>
                </c:pt>
                <c:pt idx="558">
                  <c:v>299.99666338939647</c:v>
                </c:pt>
                <c:pt idx="559">
                  <c:v>299.96325913881236</c:v>
                </c:pt>
                <c:pt idx="560">
                  <c:v>299.92925049693878</c:v>
                </c:pt>
                <c:pt idx="561">
                  <c:v>299.89463750218886</c:v>
                </c:pt>
                <c:pt idx="562">
                  <c:v>299.85942019389284</c:v>
                </c:pt>
                <c:pt idx="563">
                  <c:v>299.82359861229423</c:v>
                </c:pt>
                <c:pt idx="564">
                  <c:v>299.7871727985393</c:v>
                </c:pt>
                <c:pt idx="565">
                  <c:v>299.75014279468451</c:v>
                </c:pt>
                <c:pt idx="566">
                  <c:v>299.71250864370347</c:v>
                </c:pt>
                <c:pt idx="567">
                  <c:v>299.67427038947733</c:v>
                </c:pt>
                <c:pt idx="568">
                  <c:v>299.63542807679454</c:v>
                </c:pt>
                <c:pt idx="569">
                  <c:v>299.59598175136705</c:v>
                </c:pt>
                <c:pt idx="570">
                  <c:v>299.55593145980487</c:v>
                </c:pt>
                <c:pt idx="571">
                  <c:v>299.51527724964217</c:v>
                </c:pt>
                <c:pt idx="572">
                  <c:v>299.47401916932182</c:v>
                </c:pt>
                <c:pt idx="573">
                  <c:v>299.43215726819346</c:v>
                </c:pt>
                <c:pt idx="574">
                  <c:v>299.38969159653442</c:v>
                </c:pt>
                <c:pt idx="575">
                  <c:v>299.34662220552678</c:v>
                </c:pt>
                <c:pt idx="576">
                  <c:v>299.30294914726687</c:v>
                </c:pt>
                <c:pt idx="577">
                  <c:v>299.25867247477044</c:v>
                </c:pt>
                <c:pt idx="578">
                  <c:v>299.21379224196863</c:v>
                </c:pt>
                <c:pt idx="579">
                  <c:v>299.16830850370462</c:v>
                </c:pt>
                <c:pt idx="580">
                  <c:v>299.12222131574816</c:v>
                </c:pt>
                <c:pt idx="581">
                  <c:v>299.07553073477283</c:v>
                </c:pt>
                <c:pt idx="582">
                  <c:v>299.02823681837782</c:v>
                </c:pt>
                <c:pt idx="583">
                  <c:v>298.98033962507833</c:v>
                </c:pt>
                <c:pt idx="584">
                  <c:v>298.93183921430682</c:v>
                </c:pt>
                <c:pt idx="585">
                  <c:v>298.88273564641941</c:v>
                </c:pt>
                <c:pt idx="586">
                  <c:v>298.83302898268926</c:v>
                </c:pt>
                <c:pt idx="587">
                  <c:v>298.78271928530597</c:v>
                </c:pt>
                <c:pt idx="588">
                  <c:v>298.73180661738428</c:v>
                </c:pt>
                <c:pt idx="589">
                  <c:v>298.68029104295624</c:v>
                </c:pt>
                <c:pt idx="590">
                  <c:v>298.62817262697922</c:v>
                </c:pt>
                <c:pt idx="591">
                  <c:v>298.57545143533031</c:v>
                </c:pt>
                <c:pt idx="592">
                  <c:v>298.52212753481348</c:v>
                </c:pt>
                <c:pt idx="593">
                  <c:v>298.46820099314704</c:v>
                </c:pt>
                <c:pt idx="594">
                  <c:v>298.41367187897805</c:v>
                </c:pt>
                <c:pt idx="595">
                  <c:v>298.35854026188326</c:v>
                </c:pt>
                <c:pt idx="596">
                  <c:v>298.30280621236022</c:v>
                </c:pt>
                <c:pt idx="597">
                  <c:v>298.24646980182843</c:v>
                </c:pt>
                <c:pt idx="598">
                  <c:v>298.1895311026297</c:v>
                </c:pt>
                <c:pt idx="599">
                  <c:v>298.1319901880492</c:v>
                </c:pt>
                <c:pt idx="600">
                  <c:v>298.07384713228259</c:v>
                </c:pt>
                <c:pt idx="601">
                  <c:v>298.01510201046403</c:v>
                </c:pt>
                <c:pt idx="602">
                  <c:v>297.95575489864871</c:v>
                </c:pt>
                <c:pt idx="603">
                  <c:v>297.89580587382272</c:v>
                </c:pt>
                <c:pt idx="604">
                  <c:v>297.83525501390835</c:v>
                </c:pt>
                <c:pt idx="605">
                  <c:v>297.77410239774758</c:v>
                </c:pt>
                <c:pt idx="606">
                  <c:v>297.71234810512408</c:v>
                </c:pt>
                <c:pt idx="607">
                  <c:v>297.64999221674418</c:v>
                </c:pt>
                <c:pt idx="608">
                  <c:v>297.5870348142505</c:v>
                </c:pt>
                <c:pt idx="609">
                  <c:v>297.52347598021771</c:v>
                </c:pt>
                <c:pt idx="610">
                  <c:v>297.45931579815357</c:v>
                </c:pt>
                <c:pt idx="611">
                  <c:v>297.39455435249937</c:v>
                </c:pt>
                <c:pt idx="612">
                  <c:v>297.3291917286366</c:v>
                </c:pt>
                <c:pt idx="613">
                  <c:v>297.26322801287557</c:v>
                </c:pt>
                <c:pt idx="614">
                  <c:v>297.19666329246957</c:v>
                </c:pt>
                <c:pt idx="615">
                  <c:v>297.12949765559858</c:v>
                </c:pt>
                <c:pt idx="616">
                  <c:v>297.06173119139135</c:v>
                </c:pt>
                <c:pt idx="617">
                  <c:v>296.99336398990812</c:v>
                </c:pt>
                <c:pt idx="618">
                  <c:v>296.92439614214788</c:v>
                </c:pt>
                <c:pt idx="619">
                  <c:v>296.85482774005465</c:v>
                </c:pt>
                <c:pt idx="620">
                  <c:v>296.7846588765118</c:v>
                </c:pt>
                <c:pt idx="621">
                  <c:v>296.71388964533782</c:v>
                </c:pt>
                <c:pt idx="622">
                  <c:v>296.64252014130284</c:v>
                </c:pt>
                <c:pt idx="623">
                  <c:v>296.57055046010538</c:v>
                </c:pt>
                <c:pt idx="624">
                  <c:v>296.49798069840926</c:v>
                </c:pt>
                <c:pt idx="625">
                  <c:v>296.42481095380094</c:v>
                </c:pt>
                <c:pt idx="626">
                  <c:v>296.35104132482269</c:v>
                </c:pt>
                <c:pt idx="627">
                  <c:v>296.27667191095878</c:v>
                </c:pt>
                <c:pt idx="628">
                  <c:v>296.20170281264683</c:v>
                </c:pt>
                <c:pt idx="629">
                  <c:v>296.12613413126337</c:v>
                </c:pt>
                <c:pt idx="630">
                  <c:v>296.0499659691373</c:v>
                </c:pt>
                <c:pt idx="631">
                  <c:v>295.97319842954624</c:v>
                </c:pt>
                <c:pt idx="632">
                  <c:v>295.89583161671675</c:v>
                </c:pt>
                <c:pt idx="633">
                  <c:v>295.81786563582659</c:v>
                </c:pt>
                <c:pt idx="634">
                  <c:v>295.73930059300625</c:v>
                </c:pt>
                <c:pt idx="635">
                  <c:v>295.66013659533678</c:v>
                </c:pt>
                <c:pt idx="636">
                  <c:v>295.58037375085053</c:v>
                </c:pt>
                <c:pt idx="637">
                  <c:v>295.50001216854008</c:v>
                </c:pt>
                <c:pt idx="638">
                  <c:v>295.41905195834431</c:v>
                </c:pt>
                <c:pt idx="639">
                  <c:v>295.33749323116535</c:v>
                </c:pt>
                <c:pt idx="640">
                  <c:v>295.25533609885832</c:v>
                </c:pt>
                <c:pt idx="641">
                  <c:v>295.17258067423347</c:v>
                </c:pt>
                <c:pt idx="642">
                  <c:v>295.08922707106353</c:v>
                </c:pt>
                <c:pt idx="643">
                  <c:v>295.00527540408183</c:v>
                </c:pt>
                <c:pt idx="644">
                  <c:v>294.92072578897506</c:v>
                </c:pt>
                <c:pt idx="645">
                  <c:v>294.83557834239906</c:v>
                </c:pt>
                <c:pt idx="646">
                  <c:v>294.74983318196217</c:v>
                </c:pt>
                <c:pt idx="647">
                  <c:v>294.66349042624529</c:v>
                </c:pt>
                <c:pt idx="648">
                  <c:v>294.57655019478574</c:v>
                </c:pt>
                <c:pt idx="649">
                  <c:v>294.48901260808708</c:v>
                </c:pt>
                <c:pt idx="650">
                  <c:v>294.40087778762222</c:v>
                </c:pt>
                <c:pt idx="651">
                  <c:v>294.31214585582478</c:v>
                </c:pt>
                <c:pt idx="652">
                  <c:v>294.22281693610387</c:v>
                </c:pt>
                <c:pt idx="653">
                  <c:v>294.13289115283118</c:v>
                </c:pt>
                <c:pt idx="654">
                  <c:v>294.04236863134446</c:v>
                </c:pt>
                <c:pt idx="655">
                  <c:v>293.95124949795911</c:v>
                </c:pt>
                <c:pt idx="656">
                  <c:v>293.85953387996233</c:v>
                </c:pt>
                <c:pt idx="657">
                  <c:v>293.76722190560776</c:v>
                </c:pt>
                <c:pt idx="658">
                  <c:v>293.67431370412368</c:v>
                </c:pt>
                <c:pt idx="659">
                  <c:v>293.5808094057187</c:v>
                </c:pt>
                <c:pt idx="660">
                  <c:v>293.48670914156753</c:v>
                </c:pt>
                <c:pt idx="661">
                  <c:v>293.39201304383022</c:v>
                </c:pt>
                <c:pt idx="662">
                  <c:v>293.29672124564252</c:v>
                </c:pt>
                <c:pt idx="663">
                  <c:v>293.20083388111271</c:v>
                </c:pt>
                <c:pt idx="664">
                  <c:v>293.10435108533386</c:v>
                </c:pt>
                <c:pt idx="665">
                  <c:v>293.00727299437528</c:v>
                </c:pt>
                <c:pt idx="666">
                  <c:v>292.90959974529369</c:v>
                </c:pt>
                <c:pt idx="667">
                  <c:v>292.81133147612525</c:v>
                </c:pt>
                <c:pt idx="668">
                  <c:v>292.71246832588974</c:v>
                </c:pt>
                <c:pt idx="669">
                  <c:v>292.61301043459423</c:v>
                </c:pt>
                <c:pt idx="670">
                  <c:v>292.5129579432305</c:v>
                </c:pt>
                <c:pt idx="671">
                  <c:v>292.41231099377302</c:v>
                </c:pt>
                <c:pt idx="672">
                  <c:v>292.31106972919201</c:v>
                </c:pt>
                <c:pt idx="673">
                  <c:v>292.20923429343816</c:v>
                </c:pt>
                <c:pt idx="674">
                  <c:v>292.10680483146365</c:v>
                </c:pt>
                <c:pt idx="675">
                  <c:v>292.00378148920282</c:v>
                </c:pt>
                <c:pt idx="676">
                  <c:v>291.90016441358614</c:v>
                </c:pt>
                <c:pt idx="677">
                  <c:v>291.79595375253496</c:v>
                </c:pt>
                <c:pt idx="678">
                  <c:v>291.69114965497255</c:v>
                </c:pt>
                <c:pt idx="679">
                  <c:v>291.58575227081337</c:v>
                </c:pt>
                <c:pt idx="680">
                  <c:v>291.47976175096761</c:v>
                </c:pt>
                <c:pt idx="681">
                  <c:v>291.37317824734311</c:v>
                </c:pt>
                <c:pt idx="682">
                  <c:v>291.26600191285388</c:v>
                </c:pt>
                <c:pt idx="683">
                  <c:v>291.15823290141094</c:v>
                </c:pt>
                <c:pt idx="684">
                  <c:v>291.04987136792664</c:v>
                </c:pt>
                <c:pt idx="685">
                  <c:v>290.94091746831492</c:v>
                </c:pt>
                <c:pt idx="686">
                  <c:v>290.83137135950062</c:v>
                </c:pt>
                <c:pt idx="687">
                  <c:v>290.72123319940459</c:v>
                </c:pt>
                <c:pt idx="688">
                  <c:v>290.61050314696121</c:v>
                </c:pt>
                <c:pt idx="689">
                  <c:v>290.49918136211255</c:v>
                </c:pt>
                <c:pt idx="690">
                  <c:v>290.38726800580946</c:v>
                </c:pt>
                <c:pt idx="691">
                  <c:v>290.27476324000867</c:v>
                </c:pt>
                <c:pt idx="692">
                  <c:v>290.16166722768907</c:v>
                </c:pt>
                <c:pt idx="693">
                  <c:v>290.04798013283073</c:v>
                </c:pt>
                <c:pt idx="694">
                  <c:v>289.93370212043556</c:v>
                </c:pt>
                <c:pt idx="695">
                  <c:v>289.81883335651884</c:v>
                </c:pt>
                <c:pt idx="696">
                  <c:v>289.70337400811064</c:v>
                </c:pt>
                <c:pt idx="697">
                  <c:v>289.58732424326172</c:v>
                </c:pt>
                <c:pt idx="698">
                  <c:v>289.4706842310494</c:v>
                </c:pt>
                <c:pt idx="699">
                  <c:v>289.35345414155546</c:v>
                </c:pt>
                <c:pt idx="700">
                  <c:v>289.23563414589825</c:v>
                </c:pt>
                <c:pt idx="701">
                  <c:v>289.11722441621276</c:v>
                </c:pt>
                <c:pt idx="702">
                  <c:v>288.99822512565993</c:v>
                </c:pt>
                <c:pt idx="703">
                  <c:v>288.87863644842395</c:v>
                </c:pt>
                <c:pt idx="704">
                  <c:v>288.75845855972591</c:v>
                </c:pt>
                <c:pt idx="705">
                  <c:v>288.63769163580662</c:v>
                </c:pt>
                <c:pt idx="706">
                  <c:v>288.51633585393944</c:v>
                </c:pt>
                <c:pt idx="707">
                  <c:v>288.39439139242882</c:v>
                </c:pt>
                <c:pt idx="708">
                  <c:v>288.27185843061704</c:v>
                </c:pt>
                <c:pt idx="709">
                  <c:v>288.14873714887335</c:v>
                </c:pt>
                <c:pt idx="710">
                  <c:v>288.02502772860691</c:v>
                </c:pt>
                <c:pt idx="711">
                  <c:v>287.90073035226794</c:v>
                </c:pt>
                <c:pt idx="712">
                  <c:v>287.77584520333517</c:v>
                </c:pt>
                <c:pt idx="713">
                  <c:v>287.65037246633761</c:v>
                </c:pt>
                <c:pt idx="714">
                  <c:v>287.52431232683824</c:v>
                </c:pt>
                <c:pt idx="715">
                  <c:v>287.39766497144711</c:v>
                </c:pt>
                <c:pt idx="716">
                  <c:v>287.2704305878176</c:v>
                </c:pt>
                <c:pt idx="717">
                  <c:v>287.14260936464711</c:v>
                </c:pt>
                <c:pt idx="718">
                  <c:v>287.01420149168644</c:v>
                </c:pt>
                <c:pt idx="719">
                  <c:v>286.88520715972464</c:v>
                </c:pt>
                <c:pt idx="720">
                  <c:v>286.7556265606155</c:v>
                </c:pt>
                <c:pt idx="721">
                  <c:v>286.62545988724804</c:v>
                </c:pt>
                <c:pt idx="722">
                  <c:v>286.49470733357822</c:v>
                </c:pt>
                <c:pt idx="723">
                  <c:v>286.36336909460988</c:v>
                </c:pt>
                <c:pt idx="724">
                  <c:v>286.23144536640234</c:v>
                </c:pt>
                <c:pt idx="725">
                  <c:v>286.09893634607585</c:v>
                </c:pt>
                <c:pt idx="726">
                  <c:v>285.96584223180957</c:v>
                </c:pt>
                <c:pt idx="727">
                  <c:v>285.8321632228471</c:v>
                </c:pt>
                <c:pt idx="728">
                  <c:v>285.6978995194815</c:v>
                </c:pt>
                <c:pt idx="729">
                  <c:v>285.56305132308648</c:v>
                </c:pt>
                <c:pt idx="730">
                  <c:v>285.42761883609029</c:v>
                </c:pt>
                <c:pt idx="731">
                  <c:v>285.29160226199275</c:v>
                </c:pt>
                <c:pt idx="732">
                  <c:v>285.15500180535957</c:v>
                </c:pt>
                <c:pt idx="733">
                  <c:v>285.01781767183326</c:v>
                </c:pt>
                <c:pt idx="734">
                  <c:v>284.88005006812176</c:v>
                </c:pt>
                <c:pt idx="735">
                  <c:v>284.74169920200598</c:v>
                </c:pt>
                <c:pt idx="736">
                  <c:v>284.60276528234721</c:v>
                </c:pt>
                <c:pt idx="737">
                  <c:v>284.46324851908037</c:v>
                </c:pt>
                <c:pt idx="738">
                  <c:v>284.32314912322016</c:v>
                </c:pt>
                <c:pt idx="739">
                  <c:v>284.18246730685962</c:v>
                </c:pt>
                <c:pt idx="740">
                  <c:v>284.04120328317401</c:v>
                </c:pt>
                <c:pt idx="741">
                  <c:v>283.89935726642574</c:v>
                </c:pt>
                <c:pt idx="742">
                  <c:v>283.75692947195694</c:v>
                </c:pt>
                <c:pt idx="743">
                  <c:v>283.61392011619938</c:v>
                </c:pt>
                <c:pt idx="744">
                  <c:v>283.47032941667379</c:v>
                </c:pt>
                <c:pt idx="745">
                  <c:v>283.326157591987</c:v>
                </c:pt>
                <c:pt idx="746">
                  <c:v>283.181404861847</c:v>
                </c:pt>
                <c:pt idx="747">
                  <c:v>283.0360714470458</c:v>
                </c:pt>
                <c:pt idx="748">
                  <c:v>282.89015756947464</c:v>
                </c:pt>
                <c:pt idx="749">
                  <c:v>282.74366345212195</c:v>
                </c:pt>
                <c:pt idx="750">
                  <c:v>282.59658931907575</c:v>
                </c:pt>
                <c:pt idx="751">
                  <c:v>282.44893539552322</c:v>
                </c:pt>
                <c:pt idx="752">
                  <c:v>282.30070190775439</c:v>
                </c:pt>
                <c:pt idx="753">
                  <c:v>282.15188908316713</c:v>
                </c:pt>
                <c:pt idx="754">
                  <c:v>282.00249715025552</c:v>
                </c:pt>
                <c:pt idx="755">
                  <c:v>281.85252633863507</c:v>
                </c:pt>
                <c:pt idx="756">
                  <c:v>281.70197687901617</c:v>
                </c:pt>
                <c:pt idx="757">
                  <c:v>281.55084900323357</c:v>
                </c:pt>
                <c:pt idx="758">
                  <c:v>281.39914294422857</c:v>
                </c:pt>
                <c:pt idx="759">
                  <c:v>281.24685893605948</c:v>
                </c:pt>
                <c:pt idx="760">
                  <c:v>281.09399721389701</c:v>
                </c:pt>
                <c:pt idx="761">
                  <c:v>280.9405580140405</c:v>
                </c:pt>
                <c:pt idx="762">
                  <c:v>280.78654157390127</c:v>
                </c:pt>
                <c:pt idx="763">
                  <c:v>280.63194813201397</c:v>
                </c:pt>
                <c:pt idx="764">
                  <c:v>280.47677792803995</c:v>
                </c:pt>
                <c:pt idx="765">
                  <c:v>280.32103120276753</c:v>
                </c:pt>
                <c:pt idx="766">
                  <c:v>280.16470819811275</c:v>
                </c:pt>
                <c:pt idx="767">
                  <c:v>280.00780915711829</c:v>
                </c:pt>
                <c:pt idx="768">
                  <c:v>279.85033432396818</c:v>
                </c:pt>
                <c:pt idx="769">
                  <c:v>279.69228394396697</c:v>
                </c:pt>
                <c:pt idx="770">
                  <c:v>279.5336582635652</c:v>
                </c:pt>
                <c:pt idx="771">
                  <c:v>279.37445753034802</c:v>
                </c:pt>
                <c:pt idx="772">
                  <c:v>279.21468199304093</c:v>
                </c:pt>
                <c:pt idx="773">
                  <c:v>279.05433190150933</c:v>
                </c:pt>
                <c:pt idx="774">
                  <c:v>278.89340750676655</c:v>
                </c:pt>
                <c:pt idx="775">
                  <c:v>278.73190906096607</c:v>
                </c:pt>
                <c:pt idx="776">
                  <c:v>278.56983681741355</c:v>
                </c:pt>
                <c:pt idx="777">
                  <c:v>278.40719103056273</c:v>
                </c:pt>
                <c:pt idx="778">
                  <c:v>278.24397195602239</c:v>
                </c:pt>
                <c:pt idx="779">
                  <c:v>278.08017985054801</c:v>
                </c:pt>
                <c:pt idx="780">
                  <c:v>277.91581497205846</c:v>
                </c:pt>
                <c:pt idx="781">
                  <c:v>277.7508775796249</c:v>
                </c:pt>
                <c:pt idx="782">
                  <c:v>277.58536793348242</c:v>
                </c:pt>
                <c:pt idx="783">
                  <c:v>277.41928629502547</c:v>
                </c:pt>
                <c:pt idx="784">
                  <c:v>277.25263292681547</c:v>
                </c:pt>
                <c:pt idx="785">
                  <c:v>277.08540809257738</c:v>
                </c:pt>
                <c:pt idx="786">
                  <c:v>276.9176120572053</c:v>
                </c:pt>
                <c:pt idx="787">
                  <c:v>276.74924508676651</c:v>
                </c:pt>
                <c:pt idx="788">
                  <c:v>276.58030744849646</c:v>
                </c:pt>
                <c:pt idx="789">
                  <c:v>276.41079941080812</c:v>
                </c:pt>
                <c:pt idx="790">
                  <c:v>276.2407212432903</c:v>
                </c:pt>
                <c:pt idx="791">
                  <c:v>276.07007321671182</c:v>
                </c:pt>
                <c:pt idx="792">
                  <c:v>275.89885560301974</c:v>
                </c:pt>
                <c:pt idx="793">
                  <c:v>275.72706867534879</c:v>
                </c:pt>
                <c:pt idx="794">
                  <c:v>275.55471270801718</c:v>
                </c:pt>
                <c:pt idx="795">
                  <c:v>275.38178797653217</c:v>
                </c:pt>
                <c:pt idx="796">
                  <c:v>275.20829475758717</c:v>
                </c:pt>
                <c:pt idx="797">
                  <c:v>275.0342333290705</c:v>
                </c:pt>
                <c:pt idx="798">
                  <c:v>274.85960397006767</c:v>
                </c:pt>
                <c:pt idx="799">
                  <c:v>274.68440696085702</c:v>
                </c:pt>
                <c:pt idx="800">
                  <c:v>274.50864258291585</c:v>
                </c:pt>
                <c:pt idx="801">
                  <c:v>274.33231111892422</c:v>
                </c:pt>
                <c:pt idx="802">
                  <c:v>274.15541285276583</c:v>
                </c:pt>
                <c:pt idx="803">
                  <c:v>273.97794806952851</c:v>
                </c:pt>
                <c:pt idx="804">
                  <c:v>273.79991705551197</c:v>
                </c:pt>
                <c:pt idx="805">
                  <c:v>273.62132009821931</c:v>
                </c:pt>
                <c:pt idx="806">
                  <c:v>273.44215748637168</c:v>
                </c:pt>
                <c:pt idx="807">
                  <c:v>273.26242950990678</c:v>
                </c:pt>
                <c:pt idx="808">
                  <c:v>273.08213645997415</c:v>
                </c:pt>
                <c:pt idx="809">
                  <c:v>272.90127862894667</c:v>
                </c:pt>
                <c:pt idx="810">
                  <c:v>272.7198563104165</c:v>
                </c:pt>
                <c:pt idx="811">
                  <c:v>272.53786979920443</c:v>
                </c:pt>
                <c:pt idx="812">
                  <c:v>272.35531939135558</c:v>
                </c:pt>
                <c:pt idx="813">
                  <c:v>272.1722053841433</c:v>
                </c:pt>
                <c:pt idx="814">
                  <c:v>271.98852807607233</c:v>
                </c:pt>
                <c:pt idx="815">
                  <c:v>271.80428776688836</c:v>
                </c:pt>
                <c:pt idx="816">
                  <c:v>271.61948475756424</c:v>
                </c:pt>
                <c:pt idx="817">
                  <c:v>271.43411935031861</c:v>
                </c:pt>
                <c:pt idx="818">
                  <c:v>271.24819184860434</c:v>
                </c:pt>
                <c:pt idx="819">
                  <c:v>271.0617025571276</c:v>
                </c:pt>
                <c:pt idx="820">
                  <c:v>270.8746517818318</c:v>
                </c:pt>
                <c:pt idx="821">
                  <c:v>270.68703982991332</c:v>
                </c:pt>
                <c:pt idx="822">
                  <c:v>270.4988670098212</c:v>
                </c:pt>
                <c:pt idx="823">
                  <c:v>270.31013363125868</c:v>
                </c:pt>
                <c:pt idx="824">
                  <c:v>270.12084000518058</c:v>
                </c:pt>
                <c:pt idx="825">
                  <c:v>269.93098644380279</c:v>
                </c:pt>
                <c:pt idx="826">
                  <c:v>269.74057326060591</c:v>
                </c:pt>
                <c:pt idx="827">
                  <c:v>269.54960077033508</c:v>
                </c:pt>
                <c:pt idx="828">
                  <c:v>269.3580692889941</c:v>
                </c:pt>
                <c:pt idx="829">
                  <c:v>269.16597913386175</c:v>
                </c:pt>
                <c:pt idx="830">
                  <c:v>268.97333062349054</c:v>
                </c:pt>
                <c:pt idx="831">
                  <c:v>268.78012407770183</c:v>
                </c:pt>
                <c:pt idx="832">
                  <c:v>268.58635981760028</c:v>
                </c:pt>
                <c:pt idx="833">
                  <c:v>268.39203816556659</c:v>
                </c:pt>
                <c:pt idx="834">
                  <c:v>268.19715944526183</c:v>
                </c:pt>
                <c:pt idx="835">
                  <c:v>255.65186475478066</c:v>
                </c:pt>
                <c:pt idx="836">
                  <c:v>243.6632313035295</c:v>
                </c:pt>
                <c:pt idx="837">
                  <c:v>232.20655885584975</c:v>
                </c:pt>
                <c:pt idx="838">
                  <c:v>221.25824317774169</c:v>
                </c:pt>
                <c:pt idx="839">
                  <c:v>210.79572740495436</c:v>
                </c:pt>
                <c:pt idx="840">
                  <c:v>200.79745556897649</c:v>
                </c:pt>
                <c:pt idx="841">
                  <c:v>191.2428281851769</c:v>
                </c:pt>
                <c:pt idx="842">
                  <c:v>182.11215981159347</c:v>
                </c:pt>
                <c:pt idx="843">
                  <c:v>173.38663849092811</c:v>
                </c:pt>
                <c:pt idx="844">
                  <c:v>165.04828699218612</c:v>
                </c:pt>
                <c:pt idx="845">
                  <c:v>157.07992577210584</c:v>
                </c:pt>
                <c:pt idx="846">
                  <c:v>149.46513758006836</c:v>
                </c:pt>
                <c:pt idx="847">
                  <c:v>142.18823363356157</c:v>
                </c:pt>
                <c:pt idx="848">
                  <c:v>135.23422129451086</c:v>
                </c:pt>
                <c:pt idx="849">
                  <c:v>128.58877317987921</c:v>
                </c:pt>
                <c:pt idx="850">
                  <c:v>122.23819764289507</c:v>
                </c:pt>
                <c:pt idx="851">
                  <c:v>116.16941056409064</c:v>
                </c:pt>
                <c:pt idx="852">
                  <c:v>110.36990839403163</c:v>
                </c:pt>
                <c:pt idx="853">
                  <c:v>104.82774239219762</c:v>
                </c:pt>
                <c:pt idx="854">
                  <c:v>99.531494008938225</c:v>
                </c:pt>
                <c:pt idx="855">
                  <c:v>94.470251359783347</c:v>
                </c:pt>
                <c:pt idx="856">
                  <c:v>89.633586743638773</c:v>
                </c:pt>
                <c:pt idx="857">
                  <c:v>85.053449675439268</c:v>
                </c:pt>
                <c:pt idx="858">
                  <c:v>80.777660958156673</c:v>
                </c:pt>
                <c:pt idx="859">
                  <c:v>76.70828015008037</c:v>
                </c:pt>
                <c:pt idx="860">
                  <c:v>72.835540851954136</c:v>
                </c:pt>
                <c:pt idx="861">
                  <c:v>69.150132127732718</c:v>
                </c:pt>
                <c:pt idx="862">
                  <c:v>65.643177453453788</c:v>
                </c:pt>
                <c:pt idx="863">
                  <c:v>62.30621463097485</c:v>
                </c:pt>
                <c:pt idx="864">
                  <c:v>59.131176622502309</c:v>
                </c:pt>
                <c:pt idx="865">
                  <c:v>56.110373263835868</c:v>
                </c:pt>
                <c:pt idx="866">
                  <c:v>53.236473816154152</c:v>
                </c:pt>
                <c:pt idx="867">
                  <c:v>50.502490317984105</c:v>
                </c:pt>
                <c:pt idx="868">
                  <c:v>47.901761700729153</c:v>
                </c:pt>
                <c:pt idx="869">
                  <c:v>45.427938632784546</c:v>
                </c:pt>
                <c:pt idx="870">
                  <c:v>43.074969058844964</c:v>
                </c:pt>
                <c:pt idx="871">
                  <c:v>40.83708440251273</c:v>
                </c:pt>
                <c:pt idx="872">
                  <c:v>38.70878640174876</c:v>
                </c:pt>
                <c:pt idx="873">
                  <c:v>36.68483454807334</c:v>
                </c:pt>
                <c:pt idx="874">
                  <c:v>34.760234101726681</c:v>
                </c:pt>
                <c:pt idx="875">
                  <c:v>32.930224656236298</c:v>
                </c:pt>
                <c:pt idx="876">
                  <c:v>31.190269227018543</c:v>
                </c:pt>
                <c:pt idx="877">
                  <c:v>29.536043839761856</c:v>
                </c:pt>
                <c:pt idx="878">
                  <c:v>27.963427595403946</c:v>
                </c:pt>
                <c:pt idx="879">
                  <c:v>26.46849318952518</c:v>
                </c:pt>
                <c:pt idx="880">
                  <c:v>25.047497864936769</c:v>
                </c:pt>
                <c:pt idx="881">
                  <c:v>23.696874777146242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38296"/>
        <c:axId val="523845352"/>
      </c:scatterChart>
      <c:valAx>
        <c:axId val="52383829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5352"/>
        <c:crosses val="autoZero"/>
        <c:crossBetween val="midCat"/>
      </c:valAx>
      <c:valAx>
        <c:axId val="5238453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382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Sheet1!$A$3:$A$885</c:f>
              <c:numCache>
                <c:formatCode>General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Sheet1!$C$3:$C$885</c:f>
              <c:numCache>
                <c:formatCode>General</c:formatCode>
                <c:ptCount val="883"/>
                <c:pt idx="0">
                  <c:v>0</c:v>
                </c:pt>
                <c:pt idx="1">
                  <c:v>316.05057086240924</c:v>
                </c:pt>
                <c:pt idx="2">
                  <c:v>502.55643383576631</c:v>
                </c:pt>
                <c:pt idx="3">
                  <c:v>633.73311636575943</c:v>
                </c:pt>
                <c:pt idx="4">
                  <c:v>728.72853738834488</c:v>
                </c:pt>
                <c:pt idx="5">
                  <c:v>799.06624725718837</c:v>
                </c:pt>
                <c:pt idx="6">
                  <c:v>851.89519948251495</c:v>
                </c:pt>
                <c:pt idx="7">
                  <c:v>891.99000424960968</c:v>
                </c:pt>
                <c:pt idx="8">
                  <c:v>922.67800911355221</c:v>
                </c:pt>
                <c:pt idx="9">
                  <c:v>946.34176383046974</c:v>
                </c:pt>
                <c:pt idx="10">
                  <c:v>964.71907054295718</c:v>
                </c:pt>
                <c:pt idx="11">
                  <c:v>979.0942013454835</c:v>
                </c:pt>
                <c:pt idx="12">
                  <c:v>990.42546078227531</c:v>
                </c:pt>
                <c:pt idx="13">
                  <c:v>999.43315265564854</c:v>
                </c:pt>
                <c:pt idx="14">
                  <c:v>1006.6617505436943</c:v>
                </c:pt>
                <c:pt idx="15">
                  <c:v>1012.5246574943255</c:v>
                </c:pt>
                <c:pt idx="16">
                  <c:v>1017.3368893203442</c:v>
                </c:pt>
                <c:pt idx="17">
                  <c:v>1021.3392017309859</c:v>
                </c:pt>
                <c:pt idx="18">
                  <c:v>1024.7160538128917</c:v>
                </c:pt>
                <c:pt idx="19">
                  <c:v>1027.6090729417674</c:v>
                </c:pt>
                <c:pt idx="20">
                  <c:v>1030.1272022655583</c:v>
                </c:pt>
                <c:pt idx="21">
                  <c:v>1032.3543815665753</c:v>
                </c:pt>
                <c:pt idx="22">
                  <c:v>1034.3553819628514</c:v>
                </c:pt>
                <c:pt idx="23">
                  <c:v>1036.1802514479077</c:v>
                </c:pt>
                <c:pt idx="24">
                  <c:v>1037.8677105778729</c:v>
                </c:pt>
                <c:pt idx="25">
                  <c:v>1039.4477518788842</c:v>
                </c:pt>
                <c:pt idx="26">
                  <c:v>1040.9436334771003</c:v>
                </c:pt>
                <c:pt idx="27">
                  <c:v>1042.3734107063599</c:v>
                </c:pt>
                <c:pt idx="28">
                  <c:v>1043.7511145518242</c:v>
                </c:pt>
                <c:pt idx="29">
                  <c:v>1045.0876596272058</c:v>
                </c:pt>
                <c:pt idx="30">
                  <c:v>1046.3915446607348</c:v>
                </c:pt>
                <c:pt idx="31">
                  <c:v>1047.6693935602802</c:v>
                </c:pt>
                <c:pt idx="32">
                  <c:v>1048.9263738163324</c:v>
                </c:pt>
                <c:pt idx="33">
                  <c:v>1050.1665204067556</c:v>
                </c:pt>
                <c:pt idx="34">
                  <c:v>1051.392986809911</c:v>
                </c:pt>
                <c:pt idx="35">
                  <c:v>1052.6082397274629</c:v>
                </c:pt>
                <c:pt idx="36">
                  <c:v>1053.8142102912259</c:v>
                </c:pt>
                <c:pt idx="37">
                  <c:v>1055.0124115925701</c:v>
                </c:pt>
                <c:pt idx="38">
                  <c:v>1056.2040301222526</c:v>
                </c:pt>
                <c:pt idx="39">
                  <c:v>1057.3899969786571</c:v>
                </c:pt>
                <c:pt idx="40">
                  <c:v>1058.5710433722743</c:v>
                </c:pt>
                <c:pt idx="41">
                  <c:v>1059.7477439287741</c:v>
                </c:pt>
                <c:pt idx="42">
                  <c:v>1060.92055050356</c:v>
                </c:pt>
                <c:pt idx="43">
                  <c:v>1062.0898186106588</c:v>
                </c:pt>
                <c:pt idx="44">
                  <c:v>1063.2558280971805</c:v>
                </c:pt>
                <c:pt idx="45">
                  <c:v>1064.4187993296628</c:v>
                </c:pt>
                <c:pt idx="46">
                  <c:v>1065.5789058795428</c:v>
                </c:pt>
                <c:pt idx="47">
                  <c:v>1066.7362844709919</c:v>
                </c:pt>
                <c:pt idx="48">
                  <c:v>1067.8910427913115</c:v>
                </c:pt>
                <c:pt idx="49">
                  <c:v>1069.0432656259136</c:v>
                </c:pt>
                <c:pt idx="50">
                  <c:v>1070.1930196828296</c:v>
                </c:pt>
                <c:pt idx="51">
                  <c:v>1071.3403573895225</c:v>
                </c:pt>
                <c:pt idx="52">
                  <c:v>1072.485319883162</c:v>
                </c:pt>
                <c:pt idx="53">
                  <c:v>1073.6279393678565</c:v>
                </c:pt>
                <c:pt idx="54">
                  <c:v>1074.7682409742461</c:v>
                </c:pt>
                <c:pt idx="55">
                  <c:v>1075.9062442279705</c:v>
                </c:pt>
                <c:pt idx="56">
                  <c:v>1077.0419642099434</c:v>
                </c:pt>
                <c:pt idx="57">
                  <c:v>1078.1754124737065</c:v>
                </c:pt>
                <c:pt idx="58">
                  <c:v>1079.3065977720792</c:v>
                </c:pt>
                <c:pt idx="59">
                  <c:v>1080.4355266321136</c:v>
                </c:pt>
                <c:pt idx="60">
                  <c:v>1081.5622038114502</c:v>
                </c:pt>
                <c:pt idx="61">
                  <c:v>1082.6866326596235</c:v>
                </c:pt>
                <c:pt idx="62">
                  <c:v>1083.808815405956</c:v>
                </c:pt>
                <c:pt idx="63">
                  <c:v>1084.9287533872468</c:v>
                </c:pt>
                <c:pt idx="64">
                  <c:v>1086.0464472296646</c:v>
                </c:pt>
                <c:pt idx="65">
                  <c:v>1087.161896993169</c:v>
                </c:pt>
                <c:pt idx="66">
                  <c:v>1088.2751022861341</c:v>
                </c:pt>
                <c:pt idx="67">
                  <c:v>1089.3860623576004</c:v>
                </c:pt>
                <c:pt idx="68">
                  <c:v>1090.4947761700739</c:v>
                </c:pt>
                <c:pt idx="69">
                  <c:v>1091.601242457974</c:v>
                </c:pt>
                <c:pt idx="70">
                  <c:v>1092.7054597741928</c:v>
                </c:pt>
                <c:pt idx="71">
                  <c:v>1093.8074265275484</c:v>
                </c:pt>
                <c:pt idx="72">
                  <c:v>1094.9071410123056</c:v>
                </c:pt>
                <c:pt idx="73">
                  <c:v>1096.0046014324553</c:v>
                </c:pt>
                <c:pt idx="74">
                  <c:v>1097.0998059203403</c:v>
                </c:pt>
                <c:pt idx="75">
                  <c:v>1098.1927525524245</c:v>
                </c:pt>
                <c:pt idx="76">
                  <c:v>1099.2834393612629</c:v>
                </c:pt>
                <c:pt idx="77">
                  <c:v>1100.3718643455657</c:v>
                </c:pt>
                <c:pt idx="78">
                  <c:v>1101.4580254780999</c:v>
                </c:pt>
                <c:pt idx="79">
                  <c:v>1102.5419207117861</c:v>
                </c:pt>
                <c:pt idx="80">
                  <c:v>1103.6235479853947</c:v>
                </c:pt>
                <c:pt idx="81">
                  <c:v>1104.7029052270134</c:v>
                </c:pt>
                <c:pt idx="82">
                  <c:v>1105.7799903577911</c:v>
                </c:pt>
                <c:pt idx="83">
                  <c:v>1106.85480129448</c:v>
                </c:pt>
                <c:pt idx="84">
                  <c:v>1107.927335951535</c:v>
                </c:pt>
                <c:pt idx="85">
                  <c:v>1108.9975922430688</c:v>
                </c:pt>
                <c:pt idx="86">
                  <c:v>1110.0655680838454</c:v>
                </c:pt>
                <c:pt idx="87">
                  <c:v>1111.131261390803</c:v>
                </c:pt>
                <c:pt idx="88">
                  <c:v>1112.1946700837655</c:v>
                </c:pt>
                <c:pt idx="89">
                  <c:v>1113.2557920861357</c:v>
                </c:pt>
                <c:pt idx="90">
                  <c:v>1114.3146253256848</c:v>
                </c:pt>
                <c:pt idx="91">
                  <c:v>1115.3711677348449</c:v>
                </c:pt>
                <c:pt idx="92">
                  <c:v>1116.4254172512572</c:v>
                </c:pt>
                <c:pt idx="93">
                  <c:v>1117.4773718178092</c:v>
                </c:pt>
                <c:pt idx="94">
                  <c:v>1118.5270293831079</c:v>
                </c:pt>
                <c:pt idx="95">
                  <c:v>1119.5743879016782</c:v>
                </c:pt>
                <c:pt idx="96">
                  <c:v>1120.6194453339738</c:v>
                </c:pt>
                <c:pt idx="97">
                  <c:v>1121.6621996466713</c:v>
                </c:pt>
                <c:pt idx="98">
                  <c:v>1122.7026488126892</c:v>
                </c:pt>
                <c:pt idx="99">
                  <c:v>1123.7407908111629</c:v>
                </c:pt>
                <c:pt idx="100">
                  <c:v>1124.7766236276093</c:v>
                </c:pt>
                <c:pt idx="101">
                  <c:v>1125.8101452541207</c:v>
                </c:pt>
                <c:pt idx="102">
                  <c:v>1126.8413536891394</c:v>
                </c:pt>
                <c:pt idx="103">
                  <c:v>1127.8702469376963</c:v>
                </c:pt>
                <c:pt idx="104">
                  <c:v>1128.8968230110272</c:v>
                </c:pt>
                <c:pt idx="105">
                  <c:v>1129.9210799272025</c:v>
                </c:pt>
                <c:pt idx="106">
                  <c:v>1130.9430157107738</c:v>
                </c:pt>
                <c:pt idx="107">
                  <c:v>1131.9626283927039</c:v>
                </c:pt>
                <c:pt idx="108">
                  <c:v>1132.9799160105463</c:v>
                </c:pt>
                <c:pt idx="109">
                  <c:v>1133.9948766083244</c:v>
                </c:pt>
                <c:pt idx="110">
                  <c:v>1135.0075082366618</c:v>
                </c:pt>
                <c:pt idx="111">
                  <c:v>1136.0178089527064</c:v>
                </c:pt>
                <c:pt idx="112">
                  <c:v>1137.0257768198869</c:v>
                </c:pt>
                <c:pt idx="113">
                  <c:v>1138.0314099084737</c:v>
                </c:pt>
                <c:pt idx="114">
                  <c:v>1139.0347062949372</c:v>
                </c:pt>
                <c:pt idx="115">
                  <c:v>1140.0356640623706</c:v>
                </c:pt>
                <c:pt idx="116">
                  <c:v>1141.034281300316</c:v>
                </c:pt>
                <c:pt idx="117">
                  <c:v>1142.0305561046096</c:v>
                </c:pt>
                <c:pt idx="118">
                  <c:v>1143.0244865778131</c:v>
                </c:pt>
                <c:pt idx="119">
                  <c:v>1144.0160708286182</c:v>
                </c:pt>
                <c:pt idx="120">
                  <c:v>1145.0053069723408</c:v>
                </c:pt>
                <c:pt idx="121">
                  <c:v>1145.9921931304482</c:v>
                </c:pt>
                <c:pt idx="122">
                  <c:v>1146.9767274310984</c:v>
                </c:pt>
                <c:pt idx="123">
                  <c:v>1147.9589080086605</c:v>
                </c:pt>
                <c:pt idx="124">
                  <c:v>1148.9387330037191</c:v>
                </c:pt>
                <c:pt idx="125">
                  <c:v>1149.9162005634853</c:v>
                </c:pt>
                <c:pt idx="126">
                  <c:v>1150.8913088413153</c:v>
                </c:pt>
                <c:pt idx="127">
                  <c:v>1151.8640559968708</c:v>
                </c:pt>
                <c:pt idx="128">
                  <c:v>1152.8344401962304</c:v>
                </c:pt>
                <c:pt idx="129">
                  <c:v>1153.802459611665</c:v>
                </c:pt>
                <c:pt idx="130">
                  <c:v>1154.7681124216992</c:v>
                </c:pt>
                <c:pt idx="131">
                  <c:v>1155.731396811176</c:v>
                </c:pt>
                <c:pt idx="132">
                  <c:v>1156.6923109712466</c:v>
                </c:pt>
                <c:pt idx="133">
                  <c:v>1157.6508530990707</c:v>
                </c:pt>
                <c:pt idx="134">
                  <c:v>1158.6070213983269</c:v>
                </c:pt>
                <c:pt idx="135">
                  <c:v>1159.5608140785819</c:v>
                </c:pt>
                <c:pt idx="136">
                  <c:v>1160.5122293558372</c:v>
                </c:pt>
                <c:pt idx="137">
                  <c:v>1161.4612654521382</c:v>
                </c:pt>
                <c:pt idx="138">
                  <c:v>1162.407920595743</c:v>
                </c:pt>
                <c:pt idx="139">
                  <c:v>1163.3521930210761</c:v>
                </c:pt>
                <c:pt idx="140">
                  <c:v>1164.2940809686277</c:v>
                </c:pt>
                <c:pt idx="141">
                  <c:v>1165.2335826850413</c:v>
                </c:pt>
                <c:pt idx="142">
                  <c:v>1166.1706964231125</c:v>
                </c:pt>
                <c:pt idx="143">
                  <c:v>1167.105420441736</c:v>
                </c:pt>
                <c:pt idx="144">
                  <c:v>1168.0377530057281</c:v>
                </c:pt>
                <c:pt idx="145">
                  <c:v>1168.9676923862401</c:v>
                </c:pt>
                <c:pt idx="146">
                  <c:v>1169.8952368602449</c:v>
                </c:pt>
                <c:pt idx="147">
                  <c:v>1170.8203847109037</c:v>
                </c:pt>
                <c:pt idx="148">
                  <c:v>1171.7431342272766</c:v>
                </c:pt>
                <c:pt idx="149">
                  <c:v>1172.6634837046427</c:v>
                </c:pt>
                <c:pt idx="150">
                  <c:v>1173.5814314440445</c:v>
                </c:pt>
                <c:pt idx="151">
                  <c:v>1174.4969757526487</c:v>
                </c:pt>
                <c:pt idx="152">
                  <c:v>1175.4101149436717</c:v>
                </c:pt>
                <c:pt idx="153">
                  <c:v>1176.3208473361553</c:v>
                </c:pt>
                <c:pt idx="154">
                  <c:v>1177.2291712550905</c:v>
                </c:pt>
                <c:pt idx="155">
                  <c:v>1178.1350850315243</c:v>
                </c:pt>
                <c:pt idx="156">
                  <c:v>1179.0385870023836</c:v>
                </c:pt>
                <c:pt idx="157">
                  <c:v>1179.9396755104858</c:v>
                </c:pt>
                <c:pt idx="158">
                  <c:v>1180.8383489045757</c:v>
                </c:pt>
                <c:pt idx="159">
                  <c:v>1181.7346055392602</c:v>
                </c:pt>
                <c:pt idx="160">
                  <c:v>1182.6284437750326</c:v>
                </c:pt>
                <c:pt idx="161">
                  <c:v>1183.519861978318</c:v>
                </c:pt>
                <c:pt idx="162">
                  <c:v>1184.4088585212567</c:v>
                </c:pt>
                <c:pt idx="163">
                  <c:v>1185.2954317819933</c:v>
                </c:pt>
                <c:pt idx="164">
                  <c:v>1186.1795801443627</c:v>
                </c:pt>
                <c:pt idx="165">
                  <c:v>1187.0613019981838</c:v>
                </c:pt>
                <c:pt idx="166">
                  <c:v>1187.9405957388603</c:v>
                </c:pt>
                <c:pt idx="167">
                  <c:v>1188.8174597677209</c:v>
                </c:pt>
                <c:pt idx="168">
                  <c:v>1189.6918924919148</c:v>
                </c:pt>
                <c:pt idx="169">
                  <c:v>1190.5638923242843</c:v>
                </c:pt>
                <c:pt idx="170">
                  <c:v>1191.4334576834231</c:v>
                </c:pt>
                <c:pt idx="171">
                  <c:v>1192.300586993749</c:v>
                </c:pt>
                <c:pt idx="172">
                  <c:v>1193.1652786852671</c:v>
                </c:pt>
                <c:pt idx="173">
                  <c:v>1194.0275311939497</c:v>
                </c:pt>
                <c:pt idx="174">
                  <c:v>1194.8873429612468</c:v>
                </c:pt>
                <c:pt idx="175">
                  <c:v>1195.7447124343851</c:v>
                </c:pt>
                <c:pt idx="176">
                  <c:v>1196.5996380663412</c:v>
                </c:pt>
                <c:pt idx="177">
                  <c:v>1197.452118315708</c:v>
                </c:pt>
                <c:pt idx="178">
                  <c:v>1198.3021516466952</c:v>
                </c:pt>
                <c:pt idx="179">
                  <c:v>1199.1497365292832</c:v>
                </c:pt>
                <c:pt idx="180">
                  <c:v>1199.9948714390664</c:v>
                </c:pt>
                <c:pt idx="181">
                  <c:v>1200.8375548571651</c:v>
                </c:pt>
                <c:pt idx="182">
                  <c:v>1201.6777852705166</c:v>
                </c:pt>
                <c:pt idx="183">
                  <c:v>1202.5155611713935</c:v>
                </c:pt>
                <c:pt idx="184">
                  <c:v>1203.3508810578878</c:v>
                </c:pt>
                <c:pt idx="185">
                  <c:v>1204.183743433674</c:v>
                </c:pt>
                <c:pt idx="186">
                  <c:v>1205.0141468079157</c:v>
                </c:pt>
                <c:pt idx="187">
                  <c:v>1205.8420896952741</c:v>
                </c:pt>
                <c:pt idx="188">
                  <c:v>1206.6675706162455</c:v>
                </c:pt>
                <c:pt idx="189">
                  <c:v>1207.4905880965125</c:v>
                </c:pt>
                <c:pt idx="190">
                  <c:v>1208.3111406675287</c:v>
                </c:pt>
                <c:pt idx="191">
                  <c:v>1209.1292268662494</c:v>
                </c:pt>
                <c:pt idx="192">
                  <c:v>1209.9448452350002</c:v>
                </c:pt>
                <c:pt idx="193">
                  <c:v>1210.7579943218441</c:v>
                </c:pt>
                <c:pt idx="194">
                  <c:v>1211.5686726800438</c:v>
                </c:pt>
                <c:pt idx="195">
                  <c:v>1212.3768788685795</c:v>
                </c:pt>
                <c:pt idx="196">
                  <c:v>1213.1826114518601</c:v>
                </c:pt>
                <c:pt idx="197">
                  <c:v>1213.9858689995644</c:v>
                </c:pt>
                <c:pt idx="198">
                  <c:v>1214.7866500871125</c:v>
                </c:pt>
                <c:pt idx="199">
                  <c:v>1215.5849532951511</c:v>
                </c:pt>
                <c:pt idx="200">
                  <c:v>1216.3807772097791</c:v>
                </c:pt>
                <c:pt idx="201">
                  <c:v>1217.1741204226216</c:v>
                </c:pt>
                <c:pt idx="202">
                  <c:v>1217.9649815306602</c:v>
                </c:pt>
                <c:pt idx="203">
                  <c:v>1218.7533591361694</c:v>
                </c:pt>
                <c:pt idx="204">
                  <c:v>1219.5392518469462</c:v>
                </c:pt>
                <c:pt idx="205">
                  <c:v>1220.3226582760922</c:v>
                </c:pt>
                <c:pt idx="206">
                  <c:v>1221.1035770421392</c:v>
                </c:pt>
                <c:pt idx="207">
                  <c:v>1221.8820067689096</c:v>
                </c:pt>
                <c:pt idx="208">
                  <c:v>1222.6579460856281</c:v>
                </c:pt>
                <c:pt idx="209">
                  <c:v>1223.4313936268945</c:v>
                </c:pt>
                <c:pt idx="210">
                  <c:v>1224.202348032451</c:v>
                </c:pt>
                <c:pt idx="211">
                  <c:v>1224.970807947469</c:v>
                </c:pt>
                <c:pt idx="212">
                  <c:v>1225.7367720225409</c:v>
                </c:pt>
                <c:pt idx="213">
                  <c:v>1226.500238913399</c:v>
                </c:pt>
                <c:pt idx="214">
                  <c:v>1227.2612072811762</c:v>
                </c:pt>
                <c:pt idx="215">
                  <c:v>1228.0196757921622</c:v>
                </c:pt>
                <c:pt idx="216">
                  <c:v>1228.7756431179942</c:v>
                </c:pt>
                <c:pt idx="217">
                  <c:v>1229.5291079356043</c:v>
                </c:pt>
                <c:pt idx="218">
                  <c:v>1230.2800689271226</c:v>
                </c:pt>
                <c:pt idx="219">
                  <c:v>1231.0285247798615</c:v>
                </c:pt>
                <c:pt idx="220">
                  <c:v>1231.7744741865417</c:v>
                </c:pt>
                <c:pt idx="221">
                  <c:v>1232.5179158448752</c:v>
                </c:pt>
                <c:pt idx="222">
                  <c:v>1233.2588484580126</c:v>
                </c:pt>
                <c:pt idx="223">
                  <c:v>1233.9972707341728</c:v>
                </c:pt>
                <c:pt idx="224">
                  <c:v>1234.7331813867843</c:v>
                </c:pt>
                <c:pt idx="225">
                  <c:v>1235.4665791345099</c:v>
                </c:pt>
                <c:pt idx="226">
                  <c:v>1236.1974627011082</c:v>
                </c:pt>
                <c:pt idx="227">
                  <c:v>1236.9258308156084</c:v>
                </c:pt>
                <c:pt idx="228">
                  <c:v>1237.6516822121746</c:v>
                </c:pt>
                <c:pt idx="229">
                  <c:v>1238.375015630015</c:v>
                </c:pt>
                <c:pt idx="230">
                  <c:v>1239.095829813592</c:v>
                </c:pt>
                <c:pt idx="231">
                  <c:v>1239.8141235124976</c:v>
                </c:pt>
                <c:pt idx="232">
                  <c:v>1240.5298954813695</c:v>
                </c:pt>
                <c:pt idx="233">
                  <c:v>1241.2431444800156</c:v>
                </c:pt>
                <c:pt idx="234">
                  <c:v>1241.9538692733377</c:v>
                </c:pt>
                <c:pt idx="235">
                  <c:v>1242.6620686313047</c:v>
                </c:pt>
                <c:pt idx="236">
                  <c:v>1243.3677413290334</c:v>
                </c:pt>
                <c:pt idx="237">
                  <c:v>1244.0708861467574</c:v>
                </c:pt>
                <c:pt idx="238">
                  <c:v>1244.7715018695535</c:v>
                </c:pt>
                <c:pt idx="239">
                  <c:v>1245.469587287856</c:v>
                </c:pt>
                <c:pt idx="240">
                  <c:v>1246.1651411969581</c:v>
                </c:pt>
                <c:pt idx="241">
                  <c:v>1246.85816239731</c:v>
                </c:pt>
                <c:pt idx="242">
                  <c:v>1247.5486496942613</c:v>
                </c:pt>
                <c:pt idx="243">
                  <c:v>1248.2366018983153</c:v>
                </c:pt>
                <c:pt idx="244">
                  <c:v>1248.9220178249875</c:v>
                </c:pt>
                <c:pt idx="245">
                  <c:v>1249.6048962947737</c:v>
                </c:pt>
                <c:pt idx="246">
                  <c:v>1250.2852361330961</c:v>
                </c:pt>
                <c:pt idx="247">
                  <c:v>1250.9630361705156</c:v>
                </c:pt>
                <c:pt idx="248">
                  <c:v>1251.6382952424815</c:v>
                </c:pt>
                <c:pt idx="249">
                  <c:v>1252.3110121894822</c:v>
                </c:pt>
                <c:pt idx="250">
                  <c:v>1252.9811858569028</c:v>
                </c:pt>
                <c:pt idx="251">
                  <c:v>1253.6488150951807</c:v>
                </c:pt>
                <c:pt idx="252">
                  <c:v>1254.3138987596501</c:v>
                </c:pt>
                <c:pt idx="253">
                  <c:v>1254.9764357106217</c:v>
                </c:pt>
                <c:pt idx="254">
                  <c:v>1255.6364248132886</c:v>
                </c:pt>
                <c:pt idx="255">
                  <c:v>1256.2938649378827</c:v>
                </c:pt>
                <c:pt idx="256">
                  <c:v>1256.9487549593964</c:v>
                </c:pt>
                <c:pt idx="257">
                  <c:v>1257.6010937578883</c:v>
                </c:pt>
                <c:pt idx="258">
                  <c:v>1258.250880218287</c:v>
                </c:pt>
                <c:pt idx="259">
                  <c:v>1258.8981132303975</c:v>
                </c:pt>
                <c:pt idx="260">
                  <c:v>1259.5427916888957</c:v>
                </c:pt>
                <c:pt idx="261">
                  <c:v>1260.1849144933365</c:v>
                </c:pt>
                <c:pt idx="262">
                  <c:v>1260.8244805482352</c:v>
                </c:pt>
                <c:pt idx="263">
                  <c:v>1261.4614887629409</c:v>
                </c:pt>
                <c:pt idx="264">
                  <c:v>1262.0959380516304</c:v>
                </c:pt>
                <c:pt idx="265">
                  <c:v>1262.7278273333397</c:v>
                </c:pt>
                <c:pt idx="266">
                  <c:v>1263.3571555319104</c:v>
                </c:pt>
                <c:pt idx="267">
                  <c:v>1263.9839215761885</c:v>
                </c:pt>
                <c:pt idx="268">
                  <c:v>1264.6081243996648</c:v>
                </c:pt>
                <c:pt idx="269">
                  <c:v>1265.2297629407531</c:v>
                </c:pt>
                <c:pt idx="270">
                  <c:v>1265.8488361426498</c:v>
                </c:pt>
                <c:pt idx="271">
                  <c:v>1266.4653429533473</c:v>
                </c:pt>
                <c:pt idx="272">
                  <c:v>1267.0792823257484</c:v>
                </c:pt>
                <c:pt idx="273">
                  <c:v>1267.6906532174291</c:v>
                </c:pt>
                <c:pt idx="274">
                  <c:v>1268.2994545907077</c:v>
                </c:pt>
                <c:pt idx="275">
                  <c:v>1268.9056854128962</c:v>
                </c:pt>
                <c:pt idx="276">
                  <c:v>1269.5093446558571</c:v>
                </c:pt>
                <c:pt idx="277">
                  <c:v>1270.1104312963942</c:v>
                </c:pt>
                <c:pt idx="278">
                  <c:v>1270.7089443159505</c:v>
                </c:pt>
                <c:pt idx="279">
                  <c:v>1271.3048827007738</c:v>
                </c:pt>
                <c:pt idx="280">
                  <c:v>1271.8982454418187</c:v>
                </c:pt>
                <c:pt idx="281">
                  <c:v>1272.4890315348498</c:v>
                </c:pt>
                <c:pt idx="282">
                  <c:v>1273.0772399803466</c:v>
                </c:pt>
                <c:pt idx="283">
                  <c:v>1273.6628697833701</c:v>
                </c:pt>
                <c:pt idx="284">
                  <c:v>1274.245919953966</c:v>
                </c:pt>
                <c:pt idx="285">
                  <c:v>1274.826389506638</c:v>
                </c:pt>
                <c:pt idx="286">
                  <c:v>1275.4042774607628</c:v>
                </c:pt>
                <c:pt idx="287">
                  <c:v>1275.9795828403617</c:v>
                </c:pt>
                <c:pt idx="288">
                  <c:v>1276.5523046740955</c:v>
                </c:pt>
                <c:pt idx="289">
                  <c:v>1277.1224419953917</c:v>
                </c:pt>
                <c:pt idx="290">
                  <c:v>1277.6899938423178</c:v>
                </c:pt>
                <c:pt idx="291">
                  <c:v>1278.2549592575915</c:v>
                </c:pt>
                <c:pt idx="292">
                  <c:v>1278.8173372886497</c:v>
                </c:pt>
                <c:pt idx="293">
                  <c:v>1279.377126987539</c:v>
                </c:pt>
                <c:pt idx="294">
                  <c:v>1279.9343274110288</c:v>
                </c:pt>
                <c:pt idx="295">
                  <c:v>1280.4889376204287</c:v>
                </c:pt>
                <c:pt idx="296">
                  <c:v>1281.040956681743</c:v>
                </c:pt>
                <c:pt idx="297">
                  <c:v>1281.5903836656289</c:v>
                </c:pt>
                <c:pt idx="298">
                  <c:v>1282.1372176474308</c:v>
                </c:pt>
                <c:pt idx="299">
                  <c:v>1282.6814577069124</c:v>
                </c:pt>
                <c:pt idx="300">
                  <c:v>1283.2231029286722</c:v>
                </c:pt>
                <c:pt idx="301">
                  <c:v>1283.7621524017418</c:v>
                </c:pt>
                <c:pt idx="302">
                  <c:v>1284.2986052198755</c:v>
                </c:pt>
                <c:pt idx="303">
                  <c:v>1284.832460481419</c:v>
                </c:pt>
                <c:pt idx="304">
                  <c:v>1285.3637172892336</c:v>
                </c:pt>
                <c:pt idx="305">
                  <c:v>1285.8923747508384</c:v>
                </c:pt>
                <c:pt idx="306">
                  <c:v>1286.4184319782578</c:v>
                </c:pt>
                <c:pt idx="307">
                  <c:v>1286.9418880881115</c:v>
                </c:pt>
                <c:pt idx="308">
                  <c:v>1287.4627422016961</c:v>
                </c:pt>
                <c:pt idx="309">
                  <c:v>1287.980993444676</c:v>
                </c:pt>
                <c:pt idx="310">
                  <c:v>1288.4966409474159</c:v>
                </c:pt>
                <c:pt idx="311">
                  <c:v>1289.0096838448367</c:v>
                </c:pt>
                <c:pt idx="312">
                  <c:v>1289.5201212762247</c:v>
                </c:pt>
                <c:pt idx="313">
                  <c:v>1290.0279523856022</c:v>
                </c:pt>
                <c:pt idx="314">
                  <c:v>1290.5331763214949</c:v>
                </c:pt>
                <c:pt idx="315">
                  <c:v>1291.0357922367712</c:v>
                </c:pt>
                <c:pt idx="316">
                  <c:v>1291.5357992891122</c:v>
                </c:pt>
                <c:pt idx="317">
                  <c:v>1292.0331966404376</c:v>
                </c:pt>
                <c:pt idx="318">
                  <c:v>1292.5279834573637</c:v>
                </c:pt>
                <c:pt idx="319">
                  <c:v>1293.0201589108942</c:v>
                </c:pt>
                <c:pt idx="320">
                  <c:v>1293.5097221766753</c:v>
                </c:pt>
                <c:pt idx="321">
                  <c:v>1293.9966724346091</c:v>
                </c:pt>
                <c:pt idx="322">
                  <c:v>1294.4810088693416</c:v>
                </c:pt>
                <c:pt idx="323">
                  <c:v>1294.9627306698094</c:v>
                </c:pt>
                <c:pt idx="324">
                  <c:v>1295.4418370295527</c:v>
                </c:pt>
                <c:pt idx="325">
                  <c:v>1295.9183271464801</c:v>
                </c:pt>
                <c:pt idx="326">
                  <c:v>1296.392200223074</c:v>
                </c:pt>
                <c:pt idx="327">
                  <c:v>1296.8634554661412</c:v>
                </c:pt>
                <c:pt idx="328">
                  <c:v>1297.3320920871465</c:v>
                </c:pt>
                <c:pt idx="329">
                  <c:v>1297.7981093017158</c:v>
                </c:pt>
                <c:pt idx="330">
                  <c:v>1298.2615063302067</c:v>
                </c:pt>
                <c:pt idx="331">
                  <c:v>1298.7222823972411</c:v>
                </c:pt>
                <c:pt idx="332">
                  <c:v>1299.1804367319182</c:v>
                </c:pt>
                <c:pt idx="333">
                  <c:v>1299.6359685677742</c:v>
                </c:pt>
                <c:pt idx="334">
                  <c:v>1300.088877142769</c:v>
                </c:pt>
                <c:pt idx="335">
                  <c:v>1300.5391616993265</c:v>
                </c:pt>
                <c:pt idx="336">
                  <c:v>1300.9868214841845</c:v>
                </c:pt>
                <c:pt idx="337">
                  <c:v>1301.4318557485647</c:v>
                </c:pt>
                <c:pt idx="338">
                  <c:v>1301.8742637480623</c:v>
                </c:pt>
                <c:pt idx="339">
                  <c:v>1302.3140447426974</c:v>
                </c:pt>
                <c:pt idx="340">
                  <c:v>1302.7511979968829</c:v>
                </c:pt>
                <c:pt idx="341">
                  <c:v>1303.1857227793325</c:v>
                </c:pt>
                <c:pt idx="342">
                  <c:v>1303.6176183632874</c:v>
                </c:pt>
                <c:pt idx="343">
                  <c:v>1304.0468840262984</c:v>
                </c:pt>
                <c:pt idx="344">
                  <c:v>1304.4735190502929</c:v>
                </c:pt>
                <c:pt idx="345">
                  <c:v>1304.8975227215292</c:v>
                </c:pt>
                <c:pt idx="346">
                  <c:v>1305.3188943307132</c:v>
                </c:pt>
                <c:pt idx="347">
                  <c:v>1305.7376331728574</c:v>
                </c:pt>
                <c:pt idx="348">
                  <c:v>1306.1537385473664</c:v>
                </c:pt>
                <c:pt idx="349">
                  <c:v>1306.5672097579143</c:v>
                </c:pt>
                <c:pt idx="350">
                  <c:v>1306.9780461126766</c:v>
                </c:pt>
                <c:pt idx="351">
                  <c:v>1307.3862469239646</c:v>
                </c:pt>
                <c:pt idx="352">
                  <c:v>1307.7918115086338</c:v>
                </c:pt>
                <c:pt idx="353">
                  <c:v>1308.1947391877522</c:v>
                </c:pt>
                <c:pt idx="354">
                  <c:v>1308.5950292867567</c:v>
                </c:pt>
                <c:pt idx="355">
                  <c:v>1308.9926811353544</c:v>
                </c:pt>
                <c:pt idx="356">
                  <c:v>1309.3876940676766</c:v>
                </c:pt>
                <c:pt idx="357">
                  <c:v>1309.780067422068</c:v>
                </c:pt>
                <c:pt idx="358">
                  <c:v>1310.1698005412716</c:v>
                </c:pt>
                <c:pt idx="359">
                  <c:v>1310.556892772275</c:v>
                </c:pt>
                <c:pt idx="360">
                  <c:v>1310.9413434664068</c:v>
                </c:pt>
                <c:pt idx="361">
                  <c:v>1311.3231519792819</c:v>
                </c:pt>
                <c:pt idx="362">
                  <c:v>1311.7023176707619</c:v>
                </c:pt>
                <c:pt idx="363">
                  <c:v>1312.0788399050984</c:v>
                </c:pt>
                <c:pt idx="364">
                  <c:v>1312.4527180507926</c:v>
                </c:pt>
                <c:pt idx="365">
                  <c:v>1312.8239514805507</c:v>
                </c:pt>
                <c:pt idx="366">
                  <c:v>1313.1925395714909</c:v>
                </c:pt>
                <c:pt idx="367">
                  <c:v>1313.5584817048623</c:v>
                </c:pt>
                <c:pt idx="368">
                  <c:v>1313.9217772663649</c:v>
                </c:pt>
                <c:pt idx="369">
                  <c:v>1314.2824256457943</c:v>
                </c:pt>
                <c:pt idx="370">
                  <c:v>1314.6404262372796</c:v>
                </c:pt>
                <c:pt idx="371">
                  <c:v>1314.9957784392052</c:v>
                </c:pt>
                <c:pt idx="372">
                  <c:v>1315.3484816542004</c:v>
                </c:pt>
                <c:pt idx="373">
                  <c:v>1315.6985352892111</c:v>
                </c:pt>
                <c:pt idx="374">
                  <c:v>1316.0459387553694</c:v>
                </c:pt>
                <c:pt idx="375">
                  <c:v>1316.3906914680115</c:v>
                </c:pt>
                <c:pt idx="376">
                  <c:v>1316.7327928468237</c:v>
                </c:pt>
                <c:pt idx="377">
                  <c:v>1317.0722423155819</c:v>
                </c:pt>
                <c:pt idx="378">
                  <c:v>1317.4090393024828</c:v>
                </c:pt>
                <c:pt idx="379">
                  <c:v>1317.743183239784</c:v>
                </c:pt>
                <c:pt idx="380">
                  <c:v>1318.0746735640928</c:v>
                </c:pt>
                <c:pt idx="381">
                  <c:v>1318.4035097161047</c:v>
                </c:pt>
                <c:pt idx="382">
                  <c:v>1318.7296911408666</c:v>
                </c:pt>
                <c:pt idx="383">
                  <c:v>1319.0532172875846</c:v>
                </c:pt>
                <c:pt idx="384">
                  <c:v>1319.3740876096278</c:v>
                </c:pt>
                <c:pt idx="385">
                  <c:v>1319.6923015646666</c:v>
                </c:pt>
                <c:pt idx="386">
                  <c:v>1320.0078586145505</c:v>
                </c:pt>
                <c:pt idx="387">
                  <c:v>1320.3207582252533</c:v>
                </c:pt>
                <c:pt idx="388">
                  <c:v>1320.6309998670642</c:v>
                </c:pt>
                <c:pt idx="389">
                  <c:v>1320.9385830143913</c:v>
                </c:pt>
                <c:pt idx="390">
                  <c:v>1321.243507145793</c:v>
                </c:pt>
                <c:pt idx="391">
                  <c:v>1321.5457717441591</c:v>
                </c:pt>
                <c:pt idx="392">
                  <c:v>1321.8453762964143</c:v>
                </c:pt>
                <c:pt idx="393">
                  <c:v>1322.1423202937581</c:v>
                </c:pt>
                <c:pt idx="394">
                  <c:v>1322.4366032315502</c:v>
                </c:pt>
                <c:pt idx="395">
                  <c:v>1322.7282246092971</c:v>
                </c:pt>
                <c:pt idx="396">
                  <c:v>1323.0171839306636</c:v>
                </c:pt>
                <c:pt idx="397">
                  <c:v>1323.303480703589</c:v>
                </c:pt>
                <c:pt idx="398">
                  <c:v>1323.587114440051</c:v>
                </c:pt>
                <c:pt idx="399">
                  <c:v>1323.8680846562468</c:v>
                </c:pt>
                <c:pt idx="400">
                  <c:v>1324.1463908725364</c:v>
                </c:pt>
                <c:pt idx="401">
                  <c:v>1324.4220326134093</c:v>
                </c:pt>
                <c:pt idx="402">
                  <c:v>1324.6950094075742</c:v>
                </c:pt>
                <c:pt idx="403">
                  <c:v>1324.9653207878412</c:v>
                </c:pt>
                <c:pt idx="404">
                  <c:v>1325.2329662911131</c:v>
                </c:pt>
                <c:pt idx="405">
                  <c:v>1325.4979454585846</c:v>
                </c:pt>
                <c:pt idx="406">
                  <c:v>1325.7602578354154</c:v>
                </c:pt>
                <c:pt idx="407">
                  <c:v>1326.0199029710379</c:v>
                </c:pt>
                <c:pt idx="408">
                  <c:v>1326.2768804189991</c:v>
                </c:pt>
                <c:pt idx="409">
                  <c:v>1326.5311897369322</c:v>
                </c:pt>
                <c:pt idx="410">
                  <c:v>1326.7828304866384</c:v>
                </c:pt>
                <c:pt idx="411">
                  <c:v>1327.0318022340332</c:v>
                </c:pt>
                <c:pt idx="412">
                  <c:v>1327.2781045491502</c:v>
                </c:pt>
                <c:pt idx="413">
                  <c:v>1327.5217370062078</c:v>
                </c:pt>
                <c:pt idx="414">
                  <c:v>1327.7626991834386</c:v>
                </c:pt>
                <c:pt idx="415">
                  <c:v>1328.0009906632845</c:v>
                </c:pt>
                <c:pt idx="416">
                  <c:v>1328.2366110322491</c:v>
                </c:pt>
                <c:pt idx="417">
                  <c:v>1328.4695598809587</c:v>
                </c:pt>
                <c:pt idx="418">
                  <c:v>1328.6998368041864</c:v>
                </c:pt>
                <c:pt idx="419">
                  <c:v>1328.9274414007989</c:v>
                </c:pt>
                <c:pt idx="420">
                  <c:v>1329.152373273721</c:v>
                </c:pt>
                <c:pt idx="421">
                  <c:v>1329.3746320300158</c:v>
                </c:pt>
                <c:pt idx="422">
                  <c:v>1329.5942172808884</c:v>
                </c:pt>
                <c:pt idx="423">
                  <c:v>1329.8111286415462</c:v>
                </c:pt>
                <c:pt idx="424">
                  <c:v>1330.0253657314227</c:v>
                </c:pt>
                <c:pt idx="425">
                  <c:v>1330.2369281738643</c:v>
                </c:pt>
                <c:pt idx="426">
                  <c:v>1330.4458155965158</c:v>
                </c:pt>
                <c:pt idx="427">
                  <c:v>1330.6520276309545</c:v>
                </c:pt>
                <c:pt idx="428">
                  <c:v>1330.855563912942</c:v>
                </c:pt>
                <c:pt idx="429">
                  <c:v>1331.0564240822509</c:v>
                </c:pt>
                <c:pt idx="430">
                  <c:v>1331.2546077827569</c:v>
                </c:pt>
                <c:pt idx="431">
                  <c:v>1331.450114662483</c:v>
                </c:pt>
                <c:pt idx="432">
                  <c:v>1331.6429443734226</c:v>
                </c:pt>
                <c:pt idx="433">
                  <c:v>1331.8330965717266</c:v>
                </c:pt>
                <c:pt idx="434">
                  <c:v>1332.0205709176053</c:v>
                </c:pt>
                <c:pt idx="435">
                  <c:v>1332.2053670753057</c:v>
                </c:pt>
                <c:pt idx="436">
                  <c:v>1332.387484713151</c:v>
                </c:pt>
                <c:pt idx="437">
                  <c:v>1332.5669235035816</c:v>
                </c:pt>
                <c:pt idx="438">
                  <c:v>1332.7436831231093</c:v>
                </c:pt>
                <c:pt idx="439">
                  <c:v>1332.9177632522183</c:v>
                </c:pt>
                <c:pt idx="440">
                  <c:v>1333.0891635755333</c:v>
                </c:pt>
                <c:pt idx="441">
                  <c:v>1333.2578837817114</c:v>
                </c:pt>
                <c:pt idx="442">
                  <c:v>1333.4239235634905</c:v>
                </c:pt>
                <c:pt idx="443">
                  <c:v>1333.5872826176342</c:v>
                </c:pt>
                <c:pt idx="444">
                  <c:v>1333.7479606449999</c:v>
                </c:pt>
                <c:pt idx="445">
                  <c:v>1333.9059573504826</c:v>
                </c:pt>
                <c:pt idx="446">
                  <c:v>1334.061272443015</c:v>
                </c:pt>
                <c:pt idx="447">
                  <c:v>1334.213905635595</c:v>
                </c:pt>
                <c:pt idx="448">
                  <c:v>1334.3638566452717</c:v>
                </c:pt>
                <c:pt idx="449">
                  <c:v>1334.511125193136</c:v>
                </c:pt>
                <c:pt idx="450">
                  <c:v>1334.6557110043127</c:v>
                </c:pt>
                <c:pt idx="451">
                  <c:v>1334.7976138079794</c:v>
                </c:pt>
                <c:pt idx="452">
                  <c:v>1334.936833337382</c:v>
                </c:pt>
                <c:pt idx="453">
                  <c:v>1335.0733693297821</c:v>
                </c:pt>
                <c:pt idx="454">
                  <c:v>1335.2072215264868</c:v>
                </c:pt>
                <c:pt idx="455">
                  <c:v>1335.3383896728258</c:v>
                </c:pt>
                <c:pt idx="456">
                  <c:v>1335.466873518189</c:v>
                </c:pt>
                <c:pt idx="457">
                  <c:v>1335.5926728159827</c:v>
                </c:pt>
                <c:pt idx="458">
                  <c:v>1335.7157873236501</c:v>
                </c:pt>
                <c:pt idx="459">
                  <c:v>1335.8362168027022</c:v>
                </c:pt>
                <c:pt idx="460">
                  <c:v>1335.9539610186328</c:v>
                </c:pt>
                <c:pt idx="461">
                  <c:v>1336.0690197410008</c:v>
                </c:pt>
                <c:pt idx="462">
                  <c:v>1336.1813927433689</c:v>
                </c:pt>
                <c:pt idx="463">
                  <c:v>1336.2910798033217</c:v>
                </c:pt>
                <c:pt idx="464">
                  <c:v>1336.3980807025248</c:v>
                </c:pt>
                <c:pt idx="465">
                  <c:v>1336.5023952266081</c:v>
                </c:pt>
                <c:pt idx="466">
                  <c:v>1336.6040231652455</c:v>
                </c:pt>
                <c:pt idx="467">
                  <c:v>1336.7029643121364</c:v>
                </c:pt>
                <c:pt idx="468">
                  <c:v>1336.7992184650395</c:v>
                </c:pt>
                <c:pt idx="469">
                  <c:v>1336.8927854256563</c:v>
                </c:pt>
                <c:pt idx="470">
                  <c:v>1336.9836649997619</c:v>
                </c:pt>
                <c:pt idx="471">
                  <c:v>1337.0718569971712</c:v>
                </c:pt>
                <c:pt idx="472">
                  <c:v>1337.1573612316313</c:v>
                </c:pt>
                <c:pt idx="473">
                  <c:v>1337.2401775209848</c:v>
                </c:pt>
                <c:pt idx="474">
                  <c:v>1337.3203056870623</c:v>
                </c:pt>
                <c:pt idx="475">
                  <c:v>1337.3977455557329</c:v>
                </c:pt>
                <c:pt idx="476">
                  <c:v>1337.4724969568533</c:v>
                </c:pt>
                <c:pt idx="477">
                  <c:v>1337.5445597242733</c:v>
                </c:pt>
                <c:pt idx="478">
                  <c:v>1337.6139336959097</c:v>
                </c:pt>
                <c:pt idx="479">
                  <c:v>1337.6806187136642</c:v>
                </c:pt>
                <c:pt idx="480">
                  <c:v>1337.744614623437</c:v>
                </c:pt>
                <c:pt idx="481">
                  <c:v>1337.8059212751718</c:v>
                </c:pt>
                <c:pt idx="482">
                  <c:v>1337.8645385227853</c:v>
                </c:pt>
                <c:pt idx="483">
                  <c:v>1337.920466224233</c:v>
                </c:pt>
                <c:pt idx="484">
                  <c:v>1337.9737042414524</c:v>
                </c:pt>
                <c:pt idx="485">
                  <c:v>1338.0242524404127</c:v>
                </c:pt>
                <c:pt idx="486">
                  <c:v>1338.0721106910894</c:v>
                </c:pt>
                <c:pt idx="487">
                  <c:v>1338.1172788674546</c:v>
                </c:pt>
                <c:pt idx="488">
                  <c:v>1338.1597568474767</c:v>
                </c:pt>
                <c:pt idx="489">
                  <c:v>1338.1995445131495</c:v>
                </c:pt>
                <c:pt idx="490">
                  <c:v>1338.2366417504797</c:v>
                </c:pt>
                <c:pt idx="491">
                  <c:v>1338.2710484494505</c:v>
                </c:pt>
                <c:pt idx="492">
                  <c:v>1338.3027645040611</c:v>
                </c:pt>
                <c:pt idx="493">
                  <c:v>1338.331789812331</c:v>
                </c:pt>
                <c:pt idx="494">
                  <c:v>1338.3581242762473</c:v>
                </c:pt>
                <c:pt idx="495">
                  <c:v>1338.3817678018277</c:v>
                </c:pt>
                <c:pt idx="496">
                  <c:v>1338.4027202990844</c:v>
                </c:pt>
                <c:pt idx="497">
                  <c:v>1338.4209816820744</c:v>
                </c:pt>
                <c:pt idx="498">
                  <c:v>1338.4365518687791</c:v>
                </c:pt>
                <c:pt idx="499">
                  <c:v>1338.4494307812254</c:v>
                </c:pt>
                <c:pt idx="500">
                  <c:v>1338.4596183454714</c:v>
                </c:pt>
                <c:pt idx="501">
                  <c:v>1338.4671144915101</c:v>
                </c:pt>
                <c:pt idx="502">
                  <c:v>1338.4719191533807</c:v>
                </c:pt>
                <c:pt idx="503">
                  <c:v>1338.4740322691205</c:v>
                </c:pt>
                <c:pt idx="504">
                  <c:v>1338.4734537807492</c:v>
                </c:pt>
                <c:pt idx="505">
                  <c:v>1338.4701836343265</c:v>
                </c:pt>
                <c:pt idx="506">
                  <c:v>1338.4642217798855</c:v>
                </c:pt>
                <c:pt idx="507">
                  <c:v>1338.4555681714378</c:v>
                </c:pt>
                <c:pt idx="508">
                  <c:v>1338.4442227670452</c:v>
                </c:pt>
                <c:pt idx="509">
                  <c:v>1338.4301855287481</c:v>
                </c:pt>
                <c:pt idx="510">
                  <c:v>1338.4134564226028</c:v>
                </c:pt>
                <c:pt idx="511">
                  <c:v>1338.394035418637</c:v>
                </c:pt>
                <c:pt idx="512">
                  <c:v>1338.3719224908966</c:v>
                </c:pt>
                <c:pt idx="513">
                  <c:v>1338.3471176174344</c:v>
                </c:pt>
                <c:pt idx="514">
                  <c:v>1338.3196207803012</c:v>
                </c:pt>
                <c:pt idx="515">
                  <c:v>1338.289431965565</c:v>
                </c:pt>
                <c:pt idx="516">
                  <c:v>1338.2565511632783</c:v>
                </c:pt>
                <c:pt idx="517">
                  <c:v>1338.2209783675032</c:v>
                </c:pt>
                <c:pt idx="518">
                  <c:v>1338.1827135762719</c:v>
                </c:pt>
                <c:pt idx="519">
                  <c:v>1338.1417567917067</c:v>
                </c:pt>
                <c:pt idx="520">
                  <c:v>1338.0981080198285</c:v>
                </c:pt>
                <c:pt idx="521">
                  <c:v>1338.0517672707542</c:v>
                </c:pt>
                <c:pt idx="522">
                  <c:v>1338.0027345585715</c:v>
                </c:pt>
                <c:pt idx="523">
                  <c:v>1337.9510099013241</c:v>
                </c:pt>
                <c:pt idx="524">
                  <c:v>1337.8965933211337</c:v>
                </c:pt>
                <c:pt idx="525">
                  <c:v>1337.8394848440917</c:v>
                </c:pt>
                <c:pt idx="526">
                  <c:v>1337.779684500329</c:v>
                </c:pt>
                <c:pt idx="527">
                  <c:v>1337.7171923239316</c:v>
                </c:pt>
                <c:pt idx="528">
                  <c:v>1337.6520083530445</c:v>
                </c:pt>
                <c:pt idx="529">
                  <c:v>1337.5841326297705</c:v>
                </c:pt>
                <c:pt idx="530">
                  <c:v>1337.513565200273</c:v>
                </c:pt>
                <c:pt idx="531">
                  <c:v>1337.440306114682</c:v>
                </c:pt>
                <c:pt idx="532">
                  <c:v>1337.3643554271914</c:v>
                </c:pt>
                <c:pt idx="533">
                  <c:v>1337.2857131959454</c:v>
                </c:pt>
                <c:pt idx="534">
                  <c:v>1337.2043794831461</c:v>
                </c:pt>
                <c:pt idx="535">
                  <c:v>1337.1203543549686</c:v>
                </c:pt>
                <c:pt idx="536">
                  <c:v>1337.0336378816532</c:v>
                </c:pt>
                <c:pt idx="537">
                  <c:v>1336.9442301374204</c:v>
                </c:pt>
                <c:pt idx="538">
                  <c:v>1336.8521312004737</c:v>
                </c:pt>
                <c:pt idx="539">
                  <c:v>1336.7573411531064</c:v>
                </c:pt>
                <c:pt idx="540">
                  <c:v>1336.6598600815919</c:v>
                </c:pt>
                <c:pt idx="541">
                  <c:v>1336.5596880762246</c:v>
                </c:pt>
                <c:pt idx="542">
                  <c:v>1336.4568252313156</c:v>
                </c:pt>
                <c:pt idx="543">
                  <c:v>1336.3512716451692</c:v>
                </c:pt>
                <c:pt idx="544">
                  <c:v>1336.2430274201911</c:v>
                </c:pt>
                <c:pt idx="545">
                  <c:v>1336.1320926627361</c:v>
                </c:pt>
                <c:pt idx="546">
                  <c:v>1336.0184674831762</c:v>
                </c:pt>
                <c:pt idx="547">
                  <c:v>1335.9021519959604</c:v>
                </c:pt>
                <c:pt idx="548">
                  <c:v>1335.7831463195498</c:v>
                </c:pt>
                <c:pt idx="549">
                  <c:v>1335.661450576401</c:v>
                </c:pt>
                <c:pt idx="550">
                  <c:v>1335.5370648930138</c:v>
                </c:pt>
                <c:pt idx="551">
                  <c:v>1335.4099893999478</c:v>
                </c:pt>
                <c:pt idx="552">
                  <c:v>1335.2802242317518</c:v>
                </c:pt>
                <c:pt idx="553">
                  <c:v>1335.1477695270396</c:v>
                </c:pt>
                <c:pt idx="554">
                  <c:v>1335.0126254284119</c:v>
                </c:pt>
                <c:pt idx="555">
                  <c:v>1334.8747920825508</c:v>
                </c:pt>
                <c:pt idx="556">
                  <c:v>1334.7342696401458</c:v>
                </c:pt>
                <c:pt idx="557">
                  <c:v>1334.5910582559475</c:v>
                </c:pt>
                <c:pt idx="558">
                  <c:v>1334.4451580887135</c:v>
                </c:pt>
                <c:pt idx="559">
                  <c:v>1334.2965693012652</c:v>
                </c:pt>
                <c:pt idx="560">
                  <c:v>1334.1452920604831</c:v>
                </c:pt>
                <c:pt idx="561">
                  <c:v>1333.9913265372365</c:v>
                </c:pt>
                <c:pt idx="562">
                  <c:v>1333.8346729064742</c:v>
                </c:pt>
                <c:pt idx="563">
                  <c:v>1333.6753313472072</c:v>
                </c:pt>
                <c:pt idx="564">
                  <c:v>1333.5133020424626</c:v>
                </c:pt>
                <c:pt idx="565">
                  <c:v>1333.3485851793157</c:v>
                </c:pt>
                <c:pt idx="566">
                  <c:v>1333.1811809489218</c:v>
                </c:pt>
                <c:pt idx="567">
                  <c:v>1333.0110895464729</c:v>
                </c:pt>
                <c:pt idx="568">
                  <c:v>1332.8383111711973</c:v>
                </c:pt>
                <c:pt idx="569">
                  <c:v>1332.6628460264308</c:v>
                </c:pt>
                <c:pt idx="570">
                  <c:v>1332.4846943195039</c:v>
                </c:pt>
                <c:pt idx="571">
                  <c:v>1332.3038562618583</c:v>
                </c:pt>
                <c:pt idx="572">
                  <c:v>1332.1203320689774</c:v>
                </c:pt>
                <c:pt idx="573">
                  <c:v>1331.9341219603782</c:v>
                </c:pt>
                <c:pt idx="574">
                  <c:v>1331.7452261597043</c:v>
                </c:pt>
                <c:pt idx="575">
                  <c:v>1331.5536448946243</c:v>
                </c:pt>
                <c:pt idx="576">
                  <c:v>1331.3593783968724</c:v>
                </c:pt>
                <c:pt idx="577">
                  <c:v>1331.1624269022739</c:v>
                </c:pt>
                <c:pt idx="578">
                  <c:v>1330.9627906507249</c:v>
                </c:pt>
                <c:pt idx="579">
                  <c:v>1330.760469886179</c:v>
                </c:pt>
                <c:pt idx="580">
                  <c:v>1330.5554648567111</c:v>
                </c:pt>
                <c:pt idx="581">
                  <c:v>1330.3477758144165</c:v>
                </c:pt>
                <c:pt idx="582">
                  <c:v>1330.1374030155082</c:v>
                </c:pt>
                <c:pt idx="583">
                  <c:v>1329.9243467202734</c:v>
                </c:pt>
                <c:pt idx="584">
                  <c:v>1329.7086071930796</c:v>
                </c:pt>
                <c:pt idx="585">
                  <c:v>1329.4901847024028</c:v>
                </c:pt>
                <c:pt idx="586">
                  <c:v>1329.2690795207984</c:v>
                </c:pt>
                <c:pt idx="587">
                  <c:v>1329.045291924898</c:v>
                </c:pt>
                <c:pt idx="588">
                  <c:v>1328.8188221954488</c:v>
                </c:pt>
                <c:pt idx="589">
                  <c:v>1328.589670617278</c:v>
                </c:pt>
                <c:pt idx="590">
                  <c:v>1328.357837479329</c:v>
                </c:pt>
                <c:pt idx="591">
                  <c:v>1328.1233230746363</c:v>
                </c:pt>
                <c:pt idx="592">
                  <c:v>1327.8861277003573</c:v>
                </c:pt>
                <c:pt idx="593">
                  <c:v>1327.6462516577167</c:v>
                </c:pt>
                <c:pt idx="594">
                  <c:v>1327.4036952520701</c:v>
                </c:pt>
                <c:pt idx="595">
                  <c:v>1327.1584587929092</c:v>
                </c:pt>
                <c:pt idx="596">
                  <c:v>1326.9105425938208</c:v>
                </c:pt>
                <c:pt idx="597">
                  <c:v>1326.6599469724931</c:v>
                </c:pt>
                <c:pt idx="598">
                  <c:v>1326.4066722507175</c:v>
                </c:pt>
                <c:pt idx="599">
                  <c:v>1326.1507187544805</c:v>
                </c:pt>
                <c:pt idx="600">
                  <c:v>1325.8920868138193</c:v>
                </c:pt>
                <c:pt idx="601">
                  <c:v>1325.6307767629462</c:v>
                </c:pt>
                <c:pt idx="602">
                  <c:v>1325.3667889401693</c:v>
                </c:pt>
                <c:pt idx="603">
                  <c:v>1325.1001236879383</c:v>
                </c:pt>
                <c:pt idx="604">
                  <c:v>1324.8307813528672</c:v>
                </c:pt>
                <c:pt idx="605">
                  <c:v>1324.5587622856608</c:v>
                </c:pt>
                <c:pt idx="606">
                  <c:v>1324.284066841213</c:v>
                </c:pt>
                <c:pt idx="607">
                  <c:v>1324.0066953785215</c:v>
                </c:pt>
                <c:pt idx="608">
                  <c:v>1323.726648260749</c:v>
                </c:pt>
                <c:pt idx="609">
                  <c:v>1323.4439258552045</c:v>
                </c:pt>
                <c:pt idx="610">
                  <c:v>1323.1585285333467</c:v>
                </c:pt>
                <c:pt idx="611">
                  <c:v>1322.8704566707877</c:v>
                </c:pt>
                <c:pt idx="612">
                  <c:v>1322.5797106473212</c:v>
                </c:pt>
                <c:pt idx="613">
                  <c:v>1322.286290846873</c:v>
                </c:pt>
                <c:pt idx="614">
                  <c:v>1321.9901976575632</c:v>
                </c:pt>
                <c:pt idx="615">
                  <c:v>1321.6914314716337</c:v>
                </c:pt>
                <c:pt idx="616">
                  <c:v>1321.389992685547</c:v>
                </c:pt>
                <c:pt idx="617">
                  <c:v>1321.0858816999094</c:v>
                </c:pt>
                <c:pt idx="618">
                  <c:v>1320.7790989195021</c:v>
                </c:pt>
                <c:pt idx="619">
                  <c:v>1320.4696447533111</c:v>
                </c:pt>
                <c:pt idx="620">
                  <c:v>1320.1575196144997</c:v>
                </c:pt>
                <c:pt idx="621">
                  <c:v>1319.8427239203916</c:v>
                </c:pt>
                <c:pt idx="622">
                  <c:v>1319.5252580925433</c:v>
                </c:pt>
                <c:pt idx="623">
                  <c:v>1319.2051225566408</c:v>
                </c:pt>
                <c:pt idx="624">
                  <c:v>1318.8823177426641</c:v>
                </c:pt>
                <c:pt idx="625">
                  <c:v>1318.5568440846973</c:v>
                </c:pt>
                <c:pt idx="626">
                  <c:v>1318.2287020210763</c:v>
                </c:pt>
                <c:pt idx="627">
                  <c:v>1317.8978919943268</c:v>
                </c:pt>
                <c:pt idx="628">
                  <c:v>1317.5644144512157</c:v>
                </c:pt>
                <c:pt idx="629">
                  <c:v>1317.2282698426857</c:v>
                </c:pt>
                <c:pt idx="630">
                  <c:v>1316.8894586239167</c:v>
                </c:pt>
                <c:pt idx="631">
                  <c:v>1316.5479812543076</c:v>
                </c:pt>
                <c:pt idx="632">
                  <c:v>1316.2038381974794</c:v>
                </c:pt>
                <c:pt idx="633">
                  <c:v>1315.8570299212838</c:v>
                </c:pt>
                <c:pt idx="634">
                  <c:v>1315.5075568978104</c:v>
                </c:pt>
                <c:pt idx="635">
                  <c:v>1315.1554196033771</c:v>
                </c:pt>
                <c:pt idx="636">
                  <c:v>1314.8006185185334</c:v>
                </c:pt>
                <c:pt idx="637">
                  <c:v>1314.4431541280999</c:v>
                </c:pt>
                <c:pt idx="638">
                  <c:v>1314.0830269211071</c:v>
                </c:pt>
                <c:pt idx="639">
                  <c:v>1313.7202373908697</c:v>
                </c:pt>
                <c:pt idx="640">
                  <c:v>1313.3547860349415</c:v>
                </c:pt>
                <c:pt idx="641">
                  <c:v>1312.9866733551253</c:v>
                </c:pt>
                <c:pt idx="642">
                  <c:v>1312.6158998575047</c:v>
                </c:pt>
                <c:pt idx="643">
                  <c:v>1312.2424660524368</c:v>
                </c:pt>
                <c:pt idx="644">
                  <c:v>1311.8663724545188</c:v>
                </c:pt>
                <c:pt idx="645">
                  <c:v>1311.4876195826596</c:v>
                </c:pt>
                <c:pt idx="646">
                  <c:v>1311.1062079600042</c:v>
                </c:pt>
                <c:pt idx="647">
                  <c:v>1310.7221381140243</c:v>
                </c:pt>
                <c:pt idx="648">
                  <c:v>1310.3354105764458</c:v>
                </c:pt>
                <c:pt idx="649">
                  <c:v>1309.9460258832928</c:v>
                </c:pt>
                <c:pt idx="650">
                  <c:v>1309.5539845749011</c:v>
                </c:pt>
                <c:pt idx="651">
                  <c:v>1309.1592871958799</c:v>
                </c:pt>
                <c:pt idx="652">
                  <c:v>1308.7619342951773</c:v>
                </c:pt>
                <c:pt idx="653">
                  <c:v>1308.3619264260235</c:v>
                </c:pt>
                <c:pt idx="654">
                  <c:v>1307.9592641459465</c:v>
                </c:pt>
                <c:pt idx="655">
                  <c:v>1307.5539480168218</c:v>
                </c:pt>
                <c:pt idx="656">
                  <c:v>1307.1459786048483</c:v>
                </c:pt>
                <c:pt idx="657">
                  <c:v>1306.7353564805244</c:v>
                </c:pt>
                <c:pt idx="658">
                  <c:v>1306.3220822186829</c:v>
                </c:pt>
                <c:pt idx="659">
                  <c:v>1305.9061563985179</c:v>
                </c:pt>
                <c:pt idx="660">
                  <c:v>1305.4875796035205</c:v>
                </c:pt>
                <c:pt idx="661">
                  <c:v>1305.0663524215656</c:v>
                </c:pt>
                <c:pt idx="662">
                  <c:v>1304.6424754448669</c:v>
                </c:pt>
                <c:pt idx="663">
                  <c:v>1304.2159492699654</c:v>
                </c:pt>
                <c:pt idx="664">
                  <c:v>1303.7867744977821</c:v>
                </c:pt>
                <c:pt idx="665">
                  <c:v>1303.35495173358</c:v>
                </c:pt>
                <c:pt idx="666">
                  <c:v>1302.9204815870153</c:v>
                </c:pt>
                <c:pt idx="667">
                  <c:v>1302.4833646721004</c:v>
                </c:pt>
                <c:pt idx="668">
                  <c:v>1302.0436016072229</c:v>
                </c:pt>
                <c:pt idx="669">
                  <c:v>1301.6011930151622</c:v>
                </c:pt>
                <c:pt idx="670">
                  <c:v>1301.1561395230779</c:v>
                </c:pt>
                <c:pt idx="671">
                  <c:v>1300.708441762501</c:v>
                </c:pt>
                <c:pt idx="672">
                  <c:v>1300.258100369392</c:v>
                </c:pt>
                <c:pt idx="673">
                  <c:v>1299.8051159840716</c:v>
                </c:pt>
                <c:pt idx="674">
                  <c:v>1299.3494892513165</c:v>
                </c:pt>
                <c:pt idx="675">
                  <c:v>1298.8912208202719</c:v>
                </c:pt>
                <c:pt idx="676">
                  <c:v>1298.4303113445139</c:v>
                </c:pt>
                <c:pt idx="677">
                  <c:v>1297.966761482026</c:v>
                </c:pt>
                <c:pt idx="678">
                  <c:v>1297.5005718952489</c:v>
                </c:pt>
                <c:pt idx="679">
                  <c:v>1297.0317432510321</c:v>
                </c:pt>
                <c:pt idx="680">
                  <c:v>1296.560276220654</c:v>
                </c:pt>
                <c:pt idx="681">
                  <c:v>1296.0861714798316</c:v>
                </c:pt>
                <c:pt idx="682">
                  <c:v>1295.6094297087566</c:v>
                </c:pt>
                <c:pt idx="683">
                  <c:v>1295.1300515920561</c:v>
                </c:pt>
                <c:pt idx="684">
                  <c:v>1294.6480378188112</c:v>
                </c:pt>
                <c:pt idx="685">
                  <c:v>1294.1633890825585</c:v>
                </c:pt>
                <c:pt idx="686">
                  <c:v>1293.6761060813308</c:v>
                </c:pt>
                <c:pt idx="687">
                  <c:v>1293.1861895175914</c:v>
                </c:pt>
                <c:pt idx="688">
                  <c:v>1292.6936400983129</c:v>
                </c:pt>
                <c:pt idx="689">
                  <c:v>1292.1984585349489</c:v>
                </c:pt>
                <c:pt idx="690">
                  <c:v>1291.7006455434416</c:v>
                </c:pt>
                <c:pt idx="691">
                  <c:v>1291.2002018442065</c:v>
                </c:pt>
                <c:pt idx="692">
                  <c:v>1290.6971281622066</c:v>
                </c:pt>
                <c:pt idx="693">
                  <c:v>1290.1914252268575</c:v>
                </c:pt>
                <c:pt idx="694">
                  <c:v>1289.6830937721215</c:v>
                </c:pt>
                <c:pt idx="695">
                  <c:v>1289.172134536467</c:v>
                </c:pt>
                <c:pt idx="696">
                  <c:v>1288.6585482628777</c:v>
                </c:pt>
                <c:pt idx="697">
                  <c:v>1288.1423356988766</c:v>
                </c:pt>
                <c:pt idx="698">
                  <c:v>1287.623497596554</c:v>
                </c:pt>
                <c:pt idx="699">
                  <c:v>1287.102034712467</c:v>
                </c:pt>
                <c:pt idx="700">
                  <c:v>1286.5779478077845</c:v>
                </c:pt>
                <c:pt idx="701">
                  <c:v>1286.0512376481977</c:v>
                </c:pt>
                <c:pt idx="702">
                  <c:v>1285.5219050039605</c:v>
                </c:pt>
                <c:pt idx="703">
                  <c:v>1284.9899506498793</c:v>
                </c:pt>
                <c:pt idx="704">
                  <c:v>1284.4553753653727</c:v>
                </c:pt>
                <c:pt idx="705">
                  <c:v>1283.9181799343949</c:v>
                </c:pt>
                <c:pt idx="706">
                  <c:v>1283.3783651454933</c:v>
                </c:pt>
                <c:pt idx="707">
                  <c:v>1282.8359317918018</c:v>
                </c:pt>
                <c:pt idx="708">
                  <c:v>1282.2908806710707</c:v>
                </c:pt>
                <c:pt idx="709">
                  <c:v>1281.7432125856185</c:v>
                </c:pt>
                <c:pt idx="710">
                  <c:v>1281.1929283423892</c:v>
                </c:pt>
                <c:pt idx="711">
                  <c:v>1280.6400287529582</c:v>
                </c:pt>
                <c:pt idx="712">
                  <c:v>1280.0845146334755</c:v>
                </c:pt>
                <c:pt idx="713">
                  <c:v>1279.526386804763</c:v>
                </c:pt>
                <c:pt idx="714">
                  <c:v>1278.9656460922417</c:v>
                </c:pt>
                <c:pt idx="715">
                  <c:v>1278.402293325991</c:v>
                </c:pt>
                <c:pt idx="716">
                  <c:v>1277.8363293407303</c:v>
                </c:pt>
                <c:pt idx="717">
                  <c:v>1277.2677549758232</c:v>
                </c:pt>
                <c:pt idx="718">
                  <c:v>1276.6965710753195</c:v>
                </c:pt>
                <c:pt idx="719">
                  <c:v>1276.1227784878872</c:v>
                </c:pt>
                <c:pt idx="720">
                  <c:v>1275.5463780669297</c:v>
                </c:pt>
                <c:pt idx="721">
                  <c:v>1274.9673706704566</c:v>
                </c:pt>
                <c:pt idx="722">
                  <c:v>1274.3857571612227</c:v>
                </c:pt>
                <c:pt idx="723">
                  <c:v>1273.8015384066437</c:v>
                </c:pt>
                <c:pt idx="724">
                  <c:v>1273.2147152788309</c:v>
                </c:pt>
                <c:pt idx="725">
                  <c:v>1272.6252886546145</c:v>
                </c:pt>
                <c:pt idx="726">
                  <c:v>1272.0332594155354</c:v>
                </c:pt>
                <c:pt idx="727">
                  <c:v>1271.4386284478685</c:v>
                </c:pt>
                <c:pt idx="728">
                  <c:v>1270.8413966425576</c:v>
                </c:pt>
                <c:pt idx="729">
                  <c:v>1270.2415648953533</c:v>
                </c:pt>
                <c:pt idx="730">
                  <c:v>1269.6391341066967</c:v>
                </c:pt>
                <c:pt idx="731">
                  <c:v>1269.0341051817961</c:v>
                </c:pt>
                <c:pt idx="732">
                  <c:v>1268.4264790306004</c:v>
                </c:pt>
                <c:pt idx="733">
                  <c:v>1267.8162565678488</c:v>
                </c:pt>
                <c:pt idx="734">
                  <c:v>1267.2034387130193</c:v>
                </c:pt>
                <c:pt idx="735">
                  <c:v>1266.588026390363</c:v>
                </c:pt>
                <c:pt idx="736">
                  <c:v>1265.9700205289369</c:v>
                </c:pt>
                <c:pt idx="737">
                  <c:v>1265.3494220625732</c:v>
                </c:pt>
                <c:pt idx="738">
                  <c:v>1264.726231929908</c:v>
                </c:pt>
                <c:pt idx="739">
                  <c:v>1264.100451074373</c:v>
                </c:pt>
                <c:pt idx="740">
                  <c:v>1263.4720804442147</c:v>
                </c:pt>
                <c:pt idx="741">
                  <c:v>1262.841120992515</c:v>
                </c:pt>
                <c:pt idx="742">
                  <c:v>1262.2075736771587</c:v>
                </c:pt>
                <c:pt idx="743">
                  <c:v>1261.5714394608781</c:v>
                </c:pt>
                <c:pt idx="744">
                  <c:v>1260.9327193112483</c:v>
                </c:pt>
                <c:pt idx="745">
                  <c:v>1260.2914142006766</c:v>
                </c:pt>
                <c:pt idx="746">
                  <c:v>1259.6475251064678</c:v>
                </c:pt>
                <c:pt idx="747">
                  <c:v>1259.001053010749</c:v>
                </c:pt>
                <c:pt idx="748">
                  <c:v>1258.351998900537</c:v>
                </c:pt>
                <c:pt idx="749">
                  <c:v>1257.700363767729</c:v>
                </c:pt>
                <c:pt idx="750">
                  <c:v>1257.0461486091126</c:v>
                </c:pt>
                <c:pt idx="751">
                  <c:v>1256.3893544263663</c:v>
                </c:pt>
                <c:pt idx="752">
                  <c:v>1255.7299822260729</c:v>
                </c:pt>
                <c:pt idx="753">
                  <c:v>1255.068033019744</c:v>
                </c:pt>
                <c:pt idx="754">
                  <c:v>1254.4035078237666</c:v>
                </c:pt>
                <c:pt idx="755">
                  <c:v>1253.7364076595165</c:v>
                </c:pt>
                <c:pt idx="756">
                  <c:v>1253.0667335532396</c:v>
                </c:pt>
                <c:pt idx="757">
                  <c:v>1252.3944865361834</c:v>
                </c:pt>
                <c:pt idx="758">
                  <c:v>1251.7196676445176</c:v>
                </c:pt>
                <c:pt idx="759">
                  <c:v>1251.0422779193798</c:v>
                </c:pt>
                <c:pt idx="760">
                  <c:v>1250.3623184068567</c:v>
                </c:pt>
                <c:pt idx="761">
                  <c:v>1249.6797901580549</c:v>
                </c:pt>
                <c:pt idx="762">
                  <c:v>1248.9946942290276</c:v>
                </c:pt>
                <c:pt idx="763">
                  <c:v>1248.3070316808246</c:v>
                </c:pt>
                <c:pt idx="764">
                  <c:v>1247.6168035795074</c:v>
                </c:pt>
                <c:pt idx="765">
                  <c:v>1246.9240109961506</c:v>
                </c:pt>
                <c:pt idx="766">
                  <c:v>1246.2286550068452</c:v>
                </c:pt>
                <c:pt idx="767">
                  <c:v>1245.5307366926936</c:v>
                </c:pt>
                <c:pt idx="768">
                  <c:v>1244.8302571398754</c:v>
                </c:pt>
                <c:pt idx="769">
                  <c:v>1244.1272174395538</c:v>
                </c:pt>
                <c:pt idx="770">
                  <c:v>1243.4216186879908</c:v>
                </c:pt>
                <c:pt idx="771">
                  <c:v>1242.7134619864942</c:v>
                </c:pt>
                <c:pt idx="772">
                  <c:v>1242.0027484414445</c:v>
                </c:pt>
                <c:pt idx="773">
                  <c:v>1241.2894791642937</c:v>
                </c:pt>
                <c:pt idx="774">
                  <c:v>1240.5736552715989</c:v>
                </c:pt>
                <c:pt idx="775">
                  <c:v>1239.8552778849894</c:v>
                </c:pt>
                <c:pt idx="776">
                  <c:v>1239.134348131219</c:v>
                </c:pt>
                <c:pt idx="777">
                  <c:v>1238.4108671421491</c:v>
                </c:pt>
                <c:pt idx="778">
                  <c:v>1237.6848360547788</c:v>
                </c:pt>
                <c:pt idx="779">
                  <c:v>1236.9562560112076</c:v>
                </c:pt>
                <c:pt idx="780">
                  <c:v>1236.2251281587105</c:v>
                </c:pt>
                <c:pt idx="781">
                  <c:v>1235.4914536496874</c:v>
                </c:pt>
                <c:pt idx="782">
                  <c:v>1234.7552336417166</c:v>
                </c:pt>
                <c:pt idx="783">
                  <c:v>1234.0164692975322</c:v>
                </c:pt>
                <c:pt idx="784">
                  <c:v>1233.2751617850606</c:v>
                </c:pt>
                <c:pt idx="785">
                  <c:v>1232.5313122774028</c:v>
                </c:pt>
                <c:pt idx="786">
                  <c:v>1231.7849219528607</c:v>
                </c:pt>
                <c:pt idx="787">
                  <c:v>1231.0359919949547</c:v>
                </c:pt>
                <c:pt idx="788">
                  <c:v>1230.2845235924019</c:v>
                </c:pt>
                <c:pt idx="789">
                  <c:v>1229.5305179391567</c:v>
                </c:pt>
                <c:pt idx="790">
                  <c:v>1228.7739762344038</c:v>
                </c:pt>
                <c:pt idx="791">
                  <c:v>1228.0148996825774</c:v>
                </c:pt>
                <c:pt idx="792">
                  <c:v>1227.2532894933524</c:v>
                </c:pt>
                <c:pt idx="793">
                  <c:v>1226.4891468816866</c:v>
                </c:pt>
                <c:pt idx="794">
                  <c:v>1225.722473067802</c:v>
                </c:pt>
                <c:pt idx="795">
                  <c:v>1224.9532692772104</c:v>
                </c:pt>
                <c:pt idx="796">
                  <c:v>1224.1815367406991</c:v>
                </c:pt>
                <c:pt idx="797">
                  <c:v>1223.4072766943714</c:v>
                </c:pt>
                <c:pt idx="798">
                  <c:v>1222.6304903796549</c:v>
                </c:pt>
                <c:pt idx="799">
                  <c:v>1221.8511790432842</c:v>
                </c:pt>
                <c:pt idx="800">
                  <c:v>1221.0693439373263</c:v>
                </c:pt>
                <c:pt idx="801">
                  <c:v>1220.2849863191987</c:v>
                </c:pt>
                <c:pt idx="802">
                  <c:v>1219.4981074516729</c:v>
                </c:pt>
                <c:pt idx="803">
                  <c:v>1218.7087086028766</c:v>
                </c:pt>
                <c:pt idx="804">
                  <c:v>1217.9167910463284</c:v>
                </c:pt>
                <c:pt idx="805">
                  <c:v>1217.1223560608992</c:v>
                </c:pt>
                <c:pt idx="806">
                  <c:v>1216.3254049308784</c:v>
                </c:pt>
                <c:pt idx="807">
                  <c:v>1215.5259389459673</c:v>
                </c:pt>
                <c:pt idx="808">
                  <c:v>1214.7239594012569</c:v>
                </c:pt>
                <c:pt idx="809">
                  <c:v>1213.9194675972806</c:v>
                </c:pt>
                <c:pt idx="810">
                  <c:v>1213.1124648399946</c:v>
                </c:pt>
                <c:pt idx="811">
                  <c:v>1212.3029524408212</c:v>
                </c:pt>
                <c:pt idx="812">
                  <c:v>1211.490931716628</c:v>
                </c:pt>
                <c:pt idx="813">
                  <c:v>1210.6764039897462</c:v>
                </c:pt>
                <c:pt idx="814">
                  <c:v>1209.8593705879848</c:v>
                </c:pt>
                <c:pt idx="815">
                  <c:v>1209.0398328446729</c:v>
                </c:pt>
                <c:pt idx="816">
                  <c:v>1208.2177920985973</c:v>
                </c:pt>
                <c:pt idx="817">
                  <c:v>1207.3932496940872</c:v>
                </c:pt>
                <c:pt idx="818">
                  <c:v>1206.5662069809619</c:v>
                </c:pt>
                <c:pt idx="819">
                  <c:v>1205.736665314615</c:v>
                </c:pt>
                <c:pt idx="820">
                  <c:v>1204.9046260559442</c:v>
                </c:pt>
                <c:pt idx="821">
                  <c:v>1204.0700905714205</c:v>
                </c:pt>
                <c:pt idx="822">
                  <c:v>1203.2330602330867</c:v>
                </c:pt>
                <c:pt idx="823">
                  <c:v>1202.3935364185647</c:v>
                </c:pt>
                <c:pt idx="824">
                  <c:v>1201.5515205110441</c:v>
                </c:pt>
                <c:pt idx="825">
                  <c:v>1200.7070138993236</c:v>
                </c:pt>
                <c:pt idx="826">
                  <c:v>1199.8600179778273</c:v>
                </c:pt>
                <c:pt idx="827">
                  <c:v>1199.0105341466044</c:v>
                </c:pt>
                <c:pt idx="828">
                  <c:v>1198.1585638113036</c:v>
                </c:pt>
                <c:pt idx="829">
                  <c:v>1197.3041083832438</c:v>
                </c:pt>
                <c:pt idx="830">
                  <c:v>1196.4471692794107</c:v>
                </c:pt>
                <c:pt idx="831">
                  <c:v>1195.5877479224332</c:v>
                </c:pt>
                <c:pt idx="832">
                  <c:v>1194.7258457406494</c:v>
                </c:pt>
                <c:pt idx="833">
                  <c:v>1193.8614641680733</c:v>
                </c:pt>
                <c:pt idx="834">
                  <c:v>1192.9946046444136</c:v>
                </c:pt>
                <c:pt idx="835">
                  <c:v>1137.1906248022153</c:v>
                </c:pt>
                <c:pt idx="836">
                  <c:v>1083.8627854843598</c:v>
                </c:pt>
                <c:pt idx="837">
                  <c:v>1032.9012151025909</c:v>
                </c:pt>
                <c:pt idx="838">
                  <c:v>984.20091730323054</c:v>
                </c:pt>
                <c:pt idx="839">
                  <c:v>937.66155464271799</c:v>
                </c:pt>
                <c:pt idx="840">
                  <c:v>893.18724186192117</c:v>
                </c:pt>
                <c:pt idx="841">
                  <c:v>850.68634833330395</c:v>
                </c:pt>
                <c:pt idx="842">
                  <c:v>810.07130927393007</c:v>
                </c:pt>
                <c:pt idx="843">
                  <c:v>771.25844533534644</c:v>
                </c:pt>
                <c:pt idx="844">
                  <c:v>734.16779019864225</c:v>
                </c:pt>
                <c:pt idx="845">
                  <c:v>698.72292581948113</c:v>
                </c:pt>
                <c:pt idx="846">
                  <c:v>664.85082498366</c:v>
                </c:pt>
                <c:pt idx="847">
                  <c:v>632.48170084880849</c:v>
                </c:pt>
                <c:pt idx="848">
                  <c:v>601.54886316224315</c:v>
                </c:pt>
                <c:pt idx="849">
                  <c:v>571.98858085873871</c:v>
                </c:pt>
                <c:pt idx="850">
                  <c:v>543.73995075512585</c:v>
                </c:pt>
                <c:pt idx="851">
                  <c:v>516.74477207118798</c:v>
                </c:pt>
                <c:pt idx="852">
                  <c:v>490.9474265183315</c:v>
                </c:pt>
                <c:pt idx="853">
                  <c:v>466.29476370897345</c:v>
                </c:pt>
                <c:pt idx="854">
                  <c:v>442.73599165055901</c:v>
                </c:pt>
                <c:pt idx="855">
                  <c:v>420.22257209858827</c:v>
                </c:pt>
                <c:pt idx="856">
                  <c:v>398.70812055305396</c:v>
                </c:pt>
                <c:pt idx="857">
                  <c:v>378.33475484628894</c:v>
                </c:pt>
                <c:pt idx="858">
                  <c:v>359.31519147407249</c:v>
                </c:pt>
                <c:pt idx="859">
                  <c:v>341.21377176358749</c:v>
                </c:pt>
                <c:pt idx="860">
                  <c:v>323.9870528176624</c:v>
                </c:pt>
                <c:pt idx="861">
                  <c:v>307.59361773058066</c:v>
                </c:pt>
                <c:pt idx="862">
                  <c:v>291.99398194845315</c:v>
                </c:pt>
                <c:pt idx="863">
                  <c:v>277.15050392150232</c:v>
                </c:pt>
                <c:pt idx="864">
                  <c:v>263.02729985221475</c:v>
                </c:pt>
                <c:pt idx="865">
                  <c:v>249.59016235219471</c:v>
                </c:pt>
                <c:pt idx="866">
                  <c:v>236.80648282901689</c:v>
                </c:pt>
                <c:pt idx="867">
                  <c:v>224.6451774324569</c:v>
                </c:pt>
                <c:pt idx="868">
                  <c:v>213.07661639718341</c:v>
                </c:pt>
                <c:pt idx="869">
                  <c:v>202.07255662635222</c:v>
                </c:pt>
                <c:pt idx="870">
                  <c:v>191.60607736755418</c:v>
                </c:pt>
                <c:pt idx="871">
                  <c:v>181.65151883925714</c:v>
                </c:pt>
                <c:pt idx="872">
                  <c:v>172.18442367225884</c:v>
                </c:pt>
                <c:pt idx="873">
                  <c:v>163.18148103673983</c:v>
                </c:pt>
                <c:pt idx="874">
                  <c:v>154.62047333130062</c:v>
                </c:pt>
                <c:pt idx="875">
                  <c:v>146.48022531587029</c:v>
                </c:pt>
                <c:pt idx="876">
                  <c:v>138.74055557562389</c:v>
                </c:pt>
                <c:pt idx="877">
                  <c:v>131.38223020802869</c:v>
                </c:pt>
                <c:pt idx="878">
                  <c:v>124.38691862987584</c:v>
                </c:pt>
                <c:pt idx="879">
                  <c:v>117.7371514056459</c:v>
                </c:pt>
                <c:pt idx="880">
                  <c:v>111.41628000281173</c:v>
                </c:pt>
                <c:pt idx="881">
                  <c:v>105.40843838370191</c:v>
                </c:pt>
                <c:pt idx="88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3-4B98-89E7-BF54C4D1CB08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N real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Sheet1!$A$3:$A$885</c:f>
              <c:numCache>
                <c:formatCode>General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Sheet1!$D$3:$D$885</c:f>
              <c:numCache>
                <c:formatCode>General</c:formatCode>
                <c:ptCount val="883"/>
                <c:pt idx="0">
                  <c:v>0</c:v>
                </c:pt>
                <c:pt idx="1">
                  <c:v>313.99812497719415</c:v>
                </c:pt>
                <c:pt idx="2">
                  <c:v>499.4253306867422</c:v>
                </c:pt>
                <c:pt idx="3">
                  <c:v>630.44503203847523</c:v>
                </c:pt>
                <c:pt idx="4">
                  <c:v>725.29355206901494</c:v>
                </c:pt>
                <c:pt idx="5">
                  <c:v>795.49021743364233</c:v>
                </c:pt>
                <c:pt idx="6">
                  <c:v>848.18189577056512</c:v>
                </c:pt>
                <c:pt idx="7">
                  <c:v>888.14200191772431</c:v>
                </c:pt>
                <c:pt idx="8">
                  <c:v>918.69713541568353</c:v>
                </c:pt>
                <c:pt idx="9">
                  <c:v>942.2293504041387</c:v>
                </c:pt>
                <c:pt idx="10">
                  <c:v>960.47610749163857</c:v>
                </c:pt>
                <c:pt idx="11">
                  <c:v>974.72143673397625</c:v>
                </c:pt>
                <c:pt idx="12">
                  <c:v>985.92346759062275</c:v>
                </c:pt>
                <c:pt idx="13">
                  <c:v>994.80237525127677</c:v>
                </c:pt>
                <c:pt idx="14">
                  <c:v>1001.902537705852</c:v>
                </c:pt>
                <c:pt idx="15">
                  <c:v>1007.6372863109027</c:v>
                </c:pt>
                <c:pt idx="16">
                  <c:v>1012.3215827243612</c:v>
                </c:pt>
                <c:pt idx="17">
                  <c:v>1016.1961415116876</c:v>
                </c:pt>
                <c:pt idx="18">
                  <c:v>1019.4453903531912</c:v>
                </c:pt>
                <c:pt idx="19">
                  <c:v>1022.2109325560626</c:v>
                </c:pt>
                <c:pt idx="20">
                  <c:v>1024.6016927599412</c:v>
                </c:pt>
                <c:pt idx="21">
                  <c:v>1026.7015964710304</c:v>
                </c:pt>
                <c:pt idx="22">
                  <c:v>1028.5754037645447</c:v>
                </c:pt>
                <c:pt idx="23">
                  <c:v>1030.2731540689445</c:v>
                </c:pt>
                <c:pt idx="24">
                  <c:v>1031.8335612790181</c:v>
                </c:pt>
                <c:pt idx="25">
                  <c:v>1033.2866127255086</c:v>
                </c:pt>
                <c:pt idx="26">
                  <c:v>1034.6555624702248</c:v>
                </c:pt>
                <c:pt idx="27">
                  <c:v>1035.9584626568235</c:v>
                </c:pt>
                <c:pt idx="28">
                  <c:v>1037.2093417569738</c:v>
                </c:pt>
                <c:pt idx="29">
                  <c:v>1038.4191123954702</c:v>
                </c:pt>
                <c:pt idx="30">
                  <c:v>1039.5962717188252</c:v>
                </c:pt>
                <c:pt idx="31">
                  <c:v>1040.747442369679</c:v>
                </c:pt>
                <c:pt idx="32">
                  <c:v>1041.8777908195766</c:v>
                </c:pt>
                <c:pt idx="33">
                  <c:v>1042.9913512193173</c:v>
                </c:pt>
                <c:pt idx="34">
                  <c:v>1044.0912763698645</c:v>
                </c:pt>
                <c:pt idx="35">
                  <c:v>1045.1800324123624</c:v>
                </c:pt>
                <c:pt idx="36">
                  <c:v>1046.2595500094842</c:v>
                </c:pt>
                <c:pt idx="37">
                  <c:v>1047.3313418549869</c:v>
                </c:pt>
                <c:pt idx="38">
                  <c:v>1048.3965940980754</c:v>
                </c:pt>
                <c:pt idx="39">
                  <c:v>1049.4562375395758</c:v>
                </c:pt>
                <c:pt idx="40">
                  <c:v>1050.5110031269946</c:v>
                </c:pt>
                <c:pt idx="41">
                  <c:v>1051.5614652502293</c:v>
                </c:pt>
                <c:pt idx="42">
                  <c:v>1052.6080755503622</c:v>
                </c:pt>
                <c:pt idx="43">
                  <c:v>1053.6511893440415</c:v>
                </c:pt>
                <c:pt idx="44">
                  <c:v>1054.6910862944062</c:v>
                </c:pt>
                <c:pt idx="45">
                  <c:v>1055.7279865946584</c:v>
                </c:pt>
                <c:pt idx="46">
                  <c:v>1056.7620636513586</c:v>
                </c:pt>
                <c:pt idx="47">
                  <c:v>1057.7934540305498</c:v>
                </c:pt>
                <c:pt idx="48">
                  <c:v>1058.8222652668078</c:v>
                </c:pt>
                <c:pt idx="49">
                  <c:v>1059.8485819971618</c:v>
                </c:pt>
                <c:pt idx="50">
                  <c:v>1060.87247078477</c:v>
                </c:pt>
                <c:pt idx="51">
                  <c:v>1061.8939839150717</c:v>
                </c:pt>
                <c:pt idx="52">
                  <c:v>1062.9131623855428</c:v>
                </c:pt>
                <c:pt idx="53">
                  <c:v>1063.9300382625183</c:v>
                </c:pt>
                <c:pt idx="54">
                  <c:v>1064.9446365404579</c:v>
                </c:pt>
                <c:pt idx="55">
                  <c:v>1065.9569766101583</c:v>
                </c:pt>
                <c:pt idx="56">
                  <c:v>1066.9670734188221</c:v>
                </c:pt>
                <c:pt idx="57">
                  <c:v>1067.9749383872509</c:v>
                </c:pt>
                <c:pt idx="58">
                  <c:v>1068.9805801363648</c:v>
                </c:pt>
                <c:pt idx="59">
                  <c:v>1069.9840050620558</c:v>
                </c:pt>
                <c:pt idx="60">
                  <c:v>1070.9852177914613</c:v>
                </c:pt>
                <c:pt idx="61">
                  <c:v>1071.984221544204</c:v>
                </c:pt>
                <c:pt idx="62">
                  <c:v>1072.9810184202345</c:v>
                </c:pt>
                <c:pt idx="63">
                  <c:v>1073.9756096274766</c:v>
                </c:pt>
                <c:pt idx="64">
                  <c:v>1074.9679956636874</c:v>
                </c:pt>
                <c:pt idx="65">
                  <c:v>1075.9581764608511</c:v>
                </c:pt>
                <c:pt idx="66">
                  <c:v>1076.9461514997811</c:v>
                </c:pt>
                <c:pt idx="67">
                  <c:v>1077.9319199023525</c:v>
                </c:pt>
                <c:pt idx="68">
                  <c:v>1078.9154805042881</c:v>
                </c:pt>
                <c:pt idx="69">
                  <c:v>1079.8968319135931</c:v>
                </c:pt>
                <c:pt idx="70">
                  <c:v>1080.8759725571056</c:v>
                </c:pt>
                <c:pt idx="71">
                  <c:v>1081.8529007179404</c:v>
                </c:pt>
                <c:pt idx="72">
                  <c:v>1082.8276145650034</c:v>
                </c:pt>
                <c:pt idx="73">
                  <c:v>1083.8001121772652</c:v>
                </c:pt>
                <c:pt idx="74">
                  <c:v>1084.7703915623815</c:v>
                </c:pt>
                <c:pt idx="75">
                  <c:v>1085.7384506724586</c:v>
                </c:pt>
                <c:pt idx="76">
                  <c:v>1086.7042874160184</c:v>
                </c:pt>
                <c:pt idx="77">
                  <c:v>1087.6678996680607</c:v>
                </c:pt>
                <c:pt idx="78">
                  <c:v>1088.6292852779607</c:v>
                </c:pt>
                <c:pt idx="79">
                  <c:v>1089.5884420755633</c:v>
                </c:pt>
                <c:pt idx="80">
                  <c:v>1090.5453678768774</c:v>
                </c:pt>
                <c:pt idx="81">
                  <c:v>1091.5000604875404</c:v>
                </c:pt>
                <c:pt idx="82">
                  <c:v>1092.4525177065602</c:v>
                </c:pt>
                <c:pt idx="83">
                  <c:v>1093.4027373288559</c:v>
                </c:pt>
                <c:pt idx="84">
                  <c:v>1094.3507171473543</c:v>
                </c:pt>
                <c:pt idx="85">
                  <c:v>1095.2964549549436</c:v>
                </c:pt>
                <c:pt idx="86">
                  <c:v>1096.2399485454655</c:v>
                </c:pt>
                <c:pt idx="87">
                  <c:v>1097.1811957152363</c:v>
                </c:pt>
                <c:pt idx="88">
                  <c:v>1098.1201942637563</c:v>
                </c:pt>
                <c:pt idx="89">
                  <c:v>1099.0569419944018</c:v>
                </c:pt>
                <c:pt idx="90">
                  <c:v>1099.9914367152128</c:v>
                </c:pt>
                <c:pt idx="91">
                  <c:v>1100.9236762391845</c:v>
                </c:pt>
                <c:pt idx="92">
                  <c:v>1101.8536583848133</c:v>
                </c:pt>
                <c:pt idx="93">
                  <c:v>1102.7813809761328</c:v>
                </c:pt>
                <c:pt idx="94">
                  <c:v>1103.7068418431859</c:v>
                </c:pt>
                <c:pt idx="95">
                  <c:v>1104.6300388222203</c:v>
                </c:pt>
                <c:pt idx="96">
                  <c:v>1105.5509697557006</c:v>
                </c:pt>
                <c:pt idx="97">
                  <c:v>1106.4696324925983</c:v>
                </c:pt>
                <c:pt idx="98">
                  <c:v>1107.3860248884107</c:v>
                </c:pt>
                <c:pt idx="99">
                  <c:v>1108.3001448051346</c:v>
                </c:pt>
                <c:pt idx="100">
                  <c:v>1109.2119901114288</c:v>
                </c:pt>
                <c:pt idx="101">
                  <c:v>1110.1215586828073</c:v>
                </c:pt>
                <c:pt idx="102">
                  <c:v>1111.028848401412</c:v>
                </c:pt>
                <c:pt idx="103">
                  <c:v>1111.9338571562503</c:v>
                </c:pt>
                <c:pt idx="104">
                  <c:v>1112.83658284281</c:v>
                </c:pt>
                <c:pt idx="105">
                  <c:v>1113.7370233636875</c:v>
                </c:pt>
                <c:pt idx="106">
                  <c:v>1114.6351766282328</c:v>
                </c:pt>
                <c:pt idx="107">
                  <c:v>1115.5310405524788</c:v>
                </c:pt>
                <c:pt idx="108">
                  <c:v>1116.4246130593192</c:v>
                </c:pt>
                <c:pt idx="109">
                  <c:v>1117.3158920783862</c:v>
                </c:pt>
                <c:pt idx="110">
                  <c:v>1118.2048755461794</c:v>
                </c:pt>
                <c:pt idx="111">
                  <c:v>1119.0915614059895</c:v>
                </c:pt>
                <c:pt idx="112">
                  <c:v>1119.9759476076517</c:v>
                </c:pt>
                <c:pt idx="113">
                  <c:v>1120.8580321081074</c:v>
                </c:pt>
                <c:pt idx="114">
                  <c:v>1121.7378128707599</c:v>
                </c:pt>
                <c:pt idx="115">
                  <c:v>1122.6152878658961</c:v>
                </c:pt>
                <c:pt idx="116">
                  <c:v>1123.4904550705114</c:v>
                </c:pt>
                <c:pt idx="117">
                  <c:v>1124.3633124681542</c:v>
                </c:pt>
                <c:pt idx="118">
                  <c:v>1125.2338580493551</c:v>
                </c:pt>
                <c:pt idx="119">
                  <c:v>1126.1020898110307</c:v>
                </c:pt>
                <c:pt idx="120">
                  <c:v>1126.9680057569765</c:v>
                </c:pt>
                <c:pt idx="121">
                  <c:v>1127.8316038973924</c:v>
                </c:pt>
                <c:pt idx="122">
                  <c:v>1128.6928822494222</c:v>
                </c:pt>
                <c:pt idx="123">
                  <c:v>1129.5518388366704</c:v>
                </c:pt>
                <c:pt idx="124">
                  <c:v>1130.4084716892075</c:v>
                </c:pt>
                <c:pt idx="125">
                  <c:v>1131.2627788439788</c:v>
                </c:pt>
                <c:pt idx="126">
                  <c:v>1132.1147583443224</c:v>
                </c:pt>
                <c:pt idx="127">
                  <c:v>1132.9644082401269</c:v>
                </c:pt>
                <c:pt idx="128">
                  <c:v>1133.8117265879439</c:v>
                </c:pt>
                <c:pt idx="129">
                  <c:v>1134.65671145076</c:v>
                </c:pt>
                <c:pt idx="130">
                  <c:v>1135.4993608980585</c:v>
                </c:pt>
                <c:pt idx="131">
                  <c:v>1136.3396730058823</c:v>
                </c:pt>
                <c:pt idx="132">
                  <c:v>1137.1776458568227</c:v>
                </c:pt>
                <c:pt idx="133">
                  <c:v>1138.013277539718</c:v>
                </c:pt>
                <c:pt idx="134">
                  <c:v>1138.8465661501641</c:v>
                </c:pt>
                <c:pt idx="135">
                  <c:v>1139.6775097898806</c:v>
                </c:pt>
                <c:pt idx="136">
                  <c:v>1140.506106567258</c:v>
                </c:pt>
                <c:pt idx="137">
                  <c:v>1141.3323545969645</c:v>
                </c:pt>
                <c:pt idx="138">
                  <c:v>1142.156252000115</c:v>
                </c:pt>
                <c:pt idx="139">
                  <c:v>1142.9777969042223</c:v>
                </c:pt>
                <c:pt idx="140">
                  <c:v>1143.7969874430953</c:v>
                </c:pt>
                <c:pt idx="141">
                  <c:v>1144.6138217569271</c:v>
                </c:pt>
                <c:pt idx="142">
                  <c:v>1145.4282979922907</c:v>
                </c:pt>
                <c:pt idx="143">
                  <c:v>1146.240414302086</c:v>
                </c:pt>
                <c:pt idx="144">
                  <c:v>1147.050168845361</c:v>
                </c:pt>
                <c:pt idx="145">
                  <c:v>1147.8575597877236</c:v>
                </c:pt>
                <c:pt idx="146">
                  <c:v>1148.6625853008284</c:v>
                </c:pt>
                <c:pt idx="147">
                  <c:v>1149.4652435627404</c:v>
                </c:pt>
                <c:pt idx="148">
                  <c:v>1150.265532757646</c:v>
                </c:pt>
                <c:pt idx="149">
                  <c:v>1151.0634510761718</c:v>
                </c:pt>
                <c:pt idx="150">
                  <c:v>1151.8589967149269</c:v>
                </c:pt>
                <c:pt idx="151">
                  <c:v>1152.6521678768643</c:v>
                </c:pt>
                <c:pt idx="152">
                  <c:v>1153.4429627712034</c:v>
                </c:pt>
                <c:pt idx="153">
                  <c:v>1154.2313796132066</c:v>
                </c:pt>
                <c:pt idx="154">
                  <c:v>1155.0174166243005</c:v>
                </c:pt>
                <c:pt idx="155">
                  <c:v>1155.8010720321824</c:v>
                </c:pt>
                <c:pt idx="156">
                  <c:v>1156.5823440706426</c:v>
                </c:pt>
                <c:pt idx="157">
                  <c:v>1157.3612309795753</c:v>
                </c:pt>
                <c:pt idx="158">
                  <c:v>1158.1377310050123</c:v>
                </c:pt>
                <c:pt idx="159">
                  <c:v>1158.9118423990585</c:v>
                </c:pt>
                <c:pt idx="160">
                  <c:v>1159.6835634199142</c:v>
                </c:pt>
                <c:pt idx="161">
                  <c:v>1160.4528923319203</c:v>
                </c:pt>
                <c:pt idx="162">
                  <c:v>1161.2198274053396</c:v>
                </c:pt>
                <c:pt idx="163">
                  <c:v>1161.9843669166457</c:v>
                </c:pt>
                <c:pt idx="164">
                  <c:v>1162.7465091482077</c:v>
                </c:pt>
                <c:pt idx="165">
                  <c:v>1163.5062523885827</c:v>
                </c:pt>
                <c:pt idx="166">
                  <c:v>1164.2635949321159</c:v>
                </c:pt>
                <c:pt idx="167">
                  <c:v>1165.0185350792799</c:v>
                </c:pt>
                <c:pt idx="168">
                  <c:v>1165.7710711365689</c:v>
                </c:pt>
                <c:pt idx="169">
                  <c:v>1166.5212014163703</c:v>
                </c:pt>
                <c:pt idx="170">
                  <c:v>1167.2689242370222</c:v>
                </c:pt>
                <c:pt idx="171">
                  <c:v>1168.0142379228855</c:v>
                </c:pt>
                <c:pt idx="172">
                  <c:v>1168.7571408041047</c:v>
                </c:pt>
                <c:pt idx="173">
                  <c:v>1169.4976312169883</c:v>
                </c:pt>
                <c:pt idx="174">
                  <c:v>1170.2357075035181</c:v>
                </c:pt>
                <c:pt idx="175">
                  <c:v>1170.9713680116467</c:v>
                </c:pt>
                <c:pt idx="176">
                  <c:v>1171.7046110952699</c:v>
                </c:pt>
                <c:pt idx="177">
                  <c:v>1172.4354351140923</c:v>
                </c:pt>
                <c:pt idx="178">
                  <c:v>1173.1638384336266</c:v>
                </c:pt>
                <c:pt idx="179">
                  <c:v>1173.8898194253475</c:v>
                </c:pt>
                <c:pt idx="180">
                  <c:v>1174.6133764665319</c:v>
                </c:pt>
                <c:pt idx="181">
                  <c:v>1175.3345079401727</c:v>
                </c:pt>
                <c:pt idx="182">
                  <c:v>1176.0532122352668</c:v>
                </c:pt>
                <c:pt idx="183">
                  <c:v>1176.769487746333</c:v>
                </c:pt>
                <c:pt idx="184">
                  <c:v>1177.4833328738957</c:v>
                </c:pt>
                <c:pt idx="185">
                  <c:v>1178.1947460242466</c:v>
                </c:pt>
                <c:pt idx="186">
                  <c:v>1178.9037256093507</c:v>
                </c:pt>
                <c:pt idx="187">
                  <c:v>1179.6102700468532</c:v>
                </c:pt>
                <c:pt idx="188">
                  <c:v>1180.3143777604171</c:v>
                </c:pt>
                <c:pt idx="189">
                  <c:v>1181.0160471790725</c:v>
                </c:pt>
                <c:pt idx="190">
                  <c:v>1181.7152767378011</c:v>
                </c:pt>
                <c:pt idx="191">
                  <c:v>1182.4120648772662</c:v>
                </c:pt>
                <c:pt idx="192">
                  <c:v>1183.1064100436788</c:v>
                </c:pt>
                <c:pt idx="193">
                  <c:v>1183.7983106891663</c:v>
                </c:pt>
                <c:pt idx="194">
                  <c:v>1184.4877652712316</c:v>
                </c:pt>
                <c:pt idx="195">
                  <c:v>1185.1747722532712</c:v>
                </c:pt>
                <c:pt idx="196">
                  <c:v>1185.8593301042856</c:v>
                </c:pt>
                <c:pt idx="197">
                  <c:v>1186.5414372987193</c:v>
                </c:pt>
                <c:pt idx="198">
                  <c:v>1187.2210923169309</c:v>
                </c:pt>
                <c:pt idx="199">
                  <c:v>1187.8982936446785</c:v>
                </c:pt>
                <c:pt idx="200">
                  <c:v>1188.5730397733437</c:v>
                </c:pt>
                <c:pt idx="201">
                  <c:v>1189.2453292000046</c:v>
                </c:pt>
                <c:pt idx="202">
                  <c:v>1189.9151604272661</c:v>
                </c:pt>
                <c:pt idx="203">
                  <c:v>1190.5825319631949</c:v>
                </c:pt>
                <c:pt idx="204">
                  <c:v>1191.2474423215479</c:v>
                </c:pt>
                <c:pt idx="205">
                  <c:v>1191.9098900215542</c:v>
                </c:pt>
                <c:pt idx="206">
                  <c:v>1192.5698735880394</c:v>
                </c:pt>
                <c:pt idx="207">
                  <c:v>1193.2273915512847</c:v>
                </c:pt>
                <c:pt idx="208">
                  <c:v>1193.8824424471391</c:v>
                </c:pt>
                <c:pt idx="209">
                  <c:v>1194.53502481699</c:v>
                </c:pt>
                <c:pt idx="210">
                  <c:v>1195.1851372075307</c:v>
                </c:pt>
                <c:pt idx="211">
                  <c:v>1195.8327781710452</c:v>
                </c:pt>
                <c:pt idx="212">
                  <c:v>1196.4779462654008</c:v>
                </c:pt>
                <c:pt idx="213">
                  <c:v>1197.1206400537642</c:v>
                </c:pt>
                <c:pt idx="214">
                  <c:v>1197.760858104863</c:v>
                </c:pt>
                <c:pt idx="215">
                  <c:v>1198.3985989927407</c:v>
                </c:pt>
                <c:pt idx="216">
                  <c:v>1199.0338612969463</c:v>
                </c:pt>
                <c:pt idx="217">
                  <c:v>1199.6666436024802</c:v>
                </c:pt>
                <c:pt idx="218">
                  <c:v>1200.2969444996984</c:v>
                </c:pt>
                <c:pt idx="219">
                  <c:v>1200.9247625842943</c:v>
                </c:pt>
                <c:pt idx="220">
                  <c:v>1201.5500964575242</c:v>
                </c:pt>
                <c:pt idx="221">
                  <c:v>1202.1729447257903</c:v>
                </c:pt>
                <c:pt idx="222">
                  <c:v>1202.7933060010869</c:v>
                </c:pt>
                <c:pt idx="223">
                  <c:v>1203.4111789006281</c:v>
                </c:pt>
                <c:pt idx="224">
                  <c:v>1204.0265620469902</c:v>
                </c:pt>
                <c:pt idx="225">
                  <c:v>1204.6394540681342</c:v>
                </c:pt>
                <c:pt idx="226">
                  <c:v>1205.2498535972675</c:v>
                </c:pt>
                <c:pt idx="227">
                  <c:v>1205.8577592730169</c:v>
                </c:pt>
                <c:pt idx="228">
                  <c:v>1206.4631697392931</c:v>
                </c:pt>
                <c:pt idx="229">
                  <c:v>1207.0660836451987</c:v>
                </c:pt>
                <c:pt idx="230">
                  <c:v>1207.6664996452371</c:v>
                </c:pt>
                <c:pt idx="231">
                  <c:v>1208.2644163991883</c:v>
                </c:pt>
                <c:pt idx="232">
                  <c:v>1208.8598325720227</c:v>
                </c:pt>
                <c:pt idx="233">
                  <c:v>1209.4527468340261</c:v>
                </c:pt>
                <c:pt idx="234">
                  <c:v>1210.0431578607222</c:v>
                </c:pt>
                <c:pt idx="235">
                  <c:v>1210.631064332845</c:v>
                </c:pt>
                <c:pt idx="236">
                  <c:v>1211.2164649364186</c:v>
                </c:pt>
                <c:pt idx="237">
                  <c:v>1211.7993583627263</c:v>
                </c:pt>
                <c:pt idx="238">
                  <c:v>1212.3797433080344</c:v>
                </c:pt>
                <c:pt idx="239">
                  <c:v>1212.9576184741084</c:v>
                </c:pt>
                <c:pt idx="240">
                  <c:v>1213.5329825677109</c:v>
                </c:pt>
                <c:pt idx="241">
                  <c:v>1214.1058343009011</c:v>
                </c:pt>
                <c:pt idx="242">
                  <c:v>1214.676172390775</c:v>
                </c:pt>
                <c:pt idx="243">
                  <c:v>1215.2439955597206</c:v>
                </c:pt>
                <c:pt idx="244">
                  <c:v>1215.8093025352734</c:v>
                </c:pt>
                <c:pt idx="245">
                  <c:v>1216.3720920500857</c:v>
                </c:pt>
                <c:pt idx="246">
                  <c:v>1216.9323628418715</c:v>
                </c:pt>
                <c:pt idx="247">
                  <c:v>1217.4901136536173</c:v>
                </c:pt>
                <c:pt idx="248">
                  <c:v>1218.045343233332</c:v>
                </c:pt>
                <c:pt idx="249">
                  <c:v>1218.5980503341966</c:v>
                </c:pt>
                <c:pt idx="250">
                  <c:v>1219.1482337144207</c:v>
                </c:pt>
                <c:pt idx="251">
                  <c:v>1219.6958921373982</c:v>
                </c:pt>
                <c:pt idx="252">
                  <c:v>1220.2410243715503</c:v>
                </c:pt>
                <c:pt idx="253">
                  <c:v>1220.7836291904048</c:v>
                </c:pt>
                <c:pt idx="254">
                  <c:v>1221.3237053725015</c:v>
                </c:pt>
                <c:pt idx="255">
                  <c:v>1221.8612517015472</c:v>
                </c:pt>
                <c:pt idx="256">
                  <c:v>1222.396266966138</c:v>
                </c:pt>
                <c:pt idx="257">
                  <c:v>1222.9287499600628</c:v>
                </c:pt>
                <c:pt idx="258">
                  <c:v>1223.458699482107</c:v>
                </c:pt>
                <c:pt idx="259">
                  <c:v>1223.9861143360595</c:v>
                </c:pt>
                <c:pt idx="260">
                  <c:v>1224.5109933307037</c:v>
                </c:pt>
                <c:pt idx="261">
                  <c:v>1225.033335279828</c:v>
                </c:pt>
                <c:pt idx="262">
                  <c:v>1225.5531390023036</c:v>
                </c:pt>
                <c:pt idx="263">
                  <c:v>1226.0704033219602</c:v>
                </c:pt>
                <c:pt idx="264">
                  <c:v>1226.5851270675764</c:v>
                </c:pt>
                <c:pt idx="265">
                  <c:v>1227.0973090729126</c:v>
                </c:pt>
                <c:pt idx="266">
                  <c:v>1227.6069481766554</c:v>
                </c:pt>
                <c:pt idx="267">
                  <c:v>1228.1140432226171</c:v>
                </c:pt>
                <c:pt idx="268">
                  <c:v>1228.6185930593733</c:v>
                </c:pt>
                <c:pt idx="269">
                  <c:v>1229.1205965405429</c:v>
                </c:pt>
                <c:pt idx="270">
                  <c:v>1229.6200525246456</c:v>
                </c:pt>
                <c:pt idx="271">
                  <c:v>1230.1169598751142</c:v>
                </c:pt>
                <c:pt idx="272">
                  <c:v>1230.6113174604097</c:v>
                </c:pt>
                <c:pt idx="273">
                  <c:v>1231.103124153783</c:v>
                </c:pt>
                <c:pt idx="274">
                  <c:v>1231.5923788333421</c:v>
                </c:pt>
                <c:pt idx="275">
                  <c:v>1232.0790803823049</c:v>
                </c:pt>
                <c:pt idx="276">
                  <c:v>1232.563227688554</c:v>
                </c:pt>
                <c:pt idx="277">
                  <c:v>1233.0448196450266</c:v>
                </c:pt>
                <c:pt idx="278">
                  <c:v>1233.5238551494128</c:v>
                </c:pt>
                <c:pt idx="279">
                  <c:v>1234.0003331043206</c:v>
                </c:pt>
                <c:pt idx="280">
                  <c:v>1234.4742524171756</c:v>
                </c:pt>
                <c:pt idx="281">
                  <c:v>1234.9456120003251</c:v>
                </c:pt>
                <c:pt idx="282">
                  <c:v>1235.4144107709426</c:v>
                </c:pt>
                <c:pt idx="283">
                  <c:v>1235.8806476508921</c:v>
                </c:pt>
                <c:pt idx="284">
                  <c:v>1236.3443215671321</c:v>
                </c:pt>
                <c:pt idx="285">
                  <c:v>1236.805431451188</c:v>
                </c:pt>
                <c:pt idx="286">
                  <c:v>1237.2639762395663</c:v>
                </c:pt>
                <c:pt idx="287">
                  <c:v>1237.7199548735248</c:v>
                </c:pt>
                <c:pt idx="288">
                  <c:v>1238.1733662990689</c:v>
                </c:pt>
                <c:pt idx="289">
                  <c:v>1238.6242094670756</c:v>
                </c:pt>
                <c:pt idx="290">
                  <c:v>1239.0724833331687</c:v>
                </c:pt>
                <c:pt idx="291">
                  <c:v>1239.5181868577263</c:v>
                </c:pt>
                <c:pt idx="292">
                  <c:v>1239.9613190059501</c:v>
                </c:pt>
                <c:pt idx="293">
                  <c:v>1240.401878747756</c:v>
                </c:pt>
                <c:pt idx="294">
                  <c:v>1240.8398650578847</c:v>
                </c:pt>
                <c:pt idx="295">
                  <c:v>1241.2752769157205</c:v>
                </c:pt>
                <c:pt idx="296">
                  <c:v>1241.7081133054439</c:v>
                </c:pt>
                <c:pt idx="297">
                  <c:v>1242.1383732159898</c:v>
                </c:pt>
                <c:pt idx="298">
                  <c:v>1242.5660556410805</c:v>
                </c:pt>
                <c:pt idx="299">
                  <c:v>1242.9911595789579</c:v>
                </c:pt>
                <c:pt idx="300">
                  <c:v>1243.4136840327985</c:v>
                </c:pt>
                <c:pt idx="301">
                  <c:v>1243.8336280103101</c:v>
                </c:pt>
                <c:pt idx="302">
                  <c:v>1244.2509905240222</c:v>
                </c:pt>
                <c:pt idx="303">
                  <c:v>1244.6657705911528</c:v>
                </c:pt>
                <c:pt idx="304">
                  <c:v>1245.0779672335325</c:v>
                </c:pt>
                <c:pt idx="305">
                  <c:v>1245.4875794777465</c:v>
                </c:pt>
                <c:pt idx="306">
                  <c:v>1245.8946063549811</c:v>
                </c:pt>
                <c:pt idx="307">
                  <c:v>1246.2990469011129</c:v>
                </c:pt>
                <c:pt idx="308">
                  <c:v>1246.7009001567903</c:v>
                </c:pt>
                <c:pt idx="309">
                  <c:v>1247.100165167124</c:v>
                </c:pt>
                <c:pt idx="310">
                  <c:v>1247.4968409820176</c:v>
                </c:pt>
                <c:pt idx="311">
                  <c:v>1247.890926656024</c:v>
                </c:pt>
                <c:pt idx="312">
                  <c:v>1248.2824212481548</c:v>
                </c:pt>
                <c:pt idx="313">
                  <c:v>1248.6713238222485</c:v>
                </c:pt>
                <c:pt idx="314">
                  <c:v>1249.057633446738</c:v>
                </c:pt>
                <c:pt idx="315">
                  <c:v>1249.4413491944899</c:v>
                </c:pt>
                <c:pt idx="316">
                  <c:v>1249.8224701432739</c:v>
                </c:pt>
                <c:pt idx="317">
                  <c:v>1250.2009953751865</c:v>
                </c:pt>
                <c:pt idx="318">
                  <c:v>1250.5769239771112</c:v>
                </c:pt>
                <c:pt idx="319">
                  <c:v>1250.9502550404061</c:v>
                </c:pt>
                <c:pt idx="320">
                  <c:v>1251.3209876611597</c:v>
                </c:pt>
                <c:pt idx="321">
                  <c:v>1251.6891209398038</c:v>
                </c:pt>
                <c:pt idx="322">
                  <c:v>1252.0546539816009</c:v>
                </c:pt>
                <c:pt idx="323">
                  <c:v>1252.4175858961896</c:v>
                </c:pt>
                <c:pt idx="324">
                  <c:v>1252.7779157978978</c:v>
                </c:pt>
                <c:pt idx="325">
                  <c:v>1253.1356428055067</c:v>
                </c:pt>
                <c:pt idx="326">
                  <c:v>1253.4907660424553</c:v>
                </c:pt>
                <c:pt idx="327">
                  <c:v>1253.8432846365913</c:v>
                </c:pt>
                <c:pt idx="328">
                  <c:v>1254.1931977205036</c:v>
                </c:pt>
                <c:pt idx="329">
                  <c:v>1254.5405044310244</c:v>
                </c:pt>
                <c:pt idx="330">
                  <c:v>1254.8852039097997</c:v>
                </c:pt>
                <c:pt idx="331">
                  <c:v>1255.2272953028219</c:v>
                </c:pt>
                <c:pt idx="332">
                  <c:v>1255.5667777606413</c:v>
                </c:pt>
                <c:pt idx="333">
                  <c:v>1255.9036504383257</c:v>
                </c:pt>
                <c:pt idx="334">
                  <c:v>1256.2379124954466</c:v>
                </c:pt>
                <c:pt idx="335">
                  <c:v>1256.5695630961186</c:v>
                </c:pt>
                <c:pt idx="336">
                  <c:v>1256.8986014088491</c:v>
                </c:pt>
                <c:pt idx="337">
                  <c:v>1257.2250266067078</c:v>
                </c:pt>
                <c:pt idx="338">
                  <c:v>1257.5488378672155</c:v>
                </c:pt>
                <c:pt idx="339">
                  <c:v>1257.8700343723954</c:v>
                </c:pt>
                <c:pt idx="340">
                  <c:v>1258.1886153087389</c:v>
                </c:pt>
                <c:pt idx="341">
                  <c:v>1258.504579867116</c:v>
                </c:pt>
                <c:pt idx="342">
                  <c:v>1258.8179272429986</c:v>
                </c:pt>
                <c:pt idx="343">
                  <c:v>1259.1286566362437</c:v>
                </c:pt>
                <c:pt idx="344">
                  <c:v>1259.4367672511589</c:v>
                </c:pt>
                <c:pt idx="345">
                  <c:v>1259.7422582964571</c:v>
                </c:pt>
                <c:pt idx="346">
                  <c:v>1260.0451289853722</c:v>
                </c:pt>
                <c:pt idx="347">
                  <c:v>1260.3453785355171</c:v>
                </c:pt>
                <c:pt idx="348">
                  <c:v>1260.6430061689696</c:v>
                </c:pt>
                <c:pt idx="349">
                  <c:v>1260.9380111121486</c:v>
                </c:pt>
                <c:pt idx="350">
                  <c:v>1261.2303925960459</c:v>
                </c:pt>
                <c:pt idx="351">
                  <c:v>1261.5201498558597</c:v>
                </c:pt>
                <c:pt idx="352">
                  <c:v>1261.8072821314024</c:v>
                </c:pt>
                <c:pt idx="353">
                  <c:v>1262.0917886667689</c:v>
                </c:pt>
                <c:pt idx="354">
                  <c:v>1262.3736687104922</c:v>
                </c:pt>
                <c:pt idx="355">
                  <c:v>1262.6529215154442</c:v>
                </c:pt>
                <c:pt idx="356">
                  <c:v>1262.9295463389888</c:v>
                </c:pt>
                <c:pt idx="357">
                  <c:v>1263.2035424427711</c:v>
                </c:pt>
                <c:pt idx="358">
                  <c:v>1263.4749090929017</c:v>
                </c:pt>
                <c:pt idx="359">
                  <c:v>1263.7436455598024</c:v>
                </c:pt>
                <c:pt idx="360">
                  <c:v>1264.0097511183021</c:v>
                </c:pt>
                <c:pt idx="361">
                  <c:v>1264.273225047581</c:v>
                </c:pt>
                <c:pt idx="362">
                  <c:v>1264.5340666311317</c:v>
                </c:pt>
                <c:pt idx="363">
                  <c:v>1264.7922751569015</c:v>
                </c:pt>
                <c:pt idx="364">
                  <c:v>1265.0478499171502</c:v>
                </c:pt>
                <c:pt idx="365">
                  <c:v>1265.3007902084073</c:v>
                </c:pt>
                <c:pt idx="366">
                  <c:v>1265.5510953316764</c:v>
                </c:pt>
                <c:pt idx="367">
                  <c:v>1265.7987645921553</c:v>
                </c:pt>
                <c:pt idx="368">
                  <c:v>1266.0437972995542</c:v>
                </c:pt>
                <c:pt idx="369">
                  <c:v>1266.2861927677402</c:v>
                </c:pt>
                <c:pt idx="370">
                  <c:v>1266.5259503149753</c:v>
                </c:pt>
                <c:pt idx="371">
                  <c:v>1266.763069263837</c:v>
                </c:pt>
                <c:pt idx="372">
                  <c:v>1266.9975489412077</c:v>
                </c:pt>
                <c:pt idx="373">
                  <c:v>1267.2293886783459</c:v>
                </c:pt>
                <c:pt idx="374">
                  <c:v>1267.4585878107555</c:v>
                </c:pt>
                <c:pt idx="375">
                  <c:v>1267.6851456782019</c:v>
                </c:pt>
                <c:pt idx="376">
                  <c:v>1267.9090616248602</c:v>
                </c:pt>
                <c:pt idx="377">
                  <c:v>1268.1303349990515</c:v>
                </c:pt>
                <c:pt idx="378">
                  <c:v>1268.3489651535745</c:v>
                </c:pt>
                <c:pt idx="379">
                  <c:v>1268.5649514453457</c:v>
                </c:pt>
                <c:pt idx="380">
                  <c:v>1268.7782932356877</c:v>
                </c:pt>
                <c:pt idx="381">
                  <c:v>1268.9889898900658</c:v>
                </c:pt>
                <c:pt idx="382">
                  <c:v>1269.1970407783524</c:v>
                </c:pt>
                <c:pt idx="383">
                  <c:v>1269.402445274633</c:v>
                </c:pt>
                <c:pt idx="384">
                  <c:v>1269.6052027572107</c:v>
                </c:pt>
                <c:pt idx="385">
                  <c:v>1269.8053126087432</c:v>
                </c:pt>
                <c:pt idx="386">
                  <c:v>1270.0027742161201</c:v>
                </c:pt>
                <c:pt idx="387">
                  <c:v>1270.1975869704081</c:v>
                </c:pt>
                <c:pt idx="388">
                  <c:v>1270.3897502670413</c:v>
                </c:pt>
                <c:pt idx="389">
                  <c:v>1270.5792635056241</c:v>
                </c:pt>
                <c:pt idx="390">
                  <c:v>1270.7661260899624</c:v>
                </c:pt>
                <c:pt idx="391">
                  <c:v>1270.950337428244</c:v>
                </c:pt>
                <c:pt idx="392">
                  <c:v>1271.1318969327419</c:v>
                </c:pt>
                <c:pt idx="393">
                  <c:v>1271.310804020053</c:v>
                </c:pt>
                <c:pt idx="394">
                  <c:v>1271.4870581109842</c:v>
                </c:pt>
                <c:pt idx="395">
                  <c:v>1271.6606586305377</c:v>
                </c:pt>
                <c:pt idx="396">
                  <c:v>1271.8316050079218</c:v>
                </c:pt>
                <c:pt idx="397">
                  <c:v>1271.999896676667</c:v>
                </c:pt>
                <c:pt idx="398">
                  <c:v>1272.1655330743899</c:v>
                </c:pt>
                <c:pt idx="399">
                  <c:v>1272.3285136429731</c:v>
                </c:pt>
                <c:pt idx="400">
                  <c:v>1272.4888378285082</c:v>
                </c:pt>
                <c:pt idx="401">
                  <c:v>1272.6465050812619</c:v>
                </c:pt>
                <c:pt idx="402">
                  <c:v>1272.8015148557658</c:v>
                </c:pt>
                <c:pt idx="403">
                  <c:v>1272.9538666106973</c:v>
                </c:pt>
                <c:pt idx="404">
                  <c:v>1273.1035598088715</c:v>
                </c:pt>
                <c:pt idx="405">
                  <c:v>1273.2505939174382</c:v>
                </c:pt>
                <c:pt idx="406">
                  <c:v>1273.3949684075569</c:v>
                </c:pt>
                <c:pt idx="407">
                  <c:v>1273.5366827547018</c:v>
                </c:pt>
                <c:pt idx="408">
                  <c:v>1273.6757364385041</c:v>
                </c:pt>
                <c:pt idx="409">
                  <c:v>1273.8121289427243</c:v>
                </c:pt>
                <c:pt idx="410">
                  <c:v>1273.9458597553312</c:v>
                </c:pt>
                <c:pt idx="411">
                  <c:v>1274.0769283684494</c:v>
                </c:pt>
                <c:pt idx="412">
                  <c:v>1274.2053342783624</c:v>
                </c:pt>
                <c:pt idx="413">
                  <c:v>1274.3310769855782</c:v>
                </c:pt>
                <c:pt idx="414">
                  <c:v>1274.454155994659</c:v>
                </c:pt>
                <c:pt idx="415">
                  <c:v>1274.5745708144152</c:v>
                </c:pt>
                <c:pt idx="416">
                  <c:v>1274.6923209577581</c:v>
                </c:pt>
                <c:pt idx="417">
                  <c:v>1274.807405941759</c:v>
                </c:pt>
                <c:pt idx="418">
                  <c:v>1274.9198252876747</c:v>
                </c:pt>
                <c:pt idx="419">
                  <c:v>1275.0295785208925</c:v>
                </c:pt>
                <c:pt idx="420">
                  <c:v>1275.136665170895</c:v>
                </c:pt>
                <c:pt idx="421">
                  <c:v>1275.241084771339</c:v>
                </c:pt>
                <c:pt idx="422">
                  <c:v>1275.3428368600596</c:v>
                </c:pt>
                <c:pt idx="423">
                  <c:v>1275.4419209789296</c:v>
                </c:pt>
                <c:pt idx="424">
                  <c:v>1275.5383366740823</c:v>
                </c:pt>
                <c:pt idx="425">
                  <c:v>1275.6320834955995</c:v>
                </c:pt>
                <c:pt idx="426">
                  <c:v>1275.7231609978951</c:v>
                </c:pt>
                <c:pt idx="427">
                  <c:v>1275.8115687393483</c:v>
                </c:pt>
                <c:pt idx="428">
                  <c:v>1275.8973062825571</c:v>
                </c:pt>
                <c:pt idx="429">
                  <c:v>1275.9803731941624</c:v>
                </c:pt>
                <c:pt idx="430">
                  <c:v>1276.0607690449406</c:v>
                </c:pt>
                <c:pt idx="431">
                  <c:v>1276.1384934098469</c:v>
                </c:pt>
                <c:pt idx="432">
                  <c:v>1276.2135458678388</c:v>
                </c:pt>
                <c:pt idx="433">
                  <c:v>1276.2859260020621</c:v>
                </c:pt>
                <c:pt idx="434">
                  <c:v>1276.3556333997517</c:v>
                </c:pt>
                <c:pt idx="435">
                  <c:v>1276.4226676522103</c:v>
                </c:pt>
                <c:pt idx="436">
                  <c:v>1276.4870283548455</c:v>
                </c:pt>
                <c:pt idx="437">
                  <c:v>1276.5487151072111</c:v>
                </c:pt>
                <c:pt idx="438">
                  <c:v>1276.6077275129617</c:v>
                </c:pt>
                <c:pt idx="439">
                  <c:v>1276.6640651797513</c:v>
                </c:pt>
                <c:pt idx="440">
                  <c:v>1276.7177277194032</c:v>
                </c:pt>
                <c:pt idx="441">
                  <c:v>1276.7687147477998</c:v>
                </c:pt>
                <c:pt idx="442">
                  <c:v>1276.8170258849309</c:v>
                </c:pt>
                <c:pt idx="443">
                  <c:v>1276.862660754839</c:v>
                </c:pt>
                <c:pt idx="444">
                  <c:v>1276.9056189856856</c:v>
                </c:pt>
                <c:pt idx="445">
                  <c:v>1276.9459002096955</c:v>
                </c:pt>
                <c:pt idx="446">
                  <c:v>1276.9835040631565</c:v>
                </c:pt>
                <c:pt idx="447">
                  <c:v>1277.0184301864456</c:v>
                </c:pt>
                <c:pt idx="448">
                  <c:v>1277.0506782240154</c:v>
                </c:pt>
                <c:pt idx="449">
                  <c:v>1277.0802478243838</c:v>
                </c:pt>
                <c:pt idx="450">
                  <c:v>1277.1071386401263</c:v>
                </c:pt>
                <c:pt idx="451">
                  <c:v>1277.1313503278932</c:v>
                </c:pt>
                <c:pt idx="452">
                  <c:v>1277.1528825484259</c:v>
                </c:pt>
                <c:pt idx="453">
                  <c:v>1277.1717349665028</c:v>
                </c:pt>
                <c:pt idx="454">
                  <c:v>1277.1879072509698</c:v>
                </c:pt>
                <c:pt idx="455">
                  <c:v>1277.2013990747159</c:v>
                </c:pt>
                <c:pt idx="456">
                  <c:v>1277.2122101147118</c:v>
                </c:pt>
                <c:pt idx="457">
                  <c:v>1277.2203400519629</c:v>
                </c:pt>
                <c:pt idx="458">
                  <c:v>1277.2257885715326</c:v>
                </c:pt>
                <c:pt idx="459">
                  <c:v>1277.2285553625707</c:v>
                </c:pt>
                <c:pt idx="460">
                  <c:v>1277.2286401182284</c:v>
                </c:pt>
                <c:pt idx="461">
                  <c:v>1277.2260425357408</c:v>
                </c:pt>
                <c:pt idx="462">
                  <c:v>1277.220762316364</c:v>
                </c:pt>
                <c:pt idx="463">
                  <c:v>1277.212799165394</c:v>
                </c:pt>
                <c:pt idx="464">
                  <c:v>1277.2021527922243</c:v>
                </c:pt>
                <c:pt idx="465">
                  <c:v>1277.188822910229</c:v>
                </c:pt>
                <c:pt idx="466">
                  <c:v>1277.172809236843</c:v>
                </c:pt>
                <c:pt idx="467">
                  <c:v>1277.1541114935419</c:v>
                </c:pt>
                <c:pt idx="468">
                  <c:v>1277.1327294058756</c:v>
                </c:pt>
                <c:pt idx="469">
                  <c:v>1277.1086627033515</c:v>
                </c:pt>
                <c:pt idx="470">
                  <c:v>1277.0819111195656</c:v>
                </c:pt>
                <c:pt idx="471">
                  <c:v>1277.0524743921665</c:v>
                </c:pt>
                <c:pt idx="472">
                  <c:v>1277.0203522627492</c:v>
                </c:pt>
                <c:pt idx="473">
                  <c:v>1276.9855444770169</c:v>
                </c:pt>
                <c:pt idx="474">
                  <c:v>1276.9480507846733</c:v>
                </c:pt>
                <c:pt idx="475">
                  <c:v>1276.9078709394726</c:v>
                </c:pt>
                <c:pt idx="476">
                  <c:v>1276.8650046991684</c:v>
                </c:pt>
                <c:pt idx="477">
                  <c:v>1276.8194518255182</c:v>
                </c:pt>
                <c:pt idx="478">
                  <c:v>1276.7712120843578</c:v>
                </c:pt>
                <c:pt idx="479">
                  <c:v>1276.720285245518</c:v>
                </c:pt>
                <c:pt idx="480">
                  <c:v>1276.6666710828376</c:v>
                </c:pt>
                <c:pt idx="481">
                  <c:v>1276.6103693742091</c:v>
                </c:pt>
                <c:pt idx="482">
                  <c:v>1276.5513799015062</c:v>
                </c:pt>
                <c:pt idx="483">
                  <c:v>1276.4897024506504</c:v>
                </c:pt>
                <c:pt idx="484">
                  <c:v>1276.4253368115533</c:v>
                </c:pt>
                <c:pt idx="485">
                  <c:v>1276.3582827781656</c:v>
                </c:pt>
                <c:pt idx="486">
                  <c:v>1276.2885401484516</c:v>
                </c:pt>
                <c:pt idx="487">
                  <c:v>1276.2161087243792</c:v>
                </c:pt>
                <c:pt idx="488">
                  <c:v>1276.140988311919</c:v>
                </c:pt>
                <c:pt idx="489">
                  <c:v>1276.0631787210723</c:v>
                </c:pt>
                <c:pt idx="490">
                  <c:v>1275.9826797658598</c:v>
                </c:pt>
                <c:pt idx="491">
                  <c:v>1275.8994912642825</c:v>
                </c:pt>
                <c:pt idx="492">
                  <c:v>1275.8136130383627</c:v>
                </c:pt>
                <c:pt idx="493">
                  <c:v>1275.7250449141475</c:v>
                </c:pt>
                <c:pt idx="494">
                  <c:v>1275.6337867216544</c:v>
                </c:pt>
                <c:pt idx="495">
                  <c:v>1275.5398382949354</c:v>
                </c:pt>
                <c:pt idx="496">
                  <c:v>1275.4431994720401</c:v>
                </c:pt>
                <c:pt idx="497">
                  <c:v>1275.3438700950639</c:v>
                </c:pt>
                <c:pt idx="498">
                  <c:v>1275.2418500100305</c:v>
                </c:pt>
                <c:pt idx="499">
                  <c:v>1275.137139067009</c:v>
                </c:pt>
                <c:pt idx="500">
                  <c:v>1275.0297371201018</c:v>
                </c:pt>
                <c:pt idx="501">
                  <c:v>1274.9196440273463</c:v>
                </c:pt>
                <c:pt idx="502">
                  <c:v>1274.8068596508263</c:v>
                </c:pt>
                <c:pt idx="503">
                  <c:v>1274.6913838566236</c:v>
                </c:pt>
                <c:pt idx="504">
                  <c:v>1274.573216514802</c:v>
                </c:pt>
                <c:pt idx="505">
                  <c:v>1274.4523574994635</c:v>
                </c:pt>
                <c:pt idx="506">
                  <c:v>1274.3288066886828</c:v>
                </c:pt>
                <c:pt idx="507">
                  <c:v>1274.2025639645101</c:v>
                </c:pt>
                <c:pt idx="508">
                  <c:v>1274.0736292130443</c:v>
                </c:pt>
                <c:pt idx="509">
                  <c:v>1273.9420023243595</c:v>
                </c:pt>
                <c:pt idx="510">
                  <c:v>1273.8076831925425</c:v>
                </c:pt>
                <c:pt idx="511">
                  <c:v>1273.6706717156478</c:v>
                </c:pt>
                <c:pt idx="512">
                  <c:v>1273.5309677957437</c:v>
                </c:pt>
                <c:pt idx="513">
                  <c:v>1273.3885713389009</c:v>
                </c:pt>
                <c:pt idx="514">
                  <c:v>1273.2434822551832</c:v>
                </c:pt>
                <c:pt idx="515">
                  <c:v>1273.095700458666</c:v>
                </c:pt>
                <c:pt idx="516">
                  <c:v>1272.9452258674028</c:v>
                </c:pt>
                <c:pt idx="517">
                  <c:v>1272.7920584034509</c:v>
                </c:pt>
                <c:pt idx="518">
                  <c:v>1272.6361979928306</c:v>
                </c:pt>
                <c:pt idx="519">
                  <c:v>1272.4776445656453</c:v>
                </c:pt>
                <c:pt idx="520">
                  <c:v>1272.3163980558886</c:v>
                </c:pt>
                <c:pt idx="521">
                  <c:v>1272.1524584016424</c:v>
                </c:pt>
                <c:pt idx="522">
                  <c:v>1271.9858255449512</c:v>
                </c:pt>
                <c:pt idx="523">
                  <c:v>1271.8164994318058</c:v>
                </c:pt>
                <c:pt idx="524">
                  <c:v>1271.6444800122658</c:v>
                </c:pt>
                <c:pt idx="525">
                  <c:v>1271.4697672403504</c:v>
                </c:pt>
                <c:pt idx="526">
                  <c:v>1271.2923610741084</c:v>
                </c:pt>
                <c:pt idx="527">
                  <c:v>1269.6122614755323</c:v>
                </c:pt>
                <c:pt idx="528">
                  <c:v>1269.4294684106624</c:v>
                </c:pt>
                <c:pt idx="529">
                  <c:v>1269.2439818494859</c:v>
                </c:pt>
                <c:pt idx="530">
                  <c:v>1269.0558017660376</c:v>
                </c:pt>
                <c:pt idx="531">
                  <c:v>1268.8649281383068</c:v>
                </c:pt>
                <c:pt idx="532">
                  <c:v>1268.6713609483334</c:v>
                </c:pt>
                <c:pt idx="533">
                  <c:v>1268.4751001820941</c:v>
                </c:pt>
                <c:pt idx="534">
                  <c:v>1268.27614582961</c:v>
                </c:pt>
                <c:pt idx="535">
                  <c:v>1268.0744978848606</c:v>
                </c:pt>
                <c:pt idx="536">
                  <c:v>1267.8701563458758</c:v>
                </c:pt>
                <c:pt idx="537">
                  <c:v>1267.6631212146506</c:v>
                </c:pt>
                <c:pt idx="538">
                  <c:v>1267.4533924971468</c:v>
                </c:pt>
                <c:pt idx="539">
                  <c:v>1267.2409702034008</c:v>
                </c:pt>
                <c:pt idx="540">
                  <c:v>1267.025854347412</c:v>
                </c:pt>
                <c:pt idx="541">
                  <c:v>1266.8080449471834</c:v>
                </c:pt>
                <c:pt idx="542">
                  <c:v>1266.5875420247182</c:v>
                </c:pt>
                <c:pt idx="543">
                  <c:v>1266.3643456059938</c:v>
                </c:pt>
                <c:pt idx="544">
                  <c:v>1266.1384557210718</c:v>
                </c:pt>
                <c:pt idx="545">
                  <c:v>1265.9098724039432</c:v>
                </c:pt>
                <c:pt idx="546">
                  <c:v>1265.6785956925974</c:v>
                </c:pt>
                <c:pt idx="547">
                  <c:v>1265.4446256290805</c:v>
                </c:pt>
                <c:pt idx="548">
                  <c:v>1265.207962259432</c:v>
                </c:pt>
                <c:pt idx="549">
                  <c:v>1264.9686056336648</c:v>
                </c:pt>
                <c:pt idx="550">
                  <c:v>1264.7265558058145</c:v>
                </c:pt>
                <c:pt idx="551">
                  <c:v>1264.4818128339552</c:v>
                </c:pt>
                <c:pt idx="552">
                  <c:v>1264.2343767801283</c:v>
                </c:pt>
                <c:pt idx="553">
                  <c:v>1263.9842477104173</c:v>
                </c:pt>
                <c:pt idx="554">
                  <c:v>1263.7314256948705</c:v>
                </c:pt>
                <c:pt idx="555">
                  <c:v>1263.4759108075941</c:v>
                </c:pt>
                <c:pt idx="556">
                  <c:v>1263.2177031266774</c:v>
                </c:pt>
                <c:pt idx="557">
                  <c:v>1262.956802734247</c:v>
                </c:pt>
                <c:pt idx="558">
                  <c:v>1262.6932097164124</c:v>
                </c:pt>
                <c:pt idx="559">
                  <c:v>1262.4269241633212</c:v>
                </c:pt>
                <c:pt idx="560">
                  <c:v>1262.1579461691547</c:v>
                </c:pt>
                <c:pt idx="561">
                  <c:v>1261.886275832057</c:v>
                </c:pt>
                <c:pt idx="562">
                  <c:v>1261.6119132542253</c:v>
                </c:pt>
                <c:pt idx="563">
                  <c:v>1261.3348585418923</c:v>
                </c:pt>
                <c:pt idx="564">
                  <c:v>1261.055111805279</c:v>
                </c:pt>
                <c:pt idx="565">
                  <c:v>1260.7726731586272</c:v>
                </c:pt>
                <c:pt idx="566">
                  <c:v>1260.4875427202303</c:v>
                </c:pt>
                <c:pt idx="567">
                  <c:v>1260.1997206123899</c:v>
                </c:pt>
                <c:pt idx="568">
                  <c:v>1259.9092069614144</c:v>
                </c:pt>
                <c:pt idx="569">
                  <c:v>1259.61600189769</c:v>
                </c:pt>
                <c:pt idx="570">
                  <c:v>1259.320105555568</c:v>
                </c:pt>
                <c:pt idx="571">
                  <c:v>1259.0215180734804</c:v>
                </c:pt>
                <c:pt idx="572">
                  <c:v>1258.7202395938691</c:v>
                </c:pt>
                <c:pt idx="573">
                  <c:v>1258.4162702631791</c:v>
                </c:pt>
                <c:pt idx="574">
                  <c:v>1258.1096102319493</c:v>
                </c:pt>
                <c:pt idx="575">
                  <c:v>1257.8002596547119</c:v>
                </c:pt>
                <c:pt idx="576">
                  <c:v>1257.4882186900313</c:v>
                </c:pt>
                <c:pt idx="577">
                  <c:v>1257.1734875005302</c:v>
                </c:pt>
                <c:pt idx="578">
                  <c:v>1256.8560662528682</c:v>
                </c:pt>
                <c:pt idx="579">
                  <c:v>1256.5359551177278</c:v>
                </c:pt>
                <c:pt idx="580">
                  <c:v>1256.2131542698787</c:v>
                </c:pt>
                <c:pt idx="581">
                  <c:v>1255.8876638880756</c:v>
                </c:pt>
                <c:pt idx="582">
                  <c:v>1255.5594841551551</c:v>
                </c:pt>
                <c:pt idx="583">
                  <c:v>1255.2286152579923</c:v>
                </c:pt>
                <c:pt idx="584">
                  <c:v>1254.8950573875059</c:v>
                </c:pt>
                <c:pt idx="585">
                  <c:v>1254.5588107386859</c:v>
                </c:pt>
                <c:pt idx="586">
                  <c:v>1254.2198755105649</c:v>
                </c:pt>
                <c:pt idx="587">
                  <c:v>1253.8782519062129</c:v>
                </c:pt>
                <c:pt idx="588">
                  <c:v>1253.5339401327774</c:v>
                </c:pt>
                <c:pt idx="589">
                  <c:v>1253.1869404014476</c:v>
                </c:pt>
                <c:pt idx="590">
                  <c:v>1252.8372529274891</c:v>
                </c:pt>
                <c:pt idx="591">
                  <c:v>1252.4848779302185</c:v>
                </c:pt>
                <c:pt idx="592">
                  <c:v>1252.1298156330354</c:v>
                </c:pt>
                <c:pt idx="593">
                  <c:v>1251.772066263366</c:v>
                </c:pt>
                <c:pt idx="594">
                  <c:v>1251.411630052726</c:v>
                </c:pt>
                <c:pt idx="595">
                  <c:v>1251.0485072367258</c:v>
                </c:pt>
                <c:pt idx="596">
                  <c:v>1250.6826980550284</c:v>
                </c:pt>
                <c:pt idx="597">
                  <c:v>1250.3142027513557</c:v>
                </c:pt>
                <c:pt idx="598">
                  <c:v>1249.9430215734897</c:v>
                </c:pt>
                <c:pt idx="599">
                  <c:v>1249.5691547733636</c:v>
                </c:pt>
                <c:pt idx="600">
                  <c:v>1249.1926026069182</c:v>
                </c:pt>
                <c:pt idx="601">
                  <c:v>1248.8133653342236</c:v>
                </c:pt>
                <c:pt idx="602">
                  <c:v>1248.4314432194014</c:v>
                </c:pt>
                <c:pt idx="603">
                  <c:v>1248.0468365306697</c:v>
                </c:pt>
                <c:pt idx="604">
                  <c:v>1247.6595455403638</c:v>
                </c:pt>
                <c:pt idx="605">
                  <c:v>1247.2695705248641</c:v>
                </c:pt>
                <c:pt idx="606">
                  <c:v>1246.8769117646932</c:v>
                </c:pt>
                <c:pt idx="607">
                  <c:v>1246.4815695444299</c:v>
                </c:pt>
                <c:pt idx="608">
                  <c:v>1246.0835441527699</c:v>
                </c:pt>
                <c:pt idx="609">
                  <c:v>1245.6828358825076</c:v>
                </c:pt>
                <c:pt idx="610">
                  <c:v>1245.2794450305369</c:v>
                </c:pt>
                <c:pt idx="611">
                  <c:v>1244.8733718978572</c:v>
                </c:pt>
                <c:pt idx="612">
                  <c:v>1244.4646167895985</c:v>
                </c:pt>
                <c:pt idx="613">
                  <c:v>1244.0531800149733</c:v>
                </c:pt>
                <c:pt idx="614">
                  <c:v>1243.6390618873372</c:v>
                </c:pt>
                <c:pt idx="615">
                  <c:v>1243.2222627241167</c:v>
                </c:pt>
                <c:pt idx="616">
                  <c:v>1242.8027828469067</c:v>
                </c:pt>
                <c:pt idx="617">
                  <c:v>1242.3806225813937</c:v>
                </c:pt>
                <c:pt idx="618">
                  <c:v>1241.9557822573868</c:v>
                </c:pt>
                <c:pt idx="619">
                  <c:v>1241.5282622088457</c:v>
                </c:pt>
                <c:pt idx="620">
                  <c:v>1241.0980627738545</c:v>
                </c:pt>
                <c:pt idx="621">
                  <c:v>1240.6651842946033</c:v>
                </c:pt>
                <c:pt idx="622">
                  <c:v>1240.2296271174596</c:v>
                </c:pt>
                <c:pt idx="623">
                  <c:v>1239.7913915928661</c:v>
                </c:pt>
                <c:pt idx="624">
                  <c:v>1239.3504780755034</c:v>
                </c:pt>
                <c:pt idx="625">
                  <c:v>1238.9068869240994</c:v>
                </c:pt>
                <c:pt idx="626">
                  <c:v>1238.4606185015778</c:v>
                </c:pt>
                <c:pt idx="627">
                  <c:v>1238.0116731749947</c:v>
                </c:pt>
                <c:pt idx="628">
                  <c:v>1237.5600513155896</c:v>
                </c:pt>
                <c:pt idx="629">
                  <c:v>1237.1057532987193</c:v>
                </c:pt>
                <c:pt idx="630">
                  <c:v>1236.6487795039193</c:v>
                </c:pt>
                <c:pt idx="631">
                  <c:v>1236.1891303148852</c:v>
                </c:pt>
                <c:pt idx="632">
                  <c:v>1235.7268061194743</c:v>
                </c:pt>
                <c:pt idx="633">
                  <c:v>1235.2618073097149</c:v>
                </c:pt>
                <c:pt idx="634">
                  <c:v>1234.7941342818117</c:v>
                </c:pt>
                <c:pt idx="635">
                  <c:v>1234.3237874361373</c:v>
                </c:pt>
                <c:pt idx="636">
                  <c:v>1233.8507671772336</c:v>
                </c:pt>
                <c:pt idx="637">
                  <c:v>1233.3750739138516</c:v>
                </c:pt>
                <c:pt idx="638">
                  <c:v>1232.8967080588891</c:v>
                </c:pt>
                <c:pt idx="639">
                  <c:v>1232.4156700294645</c:v>
                </c:pt>
                <c:pt idx="640">
                  <c:v>1231.9319602468727</c:v>
                </c:pt>
                <c:pt idx="641">
                  <c:v>1231.4455791365917</c:v>
                </c:pt>
                <c:pt idx="642">
                  <c:v>1230.9565271283166</c:v>
                </c:pt>
                <c:pt idx="643">
                  <c:v>1230.46480465595</c:v>
                </c:pt>
                <c:pt idx="644">
                  <c:v>1229.9704121575689</c:v>
                </c:pt>
                <c:pt idx="645">
                  <c:v>1229.4733500754955</c:v>
                </c:pt>
                <c:pt idx="646">
                  <c:v>1228.9736188562215</c:v>
                </c:pt>
                <c:pt idx="647">
                  <c:v>1228.4712189504974</c:v>
                </c:pt>
                <c:pt idx="648">
                  <c:v>1227.9661508132599</c:v>
                </c:pt>
                <c:pt idx="649">
                  <c:v>1227.4584149036759</c:v>
                </c:pt>
                <c:pt idx="650">
                  <c:v>1226.9480116851544</c:v>
                </c:pt>
                <c:pt idx="651">
                  <c:v>1226.4349416253085</c:v>
                </c:pt>
                <c:pt idx="652">
                  <c:v>1225.9192051960201</c:v>
                </c:pt>
                <c:pt idx="653">
                  <c:v>1225.4008028733829</c:v>
                </c:pt>
                <c:pt idx="654">
                  <c:v>1224.8797351377164</c:v>
                </c:pt>
                <c:pt idx="655">
                  <c:v>1224.3560024736166</c:v>
                </c:pt>
                <c:pt idx="656">
                  <c:v>1223.8296053699305</c:v>
                </c:pt>
                <c:pt idx="657">
                  <c:v>1223.3005443197321</c:v>
                </c:pt>
                <c:pt idx="658">
                  <c:v>1222.7688198203559</c:v>
                </c:pt>
                <c:pt idx="659">
                  <c:v>1222.2344323734246</c:v>
                </c:pt>
                <c:pt idx="660">
                  <c:v>1221.697382484783</c:v>
                </c:pt>
                <c:pt idx="661">
                  <c:v>1221.1576706645851</c:v>
                </c:pt>
                <c:pt idx="662">
                  <c:v>1220.6152974272479</c:v>
                </c:pt>
                <c:pt idx="663">
                  <c:v>1220.0702632914401</c:v>
                </c:pt>
                <c:pt idx="664">
                  <c:v>1219.5225687801335</c:v>
                </c:pt>
                <c:pt idx="665">
                  <c:v>1218.9722144205655</c:v>
                </c:pt>
                <c:pt idx="666">
                  <c:v>1218.4192007442882</c:v>
                </c:pt>
                <c:pt idx="667">
                  <c:v>1217.8635282871323</c:v>
                </c:pt>
                <c:pt idx="668">
                  <c:v>1217.3051975892249</c:v>
                </c:pt>
                <c:pt idx="669">
                  <c:v>1216.7442091950054</c:v>
                </c:pt>
                <c:pt idx="670">
                  <c:v>1216.1805636532138</c:v>
                </c:pt>
                <c:pt idx="671">
                  <c:v>1215.6142615168808</c:v>
                </c:pt>
                <c:pt idx="672">
                  <c:v>1215.0453033433862</c:v>
                </c:pt>
                <c:pt idx="673">
                  <c:v>1214.4736896943882</c:v>
                </c:pt>
                <c:pt idx="674">
                  <c:v>1213.8994211359186</c:v>
                </c:pt>
                <c:pt idx="675">
                  <c:v>1213.3224982382958</c:v>
                </c:pt>
                <c:pt idx="676">
                  <c:v>1212.7429215761856</c:v>
                </c:pt>
                <c:pt idx="677">
                  <c:v>1212.1606917285769</c:v>
                </c:pt>
                <c:pt idx="678">
                  <c:v>1211.5758092788326</c:v>
                </c:pt>
                <c:pt idx="679">
                  <c:v>1210.9882748146388</c:v>
                </c:pt>
                <c:pt idx="680">
                  <c:v>1210.3980889280251</c:v>
                </c:pt>
                <c:pt idx="681">
                  <c:v>1209.8052522153739</c:v>
                </c:pt>
                <c:pt idx="682">
                  <c:v>1209.2097652774555</c:v>
                </c:pt>
                <c:pt idx="683">
                  <c:v>1208.6116287193888</c:v>
                </c:pt>
                <c:pt idx="684">
                  <c:v>1208.0108431506585</c:v>
                </c:pt>
                <c:pt idx="685">
                  <c:v>1207.4074091851171</c:v>
                </c:pt>
                <c:pt idx="686">
                  <c:v>1206.8013274410239</c:v>
                </c:pt>
                <c:pt idx="687">
                  <c:v>1206.1925985409794</c:v>
                </c:pt>
                <c:pt idx="688">
                  <c:v>1205.5812231120035</c:v>
                </c:pt>
                <c:pt idx="689">
                  <c:v>1204.9672017855064</c:v>
                </c:pt>
                <c:pt idx="690">
                  <c:v>1204.3505351972954</c:v>
                </c:pt>
                <c:pt idx="691">
                  <c:v>1203.73122398756</c:v>
                </c:pt>
                <c:pt idx="692">
                  <c:v>1203.1092688009439</c:v>
                </c:pt>
                <c:pt idx="693">
                  <c:v>1202.4846702864515</c:v>
                </c:pt>
                <c:pt idx="694">
                  <c:v>1201.8574290975396</c:v>
                </c:pt>
                <c:pt idx="695">
                  <c:v>1201.2275458920767</c:v>
                </c:pt>
                <c:pt idx="696">
                  <c:v>1200.5950213323529</c:v>
                </c:pt>
                <c:pt idx="697">
                  <c:v>1199.9598560851014</c:v>
                </c:pt>
                <c:pt idx="698">
                  <c:v>1199.322050821527</c:v>
                </c:pt>
                <c:pt idx="699">
                  <c:v>1198.6816062172047</c:v>
                </c:pt>
                <c:pt idx="700">
                  <c:v>1198.0385229522246</c:v>
                </c:pt>
                <c:pt idx="701">
                  <c:v>1197.3928017111007</c:v>
                </c:pt>
                <c:pt idx="702">
                  <c:v>1196.7444431828114</c:v>
                </c:pt>
                <c:pt idx="703">
                  <c:v>1196.0934480607896</c:v>
                </c:pt>
                <c:pt idx="704">
                  <c:v>1195.4398170429793</c:v>
                </c:pt>
                <c:pt idx="705">
                  <c:v>1194.7835508317612</c:v>
                </c:pt>
                <c:pt idx="706">
                  <c:v>1194.1246501340081</c:v>
                </c:pt>
                <c:pt idx="707">
                  <c:v>1193.4631156610776</c:v>
                </c:pt>
                <c:pt idx="708">
                  <c:v>1192.7989481288416</c:v>
                </c:pt>
                <c:pt idx="709">
                  <c:v>1192.1321482576382</c:v>
                </c:pt>
                <c:pt idx="710">
                  <c:v>1191.4627167723272</c:v>
                </c:pt>
                <c:pt idx="711">
                  <c:v>1190.7906544022958</c:v>
                </c:pt>
                <c:pt idx="712">
                  <c:v>1190.115961881402</c:v>
                </c:pt>
                <c:pt idx="713">
                  <c:v>1189.4386399480697</c:v>
                </c:pt>
                <c:pt idx="714">
                  <c:v>1188.7586893452171</c:v>
                </c:pt>
                <c:pt idx="715">
                  <c:v>1188.0761108203133</c:v>
                </c:pt>
                <c:pt idx="716">
                  <c:v>1187.3909051253611</c:v>
                </c:pt>
                <c:pt idx="717">
                  <c:v>1186.7030730168999</c:v>
                </c:pt>
                <c:pt idx="718">
                  <c:v>1186.0126152560465</c:v>
                </c:pt>
                <c:pt idx="719">
                  <c:v>1185.3195326084276</c:v>
                </c:pt>
                <c:pt idx="720">
                  <c:v>1184.623825844295</c:v>
                </c:pt>
                <c:pt idx="721">
                  <c:v>1183.9254957383971</c:v>
                </c:pt>
                <c:pt idx="722">
                  <c:v>1183.2245430701166</c:v>
                </c:pt>
                <c:pt idx="723">
                  <c:v>1182.520968623385</c:v>
                </c:pt>
                <c:pt idx="724">
                  <c:v>1181.8147731867177</c:v>
                </c:pt>
                <c:pt idx="725">
                  <c:v>1181.1059575532365</c:v>
                </c:pt>
                <c:pt idx="726">
                  <c:v>1180.3945225206596</c:v>
                </c:pt>
                <c:pt idx="727">
                  <c:v>1179.680468891326</c:v>
                </c:pt>
                <c:pt idx="728">
                  <c:v>1178.9637974721279</c:v>
                </c:pt>
                <c:pt idx="729">
                  <c:v>1178.2445090746496</c:v>
                </c:pt>
                <c:pt idx="730">
                  <c:v>1177.5226045150494</c:v>
                </c:pt>
                <c:pt idx="731">
                  <c:v>1176.7980846141361</c:v>
                </c:pt>
                <c:pt idx="732">
                  <c:v>1176.070950197342</c:v>
                </c:pt>
                <c:pt idx="733">
                  <c:v>1175.3412020947712</c:v>
                </c:pt>
                <c:pt idx="734">
                  <c:v>1174.6088411411481</c:v>
                </c:pt>
                <c:pt idx="735">
                  <c:v>1173.8738681758502</c:v>
                </c:pt>
                <c:pt idx="736">
                  <c:v>1173.1362840429415</c:v>
                </c:pt>
                <c:pt idx="737">
                  <c:v>1172.3960895911403</c:v>
                </c:pt>
                <c:pt idx="738">
                  <c:v>1171.6532856738463</c:v>
                </c:pt>
                <c:pt idx="739">
                  <c:v>1170.9078731491345</c:v>
                </c:pt>
                <c:pt idx="740">
                  <c:v>1170.1598528797699</c:v>
                </c:pt>
                <c:pt idx="741">
                  <c:v>1169.4092257332306</c:v>
                </c:pt>
                <c:pt idx="742">
                  <c:v>1168.6559925816732</c:v>
                </c:pt>
                <c:pt idx="743">
                  <c:v>1167.9001543019763</c:v>
                </c:pt>
                <c:pt idx="744">
                  <c:v>1167.1417117757362</c:v>
                </c:pt>
                <c:pt idx="745">
                  <c:v>1166.3806658892552</c:v>
                </c:pt>
                <c:pt idx="746">
                  <c:v>1165.6170175336056</c:v>
                </c:pt>
                <c:pt idx="747">
                  <c:v>1164.8507676045547</c:v>
                </c:pt>
                <c:pt idx="748">
                  <c:v>1164.0819170026305</c:v>
                </c:pt>
                <c:pt idx="749">
                  <c:v>1163.3104666331128</c:v>
                </c:pt>
                <c:pt idx="750">
                  <c:v>1162.5364174060421</c:v>
                </c:pt>
                <c:pt idx="751">
                  <c:v>1161.7597702362189</c:v>
                </c:pt>
                <c:pt idx="752">
                  <c:v>1160.9805260432165</c:v>
                </c:pt>
                <c:pt idx="753">
                  <c:v>1160.1986857514053</c:v>
                </c:pt>
                <c:pt idx="754">
                  <c:v>1159.4142502898985</c:v>
                </c:pt>
                <c:pt idx="755">
                  <c:v>1158.6272205926648</c:v>
                </c:pt>
                <c:pt idx="756">
                  <c:v>1157.8375975984079</c:v>
                </c:pt>
                <c:pt idx="757">
                  <c:v>1157.0453822506995</c:v>
                </c:pt>
                <c:pt idx="758">
                  <c:v>1156.250575497897</c:v>
                </c:pt>
                <c:pt idx="759">
                  <c:v>1155.4531782931895</c:v>
                </c:pt>
                <c:pt idx="760">
                  <c:v>1154.6531915945784</c:v>
                </c:pt>
                <c:pt idx="761">
                  <c:v>1153.8506163649467</c:v>
                </c:pt>
                <c:pt idx="762">
                  <c:v>1153.0454535719862</c:v>
                </c:pt>
                <c:pt idx="763">
                  <c:v>1152.2377041882448</c:v>
                </c:pt>
                <c:pt idx="764">
                  <c:v>1151.427369191143</c:v>
                </c:pt>
                <c:pt idx="765">
                  <c:v>1150.6144495629733</c:v>
                </c:pt>
                <c:pt idx="766">
                  <c:v>1149.7989462909027</c:v>
                </c:pt>
                <c:pt idx="767">
                  <c:v>1148.980860366968</c:v>
                </c:pt>
                <c:pt idx="768">
                  <c:v>1148.1601927881393</c:v>
                </c:pt>
                <c:pt idx="769">
                  <c:v>1147.3369445562266</c:v>
                </c:pt>
                <c:pt idx="770">
                  <c:v>1146.5111166779948</c:v>
                </c:pt>
                <c:pt idx="771">
                  <c:v>1145.6827101651083</c:v>
                </c:pt>
                <c:pt idx="772">
                  <c:v>1144.8517260341587</c:v>
                </c:pt>
                <c:pt idx="773">
                  <c:v>1144.0181653066616</c:v>
                </c:pt>
                <c:pt idx="774">
                  <c:v>1143.1820290090902</c:v>
                </c:pt>
                <c:pt idx="775">
                  <c:v>1142.3433181728415</c:v>
                </c:pt>
                <c:pt idx="776">
                  <c:v>1141.5020338342877</c:v>
                </c:pt>
                <c:pt idx="777">
                  <c:v>1140.6581770347584</c:v>
                </c:pt>
                <c:pt idx="778">
                  <c:v>1139.8117488205705</c:v>
                </c:pt>
                <c:pt idx="779">
                  <c:v>1138.9627502429889</c:v>
                </c:pt>
                <c:pt idx="780">
                  <c:v>1138.1111823583019</c:v>
                </c:pt>
                <c:pt idx="781">
                  <c:v>1137.2570462277697</c:v>
                </c:pt>
                <c:pt idx="782">
                  <c:v>1136.4003429176767</c:v>
                </c:pt>
                <c:pt idx="783">
                  <c:v>1135.5410734993079</c:v>
                </c:pt>
                <c:pt idx="784">
                  <c:v>1134.6792390489854</c:v>
                </c:pt>
                <c:pt idx="785">
                  <c:v>1133.8148406480491</c:v>
                </c:pt>
                <c:pt idx="786">
                  <c:v>1132.9478793828828</c:v>
                </c:pt>
                <c:pt idx="787">
                  <c:v>1132.0783563449304</c:v>
                </c:pt>
                <c:pt idx="788">
                  <c:v>1131.2062726306738</c:v>
                </c:pt>
                <c:pt idx="789">
                  <c:v>1130.3316293416722</c:v>
                </c:pt>
                <c:pt idx="790">
                  <c:v>1129.4544275845547</c:v>
                </c:pt>
                <c:pt idx="791">
                  <c:v>1128.5746684710384</c:v>
                </c:pt>
                <c:pt idx="792">
                  <c:v>1127.6923531179191</c:v>
                </c:pt>
                <c:pt idx="793">
                  <c:v>1126.8074826471118</c:v>
                </c:pt>
                <c:pt idx="794">
                  <c:v>1125.9200581856323</c:v>
                </c:pt>
                <c:pt idx="795">
                  <c:v>1125.0300808656214</c:v>
                </c:pt>
                <c:pt idx="796">
                  <c:v>1124.1375518243294</c:v>
                </c:pt>
                <c:pt idx="797">
                  <c:v>1123.2424722041565</c:v>
                </c:pt>
                <c:pt idx="798">
                  <c:v>1122.3448431526595</c:v>
                </c:pt>
                <c:pt idx="799">
                  <c:v>1121.4446658225343</c:v>
                </c:pt>
                <c:pt idx="800">
                  <c:v>1120.54194137164</c:v>
                </c:pt>
                <c:pt idx="801">
                  <c:v>1119.6366709630163</c:v>
                </c:pt>
                <c:pt idx="802">
                  <c:v>1118.728855764886</c:v>
                </c:pt>
                <c:pt idx="803">
                  <c:v>1117.8184969506567</c:v>
                </c:pt>
                <c:pt idx="804">
                  <c:v>1116.9055956989539</c:v>
                </c:pt>
                <c:pt idx="805">
                  <c:v>1115.9901531935823</c:v>
                </c:pt>
                <c:pt idx="806">
                  <c:v>1115.0721706235906</c:v>
                </c:pt>
                <c:pt idx="807">
                  <c:v>1114.1516491832645</c:v>
                </c:pt>
                <c:pt idx="808">
                  <c:v>1113.2285900721029</c:v>
                </c:pt>
                <c:pt idx="809">
                  <c:v>1112.3029944948701</c:v>
                </c:pt>
                <c:pt idx="810">
                  <c:v>1111.3748636615758</c:v>
                </c:pt>
                <c:pt idx="811">
                  <c:v>1110.4441987875164</c:v>
                </c:pt>
                <c:pt idx="812">
                  <c:v>1109.511001093254</c:v>
                </c:pt>
                <c:pt idx="813">
                  <c:v>1108.575271804634</c:v>
                </c:pt>
                <c:pt idx="814">
                  <c:v>1107.637012152798</c:v>
                </c:pt>
                <c:pt idx="815">
                  <c:v>1106.6962233742247</c:v>
                </c:pt>
                <c:pt idx="816">
                  <c:v>1105.7529067106675</c:v>
                </c:pt>
                <c:pt idx="817">
                  <c:v>1104.8070634092383</c:v>
                </c:pt>
                <c:pt idx="818">
                  <c:v>1103.8586947223528</c:v>
                </c:pt>
                <c:pt idx="819">
                  <c:v>1102.9078019078156</c:v>
                </c:pt>
                <c:pt idx="820">
                  <c:v>1101.9543862287485</c:v>
                </c:pt>
                <c:pt idx="821">
                  <c:v>1100.9984489536575</c:v>
                </c:pt>
                <c:pt idx="822">
                  <c:v>1100.0399913564327</c:v>
                </c:pt>
                <c:pt idx="823">
                  <c:v>1099.0790147163518</c:v>
                </c:pt>
                <c:pt idx="824">
                  <c:v>1098.1155203180706</c:v>
                </c:pt>
                <c:pt idx="825">
                  <c:v>1097.1495094516613</c:v>
                </c:pt>
                <c:pt idx="826">
                  <c:v>1096.1809834126293</c:v>
                </c:pt>
                <c:pt idx="827">
                  <c:v>1095.2099435019106</c:v>
                </c:pt>
                <c:pt idx="828">
                  <c:v>1094.2363910258459</c:v>
                </c:pt>
                <c:pt idx="829">
                  <c:v>1093.2603272962513</c:v>
                </c:pt>
                <c:pt idx="830">
                  <c:v>1092.2817536304117</c:v>
                </c:pt>
                <c:pt idx="831">
                  <c:v>1091.3006713510581</c:v>
                </c:pt>
                <c:pt idx="832">
                  <c:v>1090.3170817864318</c:v>
                </c:pt>
                <c:pt idx="833">
                  <c:v>1089.3309862702504</c:v>
                </c:pt>
                <c:pt idx="834">
                  <c:v>1088.342386141725</c:v>
                </c:pt>
                <c:pt idx="835">
                  <c:v>1032.4684601599859</c:v>
                </c:pt>
                <c:pt idx="836">
                  <c:v>979.07067470258949</c:v>
                </c:pt>
                <c:pt idx="837">
                  <c:v>928.03915818127962</c:v>
                </c:pt>
                <c:pt idx="838">
                  <c:v>879.2689142423784</c:v>
                </c:pt>
                <c:pt idx="839">
                  <c:v>832.65960544232496</c:v>
                </c:pt>
                <c:pt idx="840">
                  <c:v>788.11534652198714</c:v>
                </c:pt>
                <c:pt idx="841">
                  <c:v>745.54450685382903</c:v>
                </c:pt>
                <c:pt idx="842">
                  <c:v>704.85952165491426</c:v>
                </c:pt>
                <c:pt idx="843">
                  <c:v>665.97671157678974</c:v>
                </c:pt>
                <c:pt idx="844">
                  <c:v>628.81611030054455</c:v>
                </c:pt>
                <c:pt idx="845">
                  <c:v>593.30129978184254</c:v>
                </c:pt>
                <c:pt idx="846">
                  <c:v>559.35925280648053</c:v>
                </c:pt>
                <c:pt idx="847">
                  <c:v>526.92018253208801</c:v>
                </c:pt>
                <c:pt idx="848">
                  <c:v>495.91739870598178</c:v>
                </c:pt>
                <c:pt idx="849">
                  <c:v>466.28717026293646</c:v>
                </c:pt>
                <c:pt idx="850">
                  <c:v>437.96859401978264</c:v>
                </c:pt>
                <c:pt idx="851">
                  <c:v>410.90346919630383</c:v>
                </c:pt>
                <c:pt idx="852">
                  <c:v>385.03617750390646</c:v>
                </c:pt>
                <c:pt idx="853">
                  <c:v>360.31356855500746</c:v>
                </c:pt>
                <c:pt idx="854">
                  <c:v>336.68485035705214</c:v>
                </c:pt>
                <c:pt idx="855">
                  <c:v>314.10148466554045</c:v>
                </c:pt>
                <c:pt idx="856">
                  <c:v>292.51708698046519</c:v>
                </c:pt>
                <c:pt idx="857">
                  <c:v>272.07377513415929</c:v>
                </c:pt>
                <c:pt idx="858">
                  <c:v>252.98426562240189</c:v>
                </c:pt>
                <c:pt idx="859">
                  <c:v>234.81289977237597</c:v>
                </c:pt>
                <c:pt idx="860">
                  <c:v>217.51623468690997</c:v>
                </c:pt>
                <c:pt idx="861">
                  <c:v>201.05285346028731</c:v>
                </c:pt>
                <c:pt idx="862">
                  <c:v>185.38327153861889</c:v>
                </c:pt>
                <c:pt idx="863">
                  <c:v>170.46984737212711</c:v>
                </c:pt>
                <c:pt idx="864">
                  <c:v>156.27669716329865</c:v>
                </c:pt>
                <c:pt idx="865">
                  <c:v>142.76961352373769</c:v>
                </c:pt>
                <c:pt idx="866">
                  <c:v>129.91598786101892</c:v>
                </c:pt>
                <c:pt idx="867">
                  <c:v>117.68473632491802</c:v>
                </c:pt>
                <c:pt idx="868">
                  <c:v>106.04622915010361</c:v>
                </c:pt>
                <c:pt idx="869">
                  <c:v>94.972223239731491</c:v>
                </c:pt>
                <c:pt idx="870">
                  <c:v>84.435797841392528</c:v>
                </c:pt>
                <c:pt idx="871">
                  <c:v>74.411293173554569</c:v>
                </c:pt>
                <c:pt idx="872">
                  <c:v>64.874251867015346</c:v>
                </c:pt>
                <c:pt idx="873">
                  <c:v>55.801363091955409</c:v>
                </c:pt>
                <c:pt idx="874">
                  <c:v>47.170409246975282</c:v>
                </c:pt>
                <c:pt idx="875">
                  <c:v>38.960215092004034</c:v>
                </c:pt>
                <c:pt idx="876">
                  <c:v>31.150599212216704</c:v>
                </c:pt>
                <c:pt idx="877">
                  <c:v>23.722327705080588</c:v>
                </c:pt>
                <c:pt idx="878">
                  <c:v>16.657069987386819</c:v>
                </c:pt>
                <c:pt idx="879">
                  <c:v>9.9373566236159547</c:v>
                </c:pt>
                <c:pt idx="880">
                  <c:v>3.5465390812408657</c:v>
                </c:pt>
                <c:pt idx="881">
                  <c:v>-2.5312486774098772</c:v>
                </c:pt>
                <c:pt idx="88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73-4B98-89E7-BF54C4D1C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38160"/>
        <c:axId val="587346000"/>
      </c:scatterChart>
      <c:valAx>
        <c:axId val="58733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346000"/>
        <c:crosses val="autoZero"/>
        <c:crossBetween val="midCat"/>
      </c:valAx>
      <c:valAx>
        <c:axId val="5873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33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Empuje vs tiempo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Sheet1!$A$3:$A$885</c:f>
              <c:numCache>
                <c:formatCode>General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Sheet1!$C$3:$C$885</c:f>
              <c:numCache>
                <c:formatCode>General</c:formatCode>
                <c:ptCount val="883"/>
                <c:pt idx="0">
                  <c:v>0</c:v>
                </c:pt>
                <c:pt idx="1">
                  <c:v>316.05057086240924</c:v>
                </c:pt>
                <c:pt idx="2">
                  <c:v>502.55643383576631</c:v>
                </c:pt>
                <c:pt idx="3">
                  <c:v>633.73311636575943</c:v>
                </c:pt>
                <c:pt idx="4">
                  <c:v>728.72853738834488</c:v>
                </c:pt>
                <c:pt idx="5">
                  <c:v>799.06624725718837</c:v>
                </c:pt>
                <c:pt idx="6">
                  <c:v>851.89519948251495</c:v>
                </c:pt>
                <c:pt idx="7">
                  <c:v>891.99000424960968</c:v>
                </c:pt>
                <c:pt idx="8">
                  <c:v>922.67800911355221</c:v>
                </c:pt>
                <c:pt idx="9">
                  <c:v>946.34176383046974</c:v>
                </c:pt>
                <c:pt idx="10">
                  <c:v>964.71907054295718</c:v>
                </c:pt>
                <c:pt idx="11">
                  <c:v>979.0942013454835</c:v>
                </c:pt>
                <c:pt idx="12">
                  <c:v>990.42546078227531</c:v>
                </c:pt>
                <c:pt idx="13">
                  <c:v>999.43315265564854</c:v>
                </c:pt>
                <c:pt idx="14">
                  <c:v>1006.6617505436943</c:v>
                </c:pt>
                <c:pt idx="15">
                  <c:v>1012.5246574943255</c:v>
                </c:pt>
                <c:pt idx="16">
                  <c:v>1017.3368893203442</c:v>
                </c:pt>
                <c:pt idx="17">
                  <c:v>1021.3392017309859</c:v>
                </c:pt>
                <c:pt idx="18">
                  <c:v>1024.7160538128917</c:v>
                </c:pt>
                <c:pt idx="19">
                  <c:v>1027.6090729417674</c:v>
                </c:pt>
                <c:pt idx="20">
                  <c:v>1030.1272022655583</c:v>
                </c:pt>
                <c:pt idx="21">
                  <c:v>1032.3543815665753</c:v>
                </c:pt>
                <c:pt idx="22">
                  <c:v>1034.3553819628514</c:v>
                </c:pt>
                <c:pt idx="23">
                  <c:v>1036.1802514479077</c:v>
                </c:pt>
                <c:pt idx="24">
                  <c:v>1037.8677105778729</c:v>
                </c:pt>
                <c:pt idx="25">
                  <c:v>1039.4477518788842</c:v>
                </c:pt>
                <c:pt idx="26">
                  <c:v>1040.9436334771003</c:v>
                </c:pt>
                <c:pt idx="27">
                  <c:v>1042.3734107063599</c:v>
                </c:pt>
                <c:pt idx="28">
                  <c:v>1043.7511145518242</c:v>
                </c:pt>
                <c:pt idx="29">
                  <c:v>1045.0876596272058</c:v>
                </c:pt>
                <c:pt idx="30">
                  <c:v>1046.3915446607348</c:v>
                </c:pt>
                <c:pt idx="31">
                  <c:v>1047.6693935602802</c:v>
                </c:pt>
                <c:pt idx="32">
                  <c:v>1048.9263738163324</c:v>
                </c:pt>
                <c:pt idx="33">
                  <c:v>1050.1665204067556</c:v>
                </c:pt>
                <c:pt idx="34">
                  <c:v>1051.392986809911</c:v>
                </c:pt>
                <c:pt idx="35">
                  <c:v>1052.6082397274629</c:v>
                </c:pt>
                <c:pt idx="36">
                  <c:v>1053.8142102912259</c:v>
                </c:pt>
                <c:pt idx="37">
                  <c:v>1055.0124115925701</c:v>
                </c:pt>
                <c:pt idx="38">
                  <c:v>1056.2040301222526</c:v>
                </c:pt>
                <c:pt idx="39">
                  <c:v>1057.3899969786571</c:v>
                </c:pt>
                <c:pt idx="40">
                  <c:v>1058.5710433722743</c:v>
                </c:pt>
                <c:pt idx="41">
                  <c:v>1059.7477439287741</c:v>
                </c:pt>
                <c:pt idx="42">
                  <c:v>1060.92055050356</c:v>
                </c:pt>
                <c:pt idx="43">
                  <c:v>1062.0898186106588</c:v>
                </c:pt>
                <c:pt idx="44">
                  <c:v>1063.2558280971805</c:v>
                </c:pt>
                <c:pt idx="45">
                  <c:v>1064.4187993296628</c:v>
                </c:pt>
                <c:pt idx="46">
                  <c:v>1065.5789058795428</c:v>
                </c:pt>
                <c:pt idx="47">
                  <c:v>1066.7362844709919</c:v>
                </c:pt>
                <c:pt idx="48">
                  <c:v>1067.8910427913115</c:v>
                </c:pt>
                <c:pt idx="49">
                  <c:v>1069.0432656259136</c:v>
                </c:pt>
                <c:pt idx="50">
                  <c:v>1070.1930196828296</c:v>
                </c:pt>
                <c:pt idx="51">
                  <c:v>1071.3403573895225</c:v>
                </c:pt>
                <c:pt idx="52">
                  <c:v>1072.485319883162</c:v>
                </c:pt>
                <c:pt idx="53">
                  <c:v>1073.6279393678565</c:v>
                </c:pt>
                <c:pt idx="54">
                  <c:v>1074.7682409742461</c:v>
                </c:pt>
                <c:pt idx="55">
                  <c:v>1075.9062442279705</c:v>
                </c:pt>
                <c:pt idx="56">
                  <c:v>1077.0419642099434</c:v>
                </c:pt>
                <c:pt idx="57">
                  <c:v>1078.1754124737065</c:v>
                </c:pt>
                <c:pt idx="58">
                  <c:v>1079.3065977720792</c:v>
                </c:pt>
                <c:pt idx="59">
                  <c:v>1080.4355266321136</c:v>
                </c:pt>
                <c:pt idx="60">
                  <c:v>1081.5622038114502</c:v>
                </c:pt>
                <c:pt idx="61">
                  <c:v>1082.6866326596235</c:v>
                </c:pt>
                <c:pt idx="62">
                  <c:v>1083.808815405956</c:v>
                </c:pt>
                <c:pt idx="63">
                  <c:v>1084.9287533872468</c:v>
                </c:pt>
                <c:pt idx="64">
                  <c:v>1086.0464472296646</c:v>
                </c:pt>
                <c:pt idx="65">
                  <c:v>1087.161896993169</c:v>
                </c:pt>
                <c:pt idx="66">
                  <c:v>1088.2751022861341</c:v>
                </c:pt>
                <c:pt idx="67">
                  <c:v>1089.3860623576004</c:v>
                </c:pt>
                <c:pt idx="68">
                  <c:v>1090.4947761700739</c:v>
                </c:pt>
                <c:pt idx="69">
                  <c:v>1091.601242457974</c:v>
                </c:pt>
                <c:pt idx="70">
                  <c:v>1092.7054597741928</c:v>
                </c:pt>
                <c:pt idx="71">
                  <c:v>1093.8074265275484</c:v>
                </c:pt>
                <c:pt idx="72">
                  <c:v>1094.9071410123056</c:v>
                </c:pt>
                <c:pt idx="73">
                  <c:v>1096.0046014324553</c:v>
                </c:pt>
                <c:pt idx="74">
                  <c:v>1097.0998059203403</c:v>
                </c:pt>
                <c:pt idx="75">
                  <c:v>1098.1927525524245</c:v>
                </c:pt>
                <c:pt idx="76">
                  <c:v>1099.2834393612629</c:v>
                </c:pt>
                <c:pt idx="77">
                  <c:v>1100.3718643455657</c:v>
                </c:pt>
                <c:pt idx="78">
                  <c:v>1101.4580254780999</c:v>
                </c:pt>
                <c:pt idx="79">
                  <c:v>1102.5419207117861</c:v>
                </c:pt>
                <c:pt idx="80">
                  <c:v>1103.6235479853947</c:v>
                </c:pt>
                <c:pt idx="81">
                  <c:v>1104.7029052270134</c:v>
                </c:pt>
                <c:pt idx="82">
                  <c:v>1105.7799903577911</c:v>
                </c:pt>
                <c:pt idx="83">
                  <c:v>1106.85480129448</c:v>
                </c:pt>
                <c:pt idx="84">
                  <c:v>1107.927335951535</c:v>
                </c:pt>
                <c:pt idx="85">
                  <c:v>1108.9975922430688</c:v>
                </c:pt>
                <c:pt idx="86">
                  <c:v>1110.0655680838454</c:v>
                </c:pt>
                <c:pt idx="87">
                  <c:v>1111.131261390803</c:v>
                </c:pt>
                <c:pt idx="88">
                  <c:v>1112.1946700837655</c:v>
                </c:pt>
                <c:pt idx="89">
                  <c:v>1113.2557920861357</c:v>
                </c:pt>
                <c:pt idx="90">
                  <c:v>1114.3146253256848</c:v>
                </c:pt>
                <c:pt idx="91">
                  <c:v>1115.3711677348449</c:v>
                </c:pt>
                <c:pt idx="92">
                  <c:v>1116.4254172512572</c:v>
                </c:pt>
                <c:pt idx="93">
                  <c:v>1117.4773718178092</c:v>
                </c:pt>
                <c:pt idx="94">
                  <c:v>1118.5270293831079</c:v>
                </c:pt>
                <c:pt idx="95">
                  <c:v>1119.5743879016782</c:v>
                </c:pt>
                <c:pt idx="96">
                  <c:v>1120.6194453339738</c:v>
                </c:pt>
                <c:pt idx="97">
                  <c:v>1121.6621996466713</c:v>
                </c:pt>
                <c:pt idx="98">
                  <c:v>1122.7026488126892</c:v>
                </c:pt>
                <c:pt idx="99">
                  <c:v>1123.7407908111629</c:v>
                </c:pt>
                <c:pt idx="100">
                  <c:v>1124.7766236276093</c:v>
                </c:pt>
                <c:pt idx="101">
                  <c:v>1125.8101452541207</c:v>
                </c:pt>
                <c:pt idx="102">
                  <c:v>1126.8413536891394</c:v>
                </c:pt>
                <c:pt idx="103">
                  <c:v>1127.8702469376963</c:v>
                </c:pt>
                <c:pt idx="104">
                  <c:v>1128.8968230110272</c:v>
                </c:pt>
                <c:pt idx="105">
                  <c:v>1129.9210799272025</c:v>
                </c:pt>
                <c:pt idx="106">
                  <c:v>1130.9430157107738</c:v>
                </c:pt>
                <c:pt idx="107">
                  <c:v>1131.9626283927039</c:v>
                </c:pt>
                <c:pt idx="108">
                  <c:v>1132.9799160105463</c:v>
                </c:pt>
                <c:pt idx="109">
                  <c:v>1133.9948766083244</c:v>
                </c:pt>
                <c:pt idx="110">
                  <c:v>1135.0075082366618</c:v>
                </c:pt>
                <c:pt idx="111">
                  <c:v>1136.0178089527064</c:v>
                </c:pt>
                <c:pt idx="112">
                  <c:v>1137.0257768198869</c:v>
                </c:pt>
                <c:pt idx="113">
                  <c:v>1138.0314099084737</c:v>
                </c:pt>
                <c:pt idx="114">
                  <c:v>1139.0347062949372</c:v>
                </c:pt>
                <c:pt idx="115">
                  <c:v>1140.0356640623706</c:v>
                </c:pt>
                <c:pt idx="116">
                  <c:v>1141.034281300316</c:v>
                </c:pt>
                <c:pt idx="117">
                  <c:v>1142.0305561046096</c:v>
                </c:pt>
                <c:pt idx="118">
                  <c:v>1143.0244865778131</c:v>
                </c:pt>
                <c:pt idx="119">
                  <c:v>1144.0160708286182</c:v>
                </c:pt>
                <c:pt idx="120">
                  <c:v>1145.0053069723408</c:v>
                </c:pt>
                <c:pt idx="121">
                  <c:v>1145.9921931304482</c:v>
                </c:pt>
                <c:pt idx="122">
                  <c:v>1146.9767274310984</c:v>
                </c:pt>
                <c:pt idx="123">
                  <c:v>1147.9589080086605</c:v>
                </c:pt>
                <c:pt idx="124">
                  <c:v>1148.9387330037191</c:v>
                </c:pt>
                <c:pt idx="125">
                  <c:v>1149.9162005634853</c:v>
                </c:pt>
                <c:pt idx="126">
                  <c:v>1150.8913088413153</c:v>
                </c:pt>
                <c:pt idx="127">
                  <c:v>1151.8640559968708</c:v>
                </c:pt>
                <c:pt idx="128">
                  <c:v>1152.8344401962304</c:v>
                </c:pt>
                <c:pt idx="129">
                  <c:v>1153.802459611665</c:v>
                </c:pt>
                <c:pt idx="130">
                  <c:v>1154.7681124216992</c:v>
                </c:pt>
                <c:pt idx="131">
                  <c:v>1155.731396811176</c:v>
                </c:pt>
                <c:pt idx="132">
                  <c:v>1156.6923109712466</c:v>
                </c:pt>
                <c:pt idx="133">
                  <c:v>1157.6508530990707</c:v>
                </c:pt>
                <c:pt idx="134">
                  <c:v>1158.6070213983269</c:v>
                </c:pt>
                <c:pt idx="135">
                  <c:v>1159.5608140785819</c:v>
                </c:pt>
                <c:pt idx="136">
                  <c:v>1160.5122293558372</c:v>
                </c:pt>
                <c:pt idx="137">
                  <c:v>1161.4612654521382</c:v>
                </c:pt>
                <c:pt idx="138">
                  <c:v>1162.407920595743</c:v>
                </c:pt>
                <c:pt idx="139">
                  <c:v>1163.3521930210761</c:v>
                </c:pt>
                <c:pt idx="140">
                  <c:v>1164.2940809686277</c:v>
                </c:pt>
                <c:pt idx="141">
                  <c:v>1165.2335826850413</c:v>
                </c:pt>
                <c:pt idx="142">
                  <c:v>1166.1706964231125</c:v>
                </c:pt>
                <c:pt idx="143">
                  <c:v>1167.105420441736</c:v>
                </c:pt>
                <c:pt idx="144">
                  <c:v>1168.0377530057281</c:v>
                </c:pt>
                <c:pt idx="145">
                  <c:v>1168.9676923862401</c:v>
                </c:pt>
                <c:pt idx="146">
                  <c:v>1169.8952368602449</c:v>
                </c:pt>
                <c:pt idx="147">
                  <c:v>1170.8203847109037</c:v>
                </c:pt>
                <c:pt idx="148">
                  <c:v>1171.7431342272766</c:v>
                </c:pt>
                <c:pt idx="149">
                  <c:v>1172.6634837046427</c:v>
                </c:pt>
                <c:pt idx="150">
                  <c:v>1173.5814314440445</c:v>
                </c:pt>
                <c:pt idx="151">
                  <c:v>1174.4969757526487</c:v>
                </c:pt>
                <c:pt idx="152">
                  <c:v>1175.4101149436717</c:v>
                </c:pt>
                <c:pt idx="153">
                  <c:v>1176.3208473361553</c:v>
                </c:pt>
                <c:pt idx="154">
                  <c:v>1177.2291712550905</c:v>
                </c:pt>
                <c:pt idx="155">
                  <c:v>1178.1350850315243</c:v>
                </c:pt>
                <c:pt idx="156">
                  <c:v>1179.0385870023836</c:v>
                </c:pt>
                <c:pt idx="157">
                  <c:v>1179.9396755104858</c:v>
                </c:pt>
                <c:pt idx="158">
                  <c:v>1180.8383489045757</c:v>
                </c:pt>
                <c:pt idx="159">
                  <c:v>1181.7346055392602</c:v>
                </c:pt>
                <c:pt idx="160">
                  <c:v>1182.6284437750326</c:v>
                </c:pt>
                <c:pt idx="161">
                  <c:v>1183.519861978318</c:v>
                </c:pt>
                <c:pt idx="162">
                  <c:v>1184.4088585212567</c:v>
                </c:pt>
                <c:pt idx="163">
                  <c:v>1185.2954317819933</c:v>
                </c:pt>
                <c:pt idx="164">
                  <c:v>1186.1795801443627</c:v>
                </c:pt>
                <c:pt idx="165">
                  <c:v>1187.0613019981838</c:v>
                </c:pt>
                <c:pt idx="166">
                  <c:v>1187.9405957388603</c:v>
                </c:pt>
                <c:pt idx="167">
                  <c:v>1188.8174597677209</c:v>
                </c:pt>
                <c:pt idx="168">
                  <c:v>1189.6918924919148</c:v>
                </c:pt>
                <c:pt idx="169">
                  <c:v>1190.5638923242843</c:v>
                </c:pt>
                <c:pt idx="170">
                  <c:v>1191.4334576834231</c:v>
                </c:pt>
                <c:pt idx="171">
                  <c:v>1192.300586993749</c:v>
                </c:pt>
                <c:pt idx="172">
                  <c:v>1193.1652786852671</c:v>
                </c:pt>
                <c:pt idx="173">
                  <c:v>1194.0275311939497</c:v>
                </c:pt>
                <c:pt idx="174">
                  <c:v>1194.8873429612468</c:v>
                </c:pt>
                <c:pt idx="175">
                  <c:v>1195.7447124343851</c:v>
                </c:pt>
                <c:pt idx="176">
                  <c:v>1196.5996380663412</c:v>
                </c:pt>
                <c:pt idx="177">
                  <c:v>1197.452118315708</c:v>
                </c:pt>
                <c:pt idx="178">
                  <c:v>1198.3021516466952</c:v>
                </c:pt>
                <c:pt idx="179">
                  <c:v>1199.1497365292832</c:v>
                </c:pt>
                <c:pt idx="180">
                  <c:v>1199.9948714390664</c:v>
                </c:pt>
                <c:pt idx="181">
                  <c:v>1200.8375548571651</c:v>
                </c:pt>
                <c:pt idx="182">
                  <c:v>1201.6777852705166</c:v>
                </c:pt>
                <c:pt idx="183">
                  <c:v>1202.5155611713935</c:v>
                </c:pt>
                <c:pt idx="184">
                  <c:v>1203.3508810578878</c:v>
                </c:pt>
                <c:pt idx="185">
                  <c:v>1204.183743433674</c:v>
                </c:pt>
                <c:pt idx="186">
                  <c:v>1205.0141468079157</c:v>
                </c:pt>
                <c:pt idx="187">
                  <c:v>1205.8420896952741</c:v>
                </c:pt>
                <c:pt idx="188">
                  <c:v>1206.6675706162455</c:v>
                </c:pt>
                <c:pt idx="189">
                  <c:v>1207.4905880965125</c:v>
                </c:pt>
                <c:pt idx="190">
                  <c:v>1208.3111406675287</c:v>
                </c:pt>
                <c:pt idx="191">
                  <c:v>1209.1292268662494</c:v>
                </c:pt>
                <c:pt idx="192">
                  <c:v>1209.9448452350002</c:v>
                </c:pt>
                <c:pt idx="193">
                  <c:v>1210.7579943218441</c:v>
                </c:pt>
                <c:pt idx="194">
                  <c:v>1211.5686726800438</c:v>
                </c:pt>
                <c:pt idx="195">
                  <c:v>1212.3768788685795</c:v>
                </c:pt>
                <c:pt idx="196">
                  <c:v>1213.1826114518601</c:v>
                </c:pt>
                <c:pt idx="197">
                  <c:v>1213.9858689995644</c:v>
                </c:pt>
                <c:pt idx="198">
                  <c:v>1214.7866500871125</c:v>
                </c:pt>
                <c:pt idx="199">
                  <c:v>1215.5849532951511</c:v>
                </c:pt>
                <c:pt idx="200">
                  <c:v>1216.3807772097791</c:v>
                </c:pt>
                <c:pt idx="201">
                  <c:v>1217.1741204226216</c:v>
                </c:pt>
                <c:pt idx="202">
                  <c:v>1217.9649815306602</c:v>
                </c:pt>
                <c:pt idx="203">
                  <c:v>1218.7533591361694</c:v>
                </c:pt>
                <c:pt idx="204">
                  <c:v>1219.5392518469462</c:v>
                </c:pt>
                <c:pt idx="205">
                  <c:v>1220.3226582760922</c:v>
                </c:pt>
                <c:pt idx="206">
                  <c:v>1221.1035770421392</c:v>
                </c:pt>
                <c:pt idx="207">
                  <c:v>1221.8820067689096</c:v>
                </c:pt>
                <c:pt idx="208">
                  <c:v>1222.6579460856281</c:v>
                </c:pt>
                <c:pt idx="209">
                  <c:v>1223.4313936268945</c:v>
                </c:pt>
                <c:pt idx="210">
                  <c:v>1224.202348032451</c:v>
                </c:pt>
                <c:pt idx="211">
                  <c:v>1224.970807947469</c:v>
                </c:pt>
                <c:pt idx="212">
                  <c:v>1225.7367720225409</c:v>
                </c:pt>
                <c:pt idx="213">
                  <c:v>1226.500238913399</c:v>
                </c:pt>
                <c:pt idx="214">
                  <c:v>1227.2612072811762</c:v>
                </c:pt>
                <c:pt idx="215">
                  <c:v>1228.0196757921622</c:v>
                </c:pt>
                <c:pt idx="216">
                  <c:v>1228.7756431179942</c:v>
                </c:pt>
                <c:pt idx="217">
                  <c:v>1229.5291079356043</c:v>
                </c:pt>
                <c:pt idx="218">
                  <c:v>1230.2800689271226</c:v>
                </c:pt>
                <c:pt idx="219">
                  <c:v>1231.0285247798615</c:v>
                </c:pt>
                <c:pt idx="220">
                  <c:v>1231.7744741865417</c:v>
                </c:pt>
                <c:pt idx="221">
                  <c:v>1232.5179158448752</c:v>
                </c:pt>
                <c:pt idx="222">
                  <c:v>1233.2588484580126</c:v>
                </c:pt>
                <c:pt idx="223">
                  <c:v>1233.9972707341728</c:v>
                </c:pt>
                <c:pt idx="224">
                  <c:v>1234.7331813867843</c:v>
                </c:pt>
                <c:pt idx="225">
                  <c:v>1235.4665791345099</c:v>
                </c:pt>
                <c:pt idx="226">
                  <c:v>1236.1974627011082</c:v>
                </c:pt>
                <c:pt idx="227">
                  <c:v>1236.9258308156084</c:v>
                </c:pt>
                <c:pt idx="228">
                  <c:v>1237.6516822121746</c:v>
                </c:pt>
                <c:pt idx="229">
                  <c:v>1238.375015630015</c:v>
                </c:pt>
                <c:pt idx="230">
                  <c:v>1239.095829813592</c:v>
                </c:pt>
                <c:pt idx="231">
                  <c:v>1239.8141235124976</c:v>
                </c:pt>
                <c:pt idx="232">
                  <c:v>1240.5298954813695</c:v>
                </c:pt>
                <c:pt idx="233">
                  <c:v>1241.2431444800156</c:v>
                </c:pt>
                <c:pt idx="234">
                  <c:v>1241.9538692733377</c:v>
                </c:pt>
                <c:pt idx="235">
                  <c:v>1242.6620686313047</c:v>
                </c:pt>
                <c:pt idx="236">
                  <c:v>1243.3677413290334</c:v>
                </c:pt>
                <c:pt idx="237">
                  <c:v>1244.0708861467574</c:v>
                </c:pt>
                <c:pt idx="238">
                  <c:v>1244.7715018695535</c:v>
                </c:pt>
                <c:pt idx="239">
                  <c:v>1245.469587287856</c:v>
                </c:pt>
                <c:pt idx="240">
                  <c:v>1246.1651411969581</c:v>
                </c:pt>
                <c:pt idx="241">
                  <c:v>1246.85816239731</c:v>
                </c:pt>
                <c:pt idx="242">
                  <c:v>1247.5486496942613</c:v>
                </c:pt>
                <c:pt idx="243">
                  <c:v>1248.2366018983153</c:v>
                </c:pt>
                <c:pt idx="244">
                  <c:v>1248.9220178249875</c:v>
                </c:pt>
                <c:pt idx="245">
                  <c:v>1249.6048962947737</c:v>
                </c:pt>
                <c:pt idx="246">
                  <c:v>1250.2852361330961</c:v>
                </c:pt>
                <c:pt idx="247">
                  <c:v>1250.9630361705156</c:v>
                </c:pt>
                <c:pt idx="248">
                  <c:v>1251.6382952424815</c:v>
                </c:pt>
                <c:pt idx="249">
                  <c:v>1252.3110121894822</c:v>
                </c:pt>
                <c:pt idx="250">
                  <c:v>1252.9811858569028</c:v>
                </c:pt>
                <c:pt idx="251">
                  <c:v>1253.6488150951807</c:v>
                </c:pt>
                <c:pt idx="252">
                  <c:v>1254.3138987596501</c:v>
                </c:pt>
                <c:pt idx="253">
                  <c:v>1254.9764357106217</c:v>
                </c:pt>
                <c:pt idx="254">
                  <c:v>1255.6364248132886</c:v>
                </c:pt>
                <c:pt idx="255">
                  <c:v>1256.2938649378827</c:v>
                </c:pt>
                <c:pt idx="256">
                  <c:v>1256.9487549593964</c:v>
                </c:pt>
                <c:pt idx="257">
                  <c:v>1257.6010937578883</c:v>
                </c:pt>
                <c:pt idx="258">
                  <c:v>1258.250880218287</c:v>
                </c:pt>
                <c:pt idx="259">
                  <c:v>1258.8981132303975</c:v>
                </c:pt>
                <c:pt idx="260">
                  <c:v>1259.5427916888957</c:v>
                </c:pt>
                <c:pt idx="261">
                  <c:v>1260.1849144933365</c:v>
                </c:pt>
                <c:pt idx="262">
                  <c:v>1260.8244805482352</c:v>
                </c:pt>
                <c:pt idx="263">
                  <c:v>1261.4614887629409</c:v>
                </c:pt>
                <c:pt idx="264">
                  <c:v>1262.0959380516304</c:v>
                </c:pt>
                <c:pt idx="265">
                  <c:v>1262.7278273333397</c:v>
                </c:pt>
                <c:pt idx="266">
                  <c:v>1263.3571555319104</c:v>
                </c:pt>
                <c:pt idx="267">
                  <c:v>1263.9839215761885</c:v>
                </c:pt>
                <c:pt idx="268">
                  <c:v>1264.6081243996648</c:v>
                </c:pt>
                <c:pt idx="269">
                  <c:v>1265.2297629407531</c:v>
                </c:pt>
                <c:pt idx="270">
                  <c:v>1265.8488361426498</c:v>
                </c:pt>
                <c:pt idx="271">
                  <c:v>1266.4653429533473</c:v>
                </c:pt>
                <c:pt idx="272">
                  <c:v>1267.0792823257484</c:v>
                </c:pt>
                <c:pt idx="273">
                  <c:v>1267.6906532174291</c:v>
                </c:pt>
                <c:pt idx="274">
                  <c:v>1268.2994545907077</c:v>
                </c:pt>
                <c:pt idx="275">
                  <c:v>1268.9056854128962</c:v>
                </c:pt>
                <c:pt idx="276">
                  <c:v>1269.5093446558571</c:v>
                </c:pt>
                <c:pt idx="277">
                  <c:v>1270.1104312963942</c:v>
                </c:pt>
                <c:pt idx="278">
                  <c:v>1270.7089443159505</c:v>
                </c:pt>
                <c:pt idx="279">
                  <c:v>1271.3048827007738</c:v>
                </c:pt>
                <c:pt idx="280">
                  <c:v>1271.8982454418187</c:v>
                </c:pt>
                <c:pt idx="281">
                  <c:v>1272.4890315348498</c:v>
                </c:pt>
                <c:pt idx="282">
                  <c:v>1273.0772399803466</c:v>
                </c:pt>
                <c:pt idx="283">
                  <c:v>1273.6628697833701</c:v>
                </c:pt>
                <c:pt idx="284">
                  <c:v>1274.245919953966</c:v>
                </c:pt>
                <c:pt idx="285">
                  <c:v>1274.826389506638</c:v>
                </c:pt>
                <c:pt idx="286">
                  <c:v>1275.4042774607628</c:v>
                </c:pt>
                <c:pt idx="287">
                  <c:v>1275.9795828403617</c:v>
                </c:pt>
                <c:pt idx="288">
                  <c:v>1276.5523046740955</c:v>
                </c:pt>
                <c:pt idx="289">
                  <c:v>1277.1224419953917</c:v>
                </c:pt>
                <c:pt idx="290">
                  <c:v>1277.6899938423178</c:v>
                </c:pt>
                <c:pt idx="291">
                  <c:v>1278.2549592575915</c:v>
                </c:pt>
                <c:pt idx="292">
                  <c:v>1278.8173372886497</c:v>
                </c:pt>
                <c:pt idx="293">
                  <c:v>1279.377126987539</c:v>
                </c:pt>
                <c:pt idx="294">
                  <c:v>1279.9343274110288</c:v>
                </c:pt>
                <c:pt idx="295">
                  <c:v>1280.4889376204287</c:v>
                </c:pt>
                <c:pt idx="296">
                  <c:v>1281.040956681743</c:v>
                </c:pt>
                <c:pt idx="297">
                  <c:v>1281.5903836656289</c:v>
                </c:pt>
                <c:pt idx="298">
                  <c:v>1282.1372176474308</c:v>
                </c:pt>
                <c:pt idx="299">
                  <c:v>1282.6814577069124</c:v>
                </c:pt>
                <c:pt idx="300">
                  <c:v>1283.2231029286722</c:v>
                </c:pt>
                <c:pt idx="301">
                  <c:v>1283.7621524017418</c:v>
                </c:pt>
                <c:pt idx="302">
                  <c:v>1284.2986052198755</c:v>
                </c:pt>
                <c:pt idx="303">
                  <c:v>1284.832460481419</c:v>
                </c:pt>
                <c:pt idx="304">
                  <c:v>1285.3637172892336</c:v>
                </c:pt>
                <c:pt idx="305">
                  <c:v>1285.8923747508384</c:v>
                </c:pt>
                <c:pt idx="306">
                  <c:v>1286.4184319782578</c:v>
                </c:pt>
                <c:pt idx="307">
                  <c:v>1286.9418880881115</c:v>
                </c:pt>
                <c:pt idx="308">
                  <c:v>1287.4627422016961</c:v>
                </c:pt>
                <c:pt idx="309">
                  <c:v>1287.980993444676</c:v>
                </c:pt>
                <c:pt idx="310">
                  <c:v>1288.4966409474159</c:v>
                </c:pt>
                <c:pt idx="311">
                  <c:v>1289.0096838448367</c:v>
                </c:pt>
                <c:pt idx="312">
                  <c:v>1289.5201212762247</c:v>
                </c:pt>
                <c:pt idx="313">
                  <c:v>1290.0279523856022</c:v>
                </c:pt>
                <c:pt idx="314">
                  <c:v>1290.5331763214949</c:v>
                </c:pt>
                <c:pt idx="315">
                  <c:v>1291.0357922367712</c:v>
                </c:pt>
                <c:pt idx="316">
                  <c:v>1291.5357992891122</c:v>
                </c:pt>
                <c:pt idx="317">
                  <c:v>1292.0331966404376</c:v>
                </c:pt>
                <c:pt idx="318">
                  <c:v>1292.5279834573637</c:v>
                </c:pt>
                <c:pt idx="319">
                  <c:v>1293.0201589108942</c:v>
                </c:pt>
                <c:pt idx="320">
                  <c:v>1293.5097221766753</c:v>
                </c:pt>
                <c:pt idx="321">
                  <c:v>1293.9966724346091</c:v>
                </c:pt>
                <c:pt idx="322">
                  <c:v>1294.4810088693416</c:v>
                </c:pt>
                <c:pt idx="323">
                  <c:v>1294.9627306698094</c:v>
                </c:pt>
                <c:pt idx="324">
                  <c:v>1295.4418370295527</c:v>
                </c:pt>
                <c:pt idx="325">
                  <c:v>1295.9183271464801</c:v>
                </c:pt>
                <c:pt idx="326">
                  <c:v>1296.392200223074</c:v>
                </c:pt>
                <c:pt idx="327">
                  <c:v>1296.8634554661412</c:v>
                </c:pt>
                <c:pt idx="328">
                  <c:v>1297.3320920871465</c:v>
                </c:pt>
                <c:pt idx="329">
                  <c:v>1297.7981093017158</c:v>
                </c:pt>
                <c:pt idx="330">
                  <c:v>1298.2615063302067</c:v>
                </c:pt>
                <c:pt idx="331">
                  <c:v>1298.7222823972411</c:v>
                </c:pt>
                <c:pt idx="332">
                  <c:v>1299.1804367319182</c:v>
                </c:pt>
                <c:pt idx="333">
                  <c:v>1299.6359685677742</c:v>
                </c:pt>
                <c:pt idx="334">
                  <c:v>1300.088877142769</c:v>
                </c:pt>
                <c:pt idx="335">
                  <c:v>1300.5391616993265</c:v>
                </c:pt>
                <c:pt idx="336">
                  <c:v>1300.9868214841845</c:v>
                </c:pt>
                <c:pt idx="337">
                  <c:v>1301.4318557485647</c:v>
                </c:pt>
                <c:pt idx="338">
                  <c:v>1301.8742637480623</c:v>
                </c:pt>
                <c:pt idx="339">
                  <c:v>1302.3140447426974</c:v>
                </c:pt>
                <c:pt idx="340">
                  <c:v>1302.7511979968829</c:v>
                </c:pt>
                <c:pt idx="341">
                  <c:v>1303.1857227793325</c:v>
                </c:pt>
                <c:pt idx="342">
                  <c:v>1303.6176183632874</c:v>
                </c:pt>
                <c:pt idx="343">
                  <c:v>1304.0468840262984</c:v>
                </c:pt>
                <c:pt idx="344">
                  <c:v>1304.4735190502929</c:v>
                </c:pt>
                <c:pt idx="345">
                  <c:v>1304.8975227215292</c:v>
                </c:pt>
                <c:pt idx="346">
                  <c:v>1305.3188943307132</c:v>
                </c:pt>
                <c:pt idx="347">
                  <c:v>1305.7376331728574</c:v>
                </c:pt>
                <c:pt idx="348">
                  <c:v>1306.1537385473664</c:v>
                </c:pt>
                <c:pt idx="349">
                  <c:v>1306.5672097579143</c:v>
                </c:pt>
                <c:pt idx="350">
                  <c:v>1306.9780461126766</c:v>
                </c:pt>
                <c:pt idx="351">
                  <c:v>1307.3862469239646</c:v>
                </c:pt>
                <c:pt idx="352">
                  <c:v>1307.7918115086338</c:v>
                </c:pt>
                <c:pt idx="353">
                  <c:v>1308.1947391877522</c:v>
                </c:pt>
                <c:pt idx="354">
                  <c:v>1308.5950292867567</c:v>
                </c:pt>
                <c:pt idx="355">
                  <c:v>1308.9926811353544</c:v>
                </c:pt>
                <c:pt idx="356">
                  <c:v>1309.3876940676766</c:v>
                </c:pt>
                <c:pt idx="357">
                  <c:v>1309.780067422068</c:v>
                </c:pt>
                <c:pt idx="358">
                  <c:v>1310.1698005412716</c:v>
                </c:pt>
                <c:pt idx="359">
                  <c:v>1310.556892772275</c:v>
                </c:pt>
                <c:pt idx="360">
                  <c:v>1310.9413434664068</c:v>
                </c:pt>
                <c:pt idx="361">
                  <c:v>1311.3231519792819</c:v>
                </c:pt>
                <c:pt idx="362">
                  <c:v>1311.7023176707619</c:v>
                </c:pt>
                <c:pt idx="363">
                  <c:v>1312.0788399050984</c:v>
                </c:pt>
                <c:pt idx="364">
                  <c:v>1312.4527180507926</c:v>
                </c:pt>
                <c:pt idx="365">
                  <c:v>1312.8239514805507</c:v>
                </c:pt>
                <c:pt idx="366">
                  <c:v>1313.1925395714909</c:v>
                </c:pt>
                <c:pt idx="367">
                  <c:v>1313.5584817048623</c:v>
                </c:pt>
                <c:pt idx="368">
                  <c:v>1313.9217772663649</c:v>
                </c:pt>
                <c:pt idx="369">
                  <c:v>1314.2824256457943</c:v>
                </c:pt>
                <c:pt idx="370">
                  <c:v>1314.6404262372796</c:v>
                </c:pt>
                <c:pt idx="371">
                  <c:v>1314.9957784392052</c:v>
                </c:pt>
                <c:pt idx="372">
                  <c:v>1315.3484816542004</c:v>
                </c:pt>
                <c:pt idx="373">
                  <c:v>1315.6985352892111</c:v>
                </c:pt>
                <c:pt idx="374">
                  <c:v>1316.0459387553694</c:v>
                </c:pt>
                <c:pt idx="375">
                  <c:v>1316.3906914680115</c:v>
                </c:pt>
                <c:pt idx="376">
                  <c:v>1316.7327928468237</c:v>
                </c:pt>
                <c:pt idx="377">
                  <c:v>1317.0722423155819</c:v>
                </c:pt>
                <c:pt idx="378">
                  <c:v>1317.4090393024828</c:v>
                </c:pt>
                <c:pt idx="379">
                  <c:v>1317.743183239784</c:v>
                </c:pt>
                <c:pt idx="380">
                  <c:v>1318.0746735640928</c:v>
                </c:pt>
                <c:pt idx="381">
                  <c:v>1318.4035097161047</c:v>
                </c:pt>
                <c:pt idx="382">
                  <c:v>1318.7296911408666</c:v>
                </c:pt>
                <c:pt idx="383">
                  <c:v>1319.0532172875846</c:v>
                </c:pt>
                <c:pt idx="384">
                  <c:v>1319.3740876096278</c:v>
                </c:pt>
                <c:pt idx="385">
                  <c:v>1319.6923015646666</c:v>
                </c:pt>
                <c:pt idx="386">
                  <c:v>1320.0078586145505</c:v>
                </c:pt>
                <c:pt idx="387">
                  <c:v>1320.3207582252533</c:v>
                </c:pt>
                <c:pt idx="388">
                  <c:v>1320.6309998670642</c:v>
                </c:pt>
                <c:pt idx="389">
                  <c:v>1320.9385830143913</c:v>
                </c:pt>
                <c:pt idx="390">
                  <c:v>1321.243507145793</c:v>
                </c:pt>
                <c:pt idx="391">
                  <c:v>1321.5457717441591</c:v>
                </c:pt>
                <c:pt idx="392">
                  <c:v>1321.8453762964143</c:v>
                </c:pt>
                <c:pt idx="393">
                  <c:v>1322.1423202937581</c:v>
                </c:pt>
                <c:pt idx="394">
                  <c:v>1322.4366032315502</c:v>
                </c:pt>
                <c:pt idx="395">
                  <c:v>1322.7282246092971</c:v>
                </c:pt>
                <c:pt idx="396">
                  <c:v>1323.0171839306636</c:v>
                </c:pt>
                <c:pt idx="397">
                  <c:v>1323.303480703589</c:v>
                </c:pt>
                <c:pt idx="398">
                  <c:v>1323.587114440051</c:v>
                </c:pt>
                <c:pt idx="399">
                  <c:v>1323.8680846562468</c:v>
                </c:pt>
                <c:pt idx="400">
                  <c:v>1324.1463908725364</c:v>
                </c:pt>
                <c:pt idx="401">
                  <c:v>1324.4220326134093</c:v>
                </c:pt>
                <c:pt idx="402">
                  <c:v>1324.6950094075742</c:v>
                </c:pt>
                <c:pt idx="403">
                  <c:v>1324.9653207878412</c:v>
                </c:pt>
                <c:pt idx="404">
                  <c:v>1325.2329662911131</c:v>
                </c:pt>
                <c:pt idx="405">
                  <c:v>1325.4979454585846</c:v>
                </c:pt>
                <c:pt idx="406">
                  <c:v>1325.7602578354154</c:v>
                </c:pt>
                <c:pt idx="407">
                  <c:v>1326.0199029710379</c:v>
                </c:pt>
                <c:pt idx="408">
                  <c:v>1326.2768804189991</c:v>
                </c:pt>
                <c:pt idx="409">
                  <c:v>1326.5311897369322</c:v>
                </c:pt>
                <c:pt idx="410">
                  <c:v>1326.7828304866384</c:v>
                </c:pt>
                <c:pt idx="411">
                  <c:v>1327.0318022340332</c:v>
                </c:pt>
                <c:pt idx="412">
                  <c:v>1327.2781045491502</c:v>
                </c:pt>
                <c:pt idx="413">
                  <c:v>1327.5217370062078</c:v>
                </c:pt>
                <c:pt idx="414">
                  <c:v>1327.7626991834386</c:v>
                </c:pt>
                <c:pt idx="415">
                  <c:v>1328.0009906632845</c:v>
                </c:pt>
                <c:pt idx="416">
                  <c:v>1328.2366110322491</c:v>
                </c:pt>
                <c:pt idx="417">
                  <c:v>1328.4695598809587</c:v>
                </c:pt>
                <c:pt idx="418">
                  <c:v>1328.6998368041864</c:v>
                </c:pt>
                <c:pt idx="419">
                  <c:v>1328.9274414007989</c:v>
                </c:pt>
                <c:pt idx="420">
                  <c:v>1329.152373273721</c:v>
                </c:pt>
                <c:pt idx="421">
                  <c:v>1329.3746320300158</c:v>
                </c:pt>
                <c:pt idx="422">
                  <c:v>1329.5942172808884</c:v>
                </c:pt>
                <c:pt idx="423">
                  <c:v>1329.8111286415462</c:v>
                </c:pt>
                <c:pt idx="424">
                  <c:v>1330.0253657314227</c:v>
                </c:pt>
                <c:pt idx="425">
                  <c:v>1330.2369281738643</c:v>
                </c:pt>
                <c:pt idx="426">
                  <c:v>1330.4458155965158</c:v>
                </c:pt>
                <c:pt idx="427">
                  <c:v>1330.6520276309545</c:v>
                </c:pt>
                <c:pt idx="428">
                  <c:v>1330.855563912942</c:v>
                </c:pt>
                <c:pt idx="429">
                  <c:v>1331.0564240822509</c:v>
                </c:pt>
                <c:pt idx="430">
                  <c:v>1331.2546077827569</c:v>
                </c:pt>
                <c:pt idx="431">
                  <c:v>1331.450114662483</c:v>
                </c:pt>
                <c:pt idx="432">
                  <c:v>1331.6429443734226</c:v>
                </c:pt>
                <c:pt idx="433">
                  <c:v>1331.8330965717266</c:v>
                </c:pt>
                <c:pt idx="434">
                  <c:v>1332.0205709176053</c:v>
                </c:pt>
                <c:pt idx="435">
                  <c:v>1332.2053670753057</c:v>
                </c:pt>
                <c:pt idx="436">
                  <c:v>1332.387484713151</c:v>
                </c:pt>
                <c:pt idx="437">
                  <c:v>1332.5669235035816</c:v>
                </c:pt>
                <c:pt idx="438">
                  <c:v>1332.7436831231093</c:v>
                </c:pt>
                <c:pt idx="439">
                  <c:v>1332.9177632522183</c:v>
                </c:pt>
                <c:pt idx="440">
                  <c:v>1333.0891635755333</c:v>
                </c:pt>
                <c:pt idx="441">
                  <c:v>1333.2578837817114</c:v>
                </c:pt>
                <c:pt idx="442">
                  <c:v>1333.4239235634905</c:v>
                </c:pt>
                <c:pt idx="443">
                  <c:v>1333.5872826176342</c:v>
                </c:pt>
                <c:pt idx="444">
                  <c:v>1333.7479606449999</c:v>
                </c:pt>
                <c:pt idx="445">
                  <c:v>1333.9059573504826</c:v>
                </c:pt>
                <c:pt idx="446">
                  <c:v>1334.061272443015</c:v>
                </c:pt>
                <c:pt idx="447">
                  <c:v>1334.213905635595</c:v>
                </c:pt>
                <c:pt idx="448">
                  <c:v>1334.3638566452717</c:v>
                </c:pt>
                <c:pt idx="449">
                  <c:v>1334.511125193136</c:v>
                </c:pt>
                <c:pt idx="450">
                  <c:v>1334.6557110043127</c:v>
                </c:pt>
                <c:pt idx="451">
                  <c:v>1334.7976138079794</c:v>
                </c:pt>
                <c:pt idx="452">
                  <c:v>1334.936833337382</c:v>
                </c:pt>
                <c:pt idx="453">
                  <c:v>1335.0733693297821</c:v>
                </c:pt>
                <c:pt idx="454">
                  <c:v>1335.2072215264868</c:v>
                </c:pt>
                <c:pt idx="455">
                  <c:v>1335.3383896728258</c:v>
                </c:pt>
                <c:pt idx="456">
                  <c:v>1335.466873518189</c:v>
                </c:pt>
                <c:pt idx="457">
                  <c:v>1335.5926728159827</c:v>
                </c:pt>
                <c:pt idx="458">
                  <c:v>1335.7157873236501</c:v>
                </c:pt>
                <c:pt idx="459">
                  <c:v>1335.8362168027022</c:v>
                </c:pt>
                <c:pt idx="460">
                  <c:v>1335.9539610186328</c:v>
                </c:pt>
                <c:pt idx="461">
                  <c:v>1336.0690197410008</c:v>
                </c:pt>
                <c:pt idx="462">
                  <c:v>1336.1813927433689</c:v>
                </c:pt>
                <c:pt idx="463">
                  <c:v>1336.2910798033217</c:v>
                </c:pt>
                <c:pt idx="464">
                  <c:v>1336.3980807025248</c:v>
                </c:pt>
                <c:pt idx="465">
                  <c:v>1336.5023952266081</c:v>
                </c:pt>
                <c:pt idx="466">
                  <c:v>1336.6040231652455</c:v>
                </c:pt>
                <c:pt idx="467">
                  <c:v>1336.7029643121364</c:v>
                </c:pt>
                <c:pt idx="468">
                  <c:v>1336.7992184650395</c:v>
                </c:pt>
                <c:pt idx="469">
                  <c:v>1336.8927854256563</c:v>
                </c:pt>
                <c:pt idx="470">
                  <c:v>1336.9836649997619</c:v>
                </c:pt>
                <c:pt idx="471">
                  <c:v>1337.0718569971712</c:v>
                </c:pt>
                <c:pt idx="472">
                  <c:v>1337.1573612316313</c:v>
                </c:pt>
                <c:pt idx="473">
                  <c:v>1337.2401775209848</c:v>
                </c:pt>
                <c:pt idx="474">
                  <c:v>1337.3203056870623</c:v>
                </c:pt>
                <c:pt idx="475">
                  <c:v>1337.3977455557329</c:v>
                </c:pt>
                <c:pt idx="476">
                  <c:v>1337.4724969568533</c:v>
                </c:pt>
                <c:pt idx="477">
                  <c:v>1337.5445597242733</c:v>
                </c:pt>
                <c:pt idx="478">
                  <c:v>1337.6139336959097</c:v>
                </c:pt>
                <c:pt idx="479">
                  <c:v>1337.6806187136642</c:v>
                </c:pt>
                <c:pt idx="480">
                  <c:v>1337.744614623437</c:v>
                </c:pt>
                <c:pt idx="481">
                  <c:v>1337.8059212751718</c:v>
                </c:pt>
                <c:pt idx="482">
                  <c:v>1337.8645385227853</c:v>
                </c:pt>
                <c:pt idx="483">
                  <c:v>1337.920466224233</c:v>
                </c:pt>
                <c:pt idx="484">
                  <c:v>1337.9737042414524</c:v>
                </c:pt>
                <c:pt idx="485">
                  <c:v>1338.0242524404127</c:v>
                </c:pt>
                <c:pt idx="486">
                  <c:v>1338.0721106910894</c:v>
                </c:pt>
                <c:pt idx="487">
                  <c:v>1338.1172788674546</c:v>
                </c:pt>
                <c:pt idx="488">
                  <c:v>1338.1597568474767</c:v>
                </c:pt>
                <c:pt idx="489">
                  <c:v>1338.1995445131495</c:v>
                </c:pt>
                <c:pt idx="490">
                  <c:v>1338.2366417504797</c:v>
                </c:pt>
                <c:pt idx="491">
                  <c:v>1338.2710484494505</c:v>
                </c:pt>
                <c:pt idx="492">
                  <c:v>1338.3027645040611</c:v>
                </c:pt>
                <c:pt idx="493">
                  <c:v>1338.331789812331</c:v>
                </c:pt>
                <c:pt idx="494">
                  <c:v>1338.3581242762473</c:v>
                </c:pt>
                <c:pt idx="495">
                  <c:v>1338.3817678018277</c:v>
                </c:pt>
                <c:pt idx="496">
                  <c:v>1338.4027202990844</c:v>
                </c:pt>
                <c:pt idx="497">
                  <c:v>1338.4209816820744</c:v>
                </c:pt>
                <c:pt idx="498">
                  <c:v>1338.4365518687791</c:v>
                </c:pt>
                <c:pt idx="499">
                  <c:v>1338.4494307812254</c:v>
                </c:pt>
                <c:pt idx="500">
                  <c:v>1338.4596183454714</c:v>
                </c:pt>
                <c:pt idx="501">
                  <c:v>1338.4671144915101</c:v>
                </c:pt>
                <c:pt idx="502">
                  <c:v>1338.4719191533807</c:v>
                </c:pt>
                <c:pt idx="503">
                  <c:v>1338.4740322691205</c:v>
                </c:pt>
                <c:pt idx="504">
                  <c:v>1338.4734537807492</c:v>
                </c:pt>
                <c:pt idx="505">
                  <c:v>1338.4701836343265</c:v>
                </c:pt>
                <c:pt idx="506">
                  <c:v>1338.4642217798855</c:v>
                </c:pt>
                <c:pt idx="507">
                  <c:v>1338.4555681714378</c:v>
                </c:pt>
                <c:pt idx="508">
                  <c:v>1338.4442227670452</c:v>
                </c:pt>
                <c:pt idx="509">
                  <c:v>1338.4301855287481</c:v>
                </c:pt>
                <c:pt idx="510">
                  <c:v>1338.4134564226028</c:v>
                </c:pt>
                <c:pt idx="511">
                  <c:v>1338.394035418637</c:v>
                </c:pt>
                <c:pt idx="512">
                  <c:v>1338.3719224908966</c:v>
                </c:pt>
                <c:pt idx="513">
                  <c:v>1338.3471176174344</c:v>
                </c:pt>
                <c:pt idx="514">
                  <c:v>1338.3196207803012</c:v>
                </c:pt>
                <c:pt idx="515">
                  <c:v>1338.289431965565</c:v>
                </c:pt>
                <c:pt idx="516">
                  <c:v>1338.2565511632783</c:v>
                </c:pt>
                <c:pt idx="517">
                  <c:v>1338.2209783675032</c:v>
                </c:pt>
                <c:pt idx="518">
                  <c:v>1338.1827135762719</c:v>
                </c:pt>
                <c:pt idx="519">
                  <c:v>1338.1417567917067</c:v>
                </c:pt>
                <c:pt idx="520">
                  <c:v>1338.0981080198285</c:v>
                </c:pt>
                <c:pt idx="521">
                  <c:v>1338.0517672707542</c:v>
                </c:pt>
                <c:pt idx="522">
                  <c:v>1338.0027345585715</c:v>
                </c:pt>
                <c:pt idx="523">
                  <c:v>1337.9510099013241</c:v>
                </c:pt>
                <c:pt idx="524">
                  <c:v>1337.8965933211337</c:v>
                </c:pt>
                <c:pt idx="525">
                  <c:v>1337.8394848440917</c:v>
                </c:pt>
                <c:pt idx="526">
                  <c:v>1337.779684500329</c:v>
                </c:pt>
                <c:pt idx="527">
                  <c:v>1337.7171923239316</c:v>
                </c:pt>
                <c:pt idx="528">
                  <c:v>1337.6520083530445</c:v>
                </c:pt>
                <c:pt idx="529">
                  <c:v>1337.5841326297705</c:v>
                </c:pt>
                <c:pt idx="530">
                  <c:v>1337.513565200273</c:v>
                </c:pt>
                <c:pt idx="531">
                  <c:v>1337.440306114682</c:v>
                </c:pt>
                <c:pt idx="532">
                  <c:v>1337.3643554271914</c:v>
                </c:pt>
                <c:pt idx="533">
                  <c:v>1337.2857131959454</c:v>
                </c:pt>
                <c:pt idx="534">
                  <c:v>1337.2043794831461</c:v>
                </c:pt>
                <c:pt idx="535">
                  <c:v>1337.1203543549686</c:v>
                </c:pt>
                <c:pt idx="536">
                  <c:v>1337.0336378816532</c:v>
                </c:pt>
                <c:pt idx="537">
                  <c:v>1336.9442301374204</c:v>
                </c:pt>
                <c:pt idx="538">
                  <c:v>1336.8521312004737</c:v>
                </c:pt>
                <c:pt idx="539">
                  <c:v>1336.7573411531064</c:v>
                </c:pt>
                <c:pt idx="540">
                  <c:v>1336.6598600815919</c:v>
                </c:pt>
                <c:pt idx="541">
                  <c:v>1336.5596880762246</c:v>
                </c:pt>
                <c:pt idx="542">
                  <c:v>1336.4568252313156</c:v>
                </c:pt>
                <c:pt idx="543">
                  <c:v>1336.3512716451692</c:v>
                </c:pt>
                <c:pt idx="544">
                  <c:v>1336.2430274201911</c:v>
                </c:pt>
                <c:pt idx="545">
                  <c:v>1336.1320926627361</c:v>
                </c:pt>
                <c:pt idx="546">
                  <c:v>1336.0184674831762</c:v>
                </c:pt>
                <c:pt idx="547">
                  <c:v>1335.9021519959604</c:v>
                </c:pt>
                <c:pt idx="548">
                  <c:v>1335.7831463195498</c:v>
                </c:pt>
                <c:pt idx="549">
                  <c:v>1335.661450576401</c:v>
                </c:pt>
                <c:pt idx="550">
                  <c:v>1335.5370648930138</c:v>
                </c:pt>
                <c:pt idx="551">
                  <c:v>1335.4099893999478</c:v>
                </c:pt>
                <c:pt idx="552">
                  <c:v>1335.2802242317518</c:v>
                </c:pt>
                <c:pt idx="553">
                  <c:v>1335.1477695270396</c:v>
                </c:pt>
                <c:pt idx="554">
                  <c:v>1335.0126254284119</c:v>
                </c:pt>
                <c:pt idx="555">
                  <c:v>1334.8747920825508</c:v>
                </c:pt>
                <c:pt idx="556">
                  <c:v>1334.7342696401458</c:v>
                </c:pt>
                <c:pt idx="557">
                  <c:v>1334.5910582559475</c:v>
                </c:pt>
                <c:pt idx="558">
                  <c:v>1334.4451580887135</c:v>
                </c:pt>
                <c:pt idx="559">
                  <c:v>1334.2965693012652</c:v>
                </c:pt>
                <c:pt idx="560">
                  <c:v>1334.1452920604831</c:v>
                </c:pt>
                <c:pt idx="561">
                  <c:v>1333.9913265372365</c:v>
                </c:pt>
                <c:pt idx="562">
                  <c:v>1333.8346729064742</c:v>
                </c:pt>
                <c:pt idx="563">
                  <c:v>1333.6753313472072</c:v>
                </c:pt>
                <c:pt idx="564">
                  <c:v>1333.5133020424626</c:v>
                </c:pt>
                <c:pt idx="565">
                  <c:v>1333.3485851793157</c:v>
                </c:pt>
                <c:pt idx="566">
                  <c:v>1333.1811809489218</c:v>
                </c:pt>
                <c:pt idx="567">
                  <c:v>1333.0110895464729</c:v>
                </c:pt>
                <c:pt idx="568">
                  <c:v>1332.8383111711973</c:v>
                </c:pt>
                <c:pt idx="569">
                  <c:v>1332.6628460264308</c:v>
                </c:pt>
                <c:pt idx="570">
                  <c:v>1332.4846943195039</c:v>
                </c:pt>
                <c:pt idx="571">
                  <c:v>1332.3038562618583</c:v>
                </c:pt>
                <c:pt idx="572">
                  <c:v>1332.1203320689774</c:v>
                </c:pt>
                <c:pt idx="573">
                  <c:v>1331.9341219603782</c:v>
                </c:pt>
                <c:pt idx="574">
                  <c:v>1331.7452261597043</c:v>
                </c:pt>
                <c:pt idx="575">
                  <c:v>1331.5536448946243</c:v>
                </c:pt>
                <c:pt idx="576">
                  <c:v>1331.3593783968724</c:v>
                </c:pt>
                <c:pt idx="577">
                  <c:v>1331.1624269022739</c:v>
                </c:pt>
                <c:pt idx="578">
                  <c:v>1330.9627906507249</c:v>
                </c:pt>
                <c:pt idx="579">
                  <c:v>1330.760469886179</c:v>
                </c:pt>
                <c:pt idx="580">
                  <c:v>1330.5554648567111</c:v>
                </c:pt>
                <c:pt idx="581">
                  <c:v>1330.3477758144165</c:v>
                </c:pt>
                <c:pt idx="582">
                  <c:v>1330.1374030155082</c:v>
                </c:pt>
                <c:pt idx="583">
                  <c:v>1329.9243467202734</c:v>
                </c:pt>
                <c:pt idx="584">
                  <c:v>1329.7086071930796</c:v>
                </c:pt>
                <c:pt idx="585">
                  <c:v>1329.4901847024028</c:v>
                </c:pt>
                <c:pt idx="586">
                  <c:v>1329.2690795207984</c:v>
                </c:pt>
                <c:pt idx="587">
                  <c:v>1329.045291924898</c:v>
                </c:pt>
                <c:pt idx="588">
                  <c:v>1328.8188221954488</c:v>
                </c:pt>
                <c:pt idx="589">
                  <c:v>1328.589670617278</c:v>
                </c:pt>
                <c:pt idx="590">
                  <c:v>1328.357837479329</c:v>
                </c:pt>
                <c:pt idx="591">
                  <c:v>1328.1233230746363</c:v>
                </c:pt>
                <c:pt idx="592">
                  <c:v>1327.8861277003573</c:v>
                </c:pt>
                <c:pt idx="593">
                  <c:v>1327.6462516577167</c:v>
                </c:pt>
                <c:pt idx="594">
                  <c:v>1327.4036952520701</c:v>
                </c:pt>
                <c:pt idx="595">
                  <c:v>1327.1584587929092</c:v>
                </c:pt>
                <c:pt idx="596">
                  <c:v>1326.9105425938208</c:v>
                </c:pt>
                <c:pt idx="597">
                  <c:v>1326.6599469724931</c:v>
                </c:pt>
                <c:pt idx="598">
                  <c:v>1326.4066722507175</c:v>
                </c:pt>
                <c:pt idx="599">
                  <c:v>1326.1507187544805</c:v>
                </c:pt>
                <c:pt idx="600">
                  <c:v>1325.8920868138193</c:v>
                </c:pt>
                <c:pt idx="601">
                  <c:v>1325.6307767629462</c:v>
                </c:pt>
                <c:pt idx="602">
                  <c:v>1325.3667889401693</c:v>
                </c:pt>
                <c:pt idx="603">
                  <c:v>1325.1001236879383</c:v>
                </c:pt>
                <c:pt idx="604">
                  <c:v>1324.8307813528672</c:v>
                </c:pt>
                <c:pt idx="605">
                  <c:v>1324.5587622856608</c:v>
                </c:pt>
                <c:pt idx="606">
                  <c:v>1324.284066841213</c:v>
                </c:pt>
                <c:pt idx="607">
                  <c:v>1324.0066953785215</c:v>
                </c:pt>
                <c:pt idx="608">
                  <c:v>1323.726648260749</c:v>
                </c:pt>
                <c:pt idx="609">
                  <c:v>1323.4439258552045</c:v>
                </c:pt>
                <c:pt idx="610">
                  <c:v>1323.1585285333467</c:v>
                </c:pt>
                <c:pt idx="611">
                  <c:v>1322.8704566707877</c:v>
                </c:pt>
                <c:pt idx="612">
                  <c:v>1322.5797106473212</c:v>
                </c:pt>
                <c:pt idx="613">
                  <c:v>1322.286290846873</c:v>
                </c:pt>
                <c:pt idx="614">
                  <c:v>1321.9901976575632</c:v>
                </c:pt>
                <c:pt idx="615">
                  <c:v>1321.6914314716337</c:v>
                </c:pt>
                <c:pt idx="616">
                  <c:v>1321.389992685547</c:v>
                </c:pt>
                <c:pt idx="617">
                  <c:v>1321.0858816999094</c:v>
                </c:pt>
                <c:pt idx="618">
                  <c:v>1320.7790989195021</c:v>
                </c:pt>
                <c:pt idx="619">
                  <c:v>1320.4696447533111</c:v>
                </c:pt>
                <c:pt idx="620">
                  <c:v>1320.1575196144997</c:v>
                </c:pt>
                <c:pt idx="621">
                  <c:v>1319.8427239203916</c:v>
                </c:pt>
                <c:pt idx="622">
                  <c:v>1319.5252580925433</c:v>
                </c:pt>
                <c:pt idx="623">
                  <c:v>1319.2051225566408</c:v>
                </c:pt>
                <c:pt idx="624">
                  <c:v>1318.8823177426641</c:v>
                </c:pt>
                <c:pt idx="625">
                  <c:v>1318.5568440846973</c:v>
                </c:pt>
                <c:pt idx="626">
                  <c:v>1318.2287020210763</c:v>
                </c:pt>
                <c:pt idx="627">
                  <c:v>1317.8978919943268</c:v>
                </c:pt>
                <c:pt idx="628">
                  <c:v>1317.5644144512157</c:v>
                </c:pt>
                <c:pt idx="629">
                  <c:v>1317.2282698426857</c:v>
                </c:pt>
                <c:pt idx="630">
                  <c:v>1316.8894586239167</c:v>
                </c:pt>
                <c:pt idx="631">
                  <c:v>1316.5479812543076</c:v>
                </c:pt>
                <c:pt idx="632">
                  <c:v>1316.2038381974794</c:v>
                </c:pt>
                <c:pt idx="633">
                  <c:v>1315.8570299212838</c:v>
                </c:pt>
                <c:pt idx="634">
                  <c:v>1315.5075568978104</c:v>
                </c:pt>
                <c:pt idx="635">
                  <c:v>1315.1554196033771</c:v>
                </c:pt>
                <c:pt idx="636">
                  <c:v>1314.8006185185334</c:v>
                </c:pt>
                <c:pt idx="637">
                  <c:v>1314.4431541280999</c:v>
                </c:pt>
                <c:pt idx="638">
                  <c:v>1314.0830269211071</c:v>
                </c:pt>
                <c:pt idx="639">
                  <c:v>1313.7202373908697</c:v>
                </c:pt>
                <c:pt idx="640">
                  <c:v>1313.3547860349415</c:v>
                </c:pt>
                <c:pt idx="641">
                  <c:v>1312.9866733551253</c:v>
                </c:pt>
                <c:pt idx="642">
                  <c:v>1312.6158998575047</c:v>
                </c:pt>
                <c:pt idx="643">
                  <c:v>1312.2424660524368</c:v>
                </c:pt>
                <c:pt idx="644">
                  <c:v>1311.8663724545188</c:v>
                </c:pt>
                <c:pt idx="645">
                  <c:v>1311.4876195826596</c:v>
                </c:pt>
                <c:pt idx="646">
                  <c:v>1311.1062079600042</c:v>
                </c:pt>
                <c:pt idx="647">
                  <c:v>1310.7221381140243</c:v>
                </c:pt>
                <c:pt idx="648">
                  <c:v>1310.3354105764458</c:v>
                </c:pt>
                <c:pt idx="649">
                  <c:v>1309.9460258832928</c:v>
                </c:pt>
                <c:pt idx="650">
                  <c:v>1309.5539845749011</c:v>
                </c:pt>
                <c:pt idx="651">
                  <c:v>1309.1592871958799</c:v>
                </c:pt>
                <c:pt idx="652">
                  <c:v>1308.7619342951773</c:v>
                </c:pt>
                <c:pt idx="653">
                  <c:v>1308.3619264260235</c:v>
                </c:pt>
                <c:pt idx="654">
                  <c:v>1307.9592641459465</c:v>
                </c:pt>
                <c:pt idx="655">
                  <c:v>1307.5539480168218</c:v>
                </c:pt>
                <c:pt idx="656">
                  <c:v>1307.1459786048483</c:v>
                </c:pt>
                <c:pt idx="657">
                  <c:v>1306.7353564805244</c:v>
                </c:pt>
                <c:pt idx="658">
                  <c:v>1306.3220822186829</c:v>
                </c:pt>
                <c:pt idx="659">
                  <c:v>1305.9061563985179</c:v>
                </c:pt>
                <c:pt idx="660">
                  <c:v>1305.4875796035205</c:v>
                </c:pt>
                <c:pt idx="661">
                  <c:v>1305.0663524215656</c:v>
                </c:pt>
                <c:pt idx="662">
                  <c:v>1304.6424754448669</c:v>
                </c:pt>
                <c:pt idx="663">
                  <c:v>1304.2159492699654</c:v>
                </c:pt>
                <c:pt idx="664">
                  <c:v>1303.7867744977821</c:v>
                </c:pt>
                <c:pt idx="665">
                  <c:v>1303.35495173358</c:v>
                </c:pt>
                <c:pt idx="666">
                  <c:v>1302.9204815870153</c:v>
                </c:pt>
                <c:pt idx="667">
                  <c:v>1302.4833646721004</c:v>
                </c:pt>
                <c:pt idx="668">
                  <c:v>1302.0436016072229</c:v>
                </c:pt>
                <c:pt idx="669">
                  <c:v>1301.6011930151622</c:v>
                </c:pt>
                <c:pt idx="670">
                  <c:v>1301.1561395230779</c:v>
                </c:pt>
                <c:pt idx="671">
                  <c:v>1300.708441762501</c:v>
                </c:pt>
                <c:pt idx="672">
                  <c:v>1300.258100369392</c:v>
                </c:pt>
                <c:pt idx="673">
                  <c:v>1299.8051159840716</c:v>
                </c:pt>
                <c:pt idx="674">
                  <c:v>1299.3494892513165</c:v>
                </c:pt>
                <c:pt idx="675">
                  <c:v>1298.8912208202719</c:v>
                </c:pt>
                <c:pt idx="676">
                  <c:v>1298.4303113445139</c:v>
                </c:pt>
                <c:pt idx="677">
                  <c:v>1297.966761482026</c:v>
                </c:pt>
                <c:pt idx="678">
                  <c:v>1297.5005718952489</c:v>
                </c:pt>
                <c:pt idx="679">
                  <c:v>1297.0317432510321</c:v>
                </c:pt>
                <c:pt idx="680">
                  <c:v>1296.560276220654</c:v>
                </c:pt>
                <c:pt idx="681">
                  <c:v>1296.0861714798316</c:v>
                </c:pt>
                <c:pt idx="682">
                  <c:v>1295.6094297087566</c:v>
                </c:pt>
                <c:pt idx="683">
                  <c:v>1295.1300515920561</c:v>
                </c:pt>
                <c:pt idx="684">
                  <c:v>1294.6480378188112</c:v>
                </c:pt>
                <c:pt idx="685">
                  <c:v>1294.1633890825585</c:v>
                </c:pt>
                <c:pt idx="686">
                  <c:v>1293.6761060813308</c:v>
                </c:pt>
                <c:pt idx="687">
                  <c:v>1293.1861895175914</c:v>
                </c:pt>
                <c:pt idx="688">
                  <c:v>1292.6936400983129</c:v>
                </c:pt>
                <c:pt idx="689">
                  <c:v>1292.1984585349489</c:v>
                </c:pt>
                <c:pt idx="690">
                  <c:v>1291.7006455434416</c:v>
                </c:pt>
                <c:pt idx="691">
                  <c:v>1291.2002018442065</c:v>
                </c:pt>
                <c:pt idx="692">
                  <c:v>1290.6971281622066</c:v>
                </c:pt>
                <c:pt idx="693">
                  <c:v>1290.1914252268575</c:v>
                </c:pt>
                <c:pt idx="694">
                  <c:v>1289.6830937721215</c:v>
                </c:pt>
                <c:pt idx="695">
                  <c:v>1289.172134536467</c:v>
                </c:pt>
                <c:pt idx="696">
                  <c:v>1288.6585482628777</c:v>
                </c:pt>
                <c:pt idx="697">
                  <c:v>1288.1423356988766</c:v>
                </c:pt>
                <c:pt idx="698">
                  <c:v>1287.623497596554</c:v>
                </c:pt>
                <c:pt idx="699">
                  <c:v>1287.102034712467</c:v>
                </c:pt>
                <c:pt idx="700">
                  <c:v>1286.5779478077845</c:v>
                </c:pt>
                <c:pt idx="701">
                  <c:v>1286.0512376481977</c:v>
                </c:pt>
                <c:pt idx="702">
                  <c:v>1285.5219050039605</c:v>
                </c:pt>
                <c:pt idx="703">
                  <c:v>1284.9899506498793</c:v>
                </c:pt>
                <c:pt idx="704">
                  <c:v>1284.4553753653727</c:v>
                </c:pt>
                <c:pt idx="705">
                  <c:v>1283.9181799343949</c:v>
                </c:pt>
                <c:pt idx="706">
                  <c:v>1283.3783651454933</c:v>
                </c:pt>
                <c:pt idx="707">
                  <c:v>1282.8359317918018</c:v>
                </c:pt>
                <c:pt idx="708">
                  <c:v>1282.2908806710707</c:v>
                </c:pt>
                <c:pt idx="709">
                  <c:v>1281.7432125856185</c:v>
                </c:pt>
                <c:pt idx="710">
                  <c:v>1281.1929283423892</c:v>
                </c:pt>
                <c:pt idx="711">
                  <c:v>1280.6400287529582</c:v>
                </c:pt>
                <c:pt idx="712">
                  <c:v>1280.0845146334755</c:v>
                </c:pt>
                <c:pt idx="713">
                  <c:v>1279.526386804763</c:v>
                </c:pt>
                <c:pt idx="714">
                  <c:v>1278.9656460922417</c:v>
                </c:pt>
                <c:pt idx="715">
                  <c:v>1278.402293325991</c:v>
                </c:pt>
                <c:pt idx="716">
                  <c:v>1277.8363293407303</c:v>
                </c:pt>
                <c:pt idx="717">
                  <c:v>1277.2677549758232</c:v>
                </c:pt>
                <c:pt idx="718">
                  <c:v>1276.6965710753195</c:v>
                </c:pt>
                <c:pt idx="719">
                  <c:v>1276.1227784878872</c:v>
                </c:pt>
                <c:pt idx="720">
                  <c:v>1275.5463780669297</c:v>
                </c:pt>
                <c:pt idx="721">
                  <c:v>1274.9673706704566</c:v>
                </c:pt>
                <c:pt idx="722">
                  <c:v>1274.3857571612227</c:v>
                </c:pt>
                <c:pt idx="723">
                  <c:v>1273.8015384066437</c:v>
                </c:pt>
                <c:pt idx="724">
                  <c:v>1273.2147152788309</c:v>
                </c:pt>
                <c:pt idx="725">
                  <c:v>1272.6252886546145</c:v>
                </c:pt>
                <c:pt idx="726">
                  <c:v>1272.0332594155354</c:v>
                </c:pt>
                <c:pt idx="727">
                  <c:v>1271.4386284478685</c:v>
                </c:pt>
                <c:pt idx="728">
                  <c:v>1270.8413966425576</c:v>
                </c:pt>
                <c:pt idx="729">
                  <c:v>1270.2415648953533</c:v>
                </c:pt>
                <c:pt idx="730">
                  <c:v>1269.6391341066967</c:v>
                </c:pt>
                <c:pt idx="731">
                  <c:v>1269.0341051817961</c:v>
                </c:pt>
                <c:pt idx="732">
                  <c:v>1268.4264790306004</c:v>
                </c:pt>
                <c:pt idx="733">
                  <c:v>1267.8162565678488</c:v>
                </c:pt>
                <c:pt idx="734">
                  <c:v>1267.2034387130193</c:v>
                </c:pt>
                <c:pt idx="735">
                  <c:v>1266.588026390363</c:v>
                </c:pt>
                <c:pt idx="736">
                  <c:v>1265.9700205289369</c:v>
                </c:pt>
                <c:pt idx="737">
                  <c:v>1265.3494220625732</c:v>
                </c:pt>
                <c:pt idx="738">
                  <c:v>1264.726231929908</c:v>
                </c:pt>
                <c:pt idx="739">
                  <c:v>1264.100451074373</c:v>
                </c:pt>
                <c:pt idx="740">
                  <c:v>1263.4720804442147</c:v>
                </c:pt>
                <c:pt idx="741">
                  <c:v>1262.841120992515</c:v>
                </c:pt>
                <c:pt idx="742">
                  <c:v>1262.2075736771587</c:v>
                </c:pt>
                <c:pt idx="743">
                  <c:v>1261.5714394608781</c:v>
                </c:pt>
                <c:pt idx="744">
                  <c:v>1260.9327193112483</c:v>
                </c:pt>
                <c:pt idx="745">
                  <c:v>1260.2914142006766</c:v>
                </c:pt>
                <c:pt idx="746">
                  <c:v>1259.6475251064678</c:v>
                </c:pt>
                <c:pt idx="747">
                  <c:v>1259.001053010749</c:v>
                </c:pt>
                <c:pt idx="748">
                  <c:v>1258.351998900537</c:v>
                </c:pt>
                <c:pt idx="749">
                  <c:v>1257.700363767729</c:v>
                </c:pt>
                <c:pt idx="750">
                  <c:v>1257.0461486091126</c:v>
                </c:pt>
                <c:pt idx="751">
                  <c:v>1256.3893544263663</c:v>
                </c:pt>
                <c:pt idx="752">
                  <c:v>1255.7299822260729</c:v>
                </c:pt>
                <c:pt idx="753">
                  <c:v>1255.068033019744</c:v>
                </c:pt>
                <c:pt idx="754">
                  <c:v>1254.4035078237666</c:v>
                </c:pt>
                <c:pt idx="755">
                  <c:v>1253.7364076595165</c:v>
                </c:pt>
                <c:pt idx="756">
                  <c:v>1253.0667335532396</c:v>
                </c:pt>
                <c:pt idx="757">
                  <c:v>1252.3944865361834</c:v>
                </c:pt>
                <c:pt idx="758">
                  <c:v>1251.7196676445176</c:v>
                </c:pt>
                <c:pt idx="759">
                  <c:v>1251.0422779193798</c:v>
                </c:pt>
                <c:pt idx="760">
                  <c:v>1250.3623184068567</c:v>
                </c:pt>
                <c:pt idx="761">
                  <c:v>1249.6797901580549</c:v>
                </c:pt>
                <c:pt idx="762">
                  <c:v>1248.9946942290276</c:v>
                </c:pt>
                <c:pt idx="763">
                  <c:v>1248.3070316808246</c:v>
                </c:pt>
                <c:pt idx="764">
                  <c:v>1247.6168035795074</c:v>
                </c:pt>
                <c:pt idx="765">
                  <c:v>1246.9240109961506</c:v>
                </c:pt>
                <c:pt idx="766">
                  <c:v>1246.2286550068452</c:v>
                </c:pt>
                <c:pt idx="767">
                  <c:v>1245.5307366926936</c:v>
                </c:pt>
                <c:pt idx="768">
                  <c:v>1244.8302571398754</c:v>
                </c:pt>
                <c:pt idx="769">
                  <c:v>1244.1272174395538</c:v>
                </c:pt>
                <c:pt idx="770">
                  <c:v>1243.4216186879908</c:v>
                </c:pt>
                <c:pt idx="771">
                  <c:v>1242.7134619864942</c:v>
                </c:pt>
                <c:pt idx="772">
                  <c:v>1242.0027484414445</c:v>
                </c:pt>
                <c:pt idx="773">
                  <c:v>1241.2894791642937</c:v>
                </c:pt>
                <c:pt idx="774">
                  <c:v>1240.5736552715989</c:v>
                </c:pt>
                <c:pt idx="775">
                  <c:v>1239.8552778849894</c:v>
                </c:pt>
                <c:pt idx="776">
                  <c:v>1239.134348131219</c:v>
                </c:pt>
                <c:pt idx="777">
                  <c:v>1238.4108671421491</c:v>
                </c:pt>
                <c:pt idx="778">
                  <c:v>1237.6848360547788</c:v>
                </c:pt>
                <c:pt idx="779">
                  <c:v>1236.9562560112076</c:v>
                </c:pt>
                <c:pt idx="780">
                  <c:v>1236.2251281587105</c:v>
                </c:pt>
                <c:pt idx="781">
                  <c:v>1235.4914536496874</c:v>
                </c:pt>
                <c:pt idx="782">
                  <c:v>1234.7552336417166</c:v>
                </c:pt>
                <c:pt idx="783">
                  <c:v>1234.0164692975322</c:v>
                </c:pt>
                <c:pt idx="784">
                  <c:v>1233.2751617850606</c:v>
                </c:pt>
                <c:pt idx="785">
                  <c:v>1232.5313122774028</c:v>
                </c:pt>
                <c:pt idx="786">
                  <c:v>1231.7849219528607</c:v>
                </c:pt>
                <c:pt idx="787">
                  <c:v>1231.0359919949547</c:v>
                </c:pt>
                <c:pt idx="788">
                  <c:v>1230.2845235924019</c:v>
                </c:pt>
                <c:pt idx="789">
                  <c:v>1229.5305179391567</c:v>
                </c:pt>
                <c:pt idx="790">
                  <c:v>1228.7739762344038</c:v>
                </c:pt>
                <c:pt idx="791">
                  <c:v>1228.0148996825774</c:v>
                </c:pt>
                <c:pt idx="792">
                  <c:v>1227.2532894933524</c:v>
                </c:pt>
                <c:pt idx="793">
                  <c:v>1226.4891468816866</c:v>
                </c:pt>
                <c:pt idx="794">
                  <c:v>1225.722473067802</c:v>
                </c:pt>
                <c:pt idx="795">
                  <c:v>1224.9532692772104</c:v>
                </c:pt>
                <c:pt idx="796">
                  <c:v>1224.1815367406991</c:v>
                </c:pt>
                <c:pt idx="797">
                  <c:v>1223.4072766943714</c:v>
                </c:pt>
                <c:pt idx="798">
                  <c:v>1222.6304903796549</c:v>
                </c:pt>
                <c:pt idx="799">
                  <c:v>1221.8511790432842</c:v>
                </c:pt>
                <c:pt idx="800">
                  <c:v>1221.0693439373263</c:v>
                </c:pt>
                <c:pt idx="801">
                  <c:v>1220.2849863191987</c:v>
                </c:pt>
                <c:pt idx="802">
                  <c:v>1219.4981074516729</c:v>
                </c:pt>
                <c:pt idx="803">
                  <c:v>1218.7087086028766</c:v>
                </c:pt>
                <c:pt idx="804">
                  <c:v>1217.9167910463284</c:v>
                </c:pt>
                <c:pt idx="805">
                  <c:v>1217.1223560608992</c:v>
                </c:pt>
                <c:pt idx="806">
                  <c:v>1216.3254049308784</c:v>
                </c:pt>
                <c:pt idx="807">
                  <c:v>1215.5259389459673</c:v>
                </c:pt>
                <c:pt idx="808">
                  <c:v>1214.7239594012569</c:v>
                </c:pt>
                <c:pt idx="809">
                  <c:v>1213.9194675972806</c:v>
                </c:pt>
                <c:pt idx="810">
                  <c:v>1213.1124648399946</c:v>
                </c:pt>
                <c:pt idx="811">
                  <c:v>1212.3029524408212</c:v>
                </c:pt>
                <c:pt idx="812">
                  <c:v>1211.490931716628</c:v>
                </c:pt>
                <c:pt idx="813">
                  <c:v>1210.6764039897462</c:v>
                </c:pt>
                <c:pt idx="814">
                  <c:v>1209.8593705879848</c:v>
                </c:pt>
                <c:pt idx="815">
                  <c:v>1209.0398328446729</c:v>
                </c:pt>
                <c:pt idx="816">
                  <c:v>1208.2177920985973</c:v>
                </c:pt>
                <c:pt idx="817">
                  <c:v>1207.3932496940872</c:v>
                </c:pt>
                <c:pt idx="818">
                  <c:v>1206.5662069809619</c:v>
                </c:pt>
                <c:pt idx="819">
                  <c:v>1205.736665314615</c:v>
                </c:pt>
                <c:pt idx="820">
                  <c:v>1204.9046260559442</c:v>
                </c:pt>
                <c:pt idx="821">
                  <c:v>1204.0700905714205</c:v>
                </c:pt>
                <c:pt idx="822">
                  <c:v>1203.2330602330867</c:v>
                </c:pt>
                <c:pt idx="823">
                  <c:v>1202.3935364185647</c:v>
                </c:pt>
                <c:pt idx="824">
                  <c:v>1201.5515205110441</c:v>
                </c:pt>
                <c:pt idx="825">
                  <c:v>1200.7070138993236</c:v>
                </c:pt>
                <c:pt idx="826">
                  <c:v>1199.8600179778273</c:v>
                </c:pt>
                <c:pt idx="827">
                  <c:v>1199.0105341466044</c:v>
                </c:pt>
                <c:pt idx="828">
                  <c:v>1198.1585638113036</c:v>
                </c:pt>
                <c:pt idx="829">
                  <c:v>1197.3041083832438</c:v>
                </c:pt>
                <c:pt idx="830">
                  <c:v>1196.4471692794107</c:v>
                </c:pt>
                <c:pt idx="831">
                  <c:v>1195.5877479224332</c:v>
                </c:pt>
                <c:pt idx="832">
                  <c:v>1194.7258457406494</c:v>
                </c:pt>
                <c:pt idx="833">
                  <c:v>1193.8614641680733</c:v>
                </c:pt>
                <c:pt idx="834">
                  <c:v>1192.9946046444136</c:v>
                </c:pt>
                <c:pt idx="835">
                  <c:v>1137.1906248022153</c:v>
                </c:pt>
                <c:pt idx="836">
                  <c:v>1083.8627854843598</c:v>
                </c:pt>
                <c:pt idx="837">
                  <c:v>1032.9012151025909</c:v>
                </c:pt>
                <c:pt idx="838">
                  <c:v>984.20091730323054</c:v>
                </c:pt>
                <c:pt idx="839">
                  <c:v>937.66155464271799</c:v>
                </c:pt>
                <c:pt idx="840">
                  <c:v>893.18724186192117</c:v>
                </c:pt>
                <c:pt idx="841">
                  <c:v>850.68634833330395</c:v>
                </c:pt>
                <c:pt idx="842">
                  <c:v>810.07130927393007</c:v>
                </c:pt>
                <c:pt idx="843">
                  <c:v>771.25844533534644</c:v>
                </c:pt>
                <c:pt idx="844">
                  <c:v>734.16779019864225</c:v>
                </c:pt>
                <c:pt idx="845">
                  <c:v>698.72292581948113</c:v>
                </c:pt>
                <c:pt idx="846">
                  <c:v>664.85082498366</c:v>
                </c:pt>
                <c:pt idx="847">
                  <c:v>632.48170084880849</c:v>
                </c:pt>
                <c:pt idx="848">
                  <c:v>601.54886316224315</c:v>
                </c:pt>
                <c:pt idx="849">
                  <c:v>571.98858085873871</c:v>
                </c:pt>
                <c:pt idx="850">
                  <c:v>543.73995075512585</c:v>
                </c:pt>
                <c:pt idx="851">
                  <c:v>516.74477207118798</c:v>
                </c:pt>
                <c:pt idx="852">
                  <c:v>490.9474265183315</c:v>
                </c:pt>
                <c:pt idx="853">
                  <c:v>466.29476370897345</c:v>
                </c:pt>
                <c:pt idx="854">
                  <c:v>442.73599165055901</c:v>
                </c:pt>
                <c:pt idx="855">
                  <c:v>420.22257209858827</c:v>
                </c:pt>
                <c:pt idx="856">
                  <c:v>398.70812055305396</c:v>
                </c:pt>
                <c:pt idx="857">
                  <c:v>378.33475484628894</c:v>
                </c:pt>
                <c:pt idx="858">
                  <c:v>359.31519147407249</c:v>
                </c:pt>
                <c:pt idx="859">
                  <c:v>341.21377176358749</c:v>
                </c:pt>
                <c:pt idx="860">
                  <c:v>323.9870528176624</c:v>
                </c:pt>
                <c:pt idx="861">
                  <c:v>307.59361773058066</c:v>
                </c:pt>
                <c:pt idx="862">
                  <c:v>291.99398194845315</c:v>
                </c:pt>
                <c:pt idx="863">
                  <c:v>277.15050392150232</c:v>
                </c:pt>
                <c:pt idx="864">
                  <c:v>263.02729985221475</c:v>
                </c:pt>
                <c:pt idx="865">
                  <c:v>249.59016235219471</c:v>
                </c:pt>
                <c:pt idx="866">
                  <c:v>236.80648282901689</c:v>
                </c:pt>
                <c:pt idx="867">
                  <c:v>224.6451774324569</c:v>
                </c:pt>
                <c:pt idx="868">
                  <c:v>213.07661639718341</c:v>
                </c:pt>
                <c:pt idx="869">
                  <c:v>202.07255662635222</c:v>
                </c:pt>
                <c:pt idx="870">
                  <c:v>191.60607736755418</c:v>
                </c:pt>
                <c:pt idx="871">
                  <c:v>181.65151883925714</c:v>
                </c:pt>
                <c:pt idx="872">
                  <c:v>172.18442367225884</c:v>
                </c:pt>
                <c:pt idx="873">
                  <c:v>163.18148103673983</c:v>
                </c:pt>
                <c:pt idx="874">
                  <c:v>154.62047333130062</c:v>
                </c:pt>
                <c:pt idx="875">
                  <c:v>146.48022531587029</c:v>
                </c:pt>
                <c:pt idx="876">
                  <c:v>138.74055557562389</c:v>
                </c:pt>
                <c:pt idx="877">
                  <c:v>131.38223020802869</c:v>
                </c:pt>
                <c:pt idx="878">
                  <c:v>124.38691862987584</c:v>
                </c:pt>
                <c:pt idx="879">
                  <c:v>117.7371514056459</c:v>
                </c:pt>
                <c:pt idx="880">
                  <c:v>111.41628000281173</c:v>
                </c:pt>
                <c:pt idx="881">
                  <c:v>105.40843838370191</c:v>
                </c:pt>
                <c:pt idx="88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42-40AD-9F7C-A756EF03ADAE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N real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Sheet1!$B$3:$B$885</c:f>
              <c:numCache>
                <c:formatCode>General</c:formatCode>
                <c:ptCount val="883"/>
                <c:pt idx="0">
                  <c:v>0</c:v>
                </c:pt>
                <c:pt idx="1">
                  <c:v>2.0524458852150821E-2</c:v>
                </c:pt>
                <c:pt idx="2">
                  <c:v>3.1311031490241392E-2</c:v>
                </c:pt>
                <c:pt idx="3">
                  <c:v>3.288084327284152E-2</c:v>
                </c:pt>
                <c:pt idx="4">
                  <c:v>3.4349853193299348E-2</c:v>
                </c:pt>
                <c:pt idx="5">
                  <c:v>3.5760298235460217E-2</c:v>
                </c:pt>
                <c:pt idx="6">
                  <c:v>3.7133037119498349E-2</c:v>
                </c:pt>
                <c:pt idx="7">
                  <c:v>3.8480023318853349E-2</c:v>
                </c:pt>
                <c:pt idx="8">
                  <c:v>3.9808736978686796E-2</c:v>
                </c:pt>
                <c:pt idx="9">
                  <c:v>4.1124134263310075E-2</c:v>
                </c:pt>
                <c:pt idx="10">
                  <c:v>4.2429630513186267E-2</c:v>
                </c:pt>
                <c:pt idx="11">
                  <c:v>4.372764611507246E-2</c:v>
                </c:pt>
                <c:pt idx="12">
                  <c:v>4.5019931916525646E-2</c:v>
                </c:pt>
                <c:pt idx="13">
                  <c:v>4.6307774043717852E-2</c:v>
                </c:pt>
                <c:pt idx="14">
                  <c:v>4.7592128378423387E-2</c:v>
                </c:pt>
                <c:pt idx="15">
                  <c:v>4.88737118342287E-2</c:v>
                </c:pt>
                <c:pt idx="16">
                  <c:v>5.0153065959830684E-2</c:v>
                </c:pt>
                <c:pt idx="17">
                  <c:v>5.1430602192982747E-2</c:v>
                </c:pt>
                <c:pt idx="18">
                  <c:v>5.27066345970051E-2</c:v>
                </c:pt>
                <c:pt idx="19">
                  <c:v>5.3981403857047354E-2</c:v>
                </c:pt>
                <c:pt idx="20">
                  <c:v>5.5255095056170406E-2</c:v>
                </c:pt>
                <c:pt idx="21">
                  <c:v>5.6527850955448225E-2</c:v>
                </c:pt>
                <c:pt idx="22">
                  <c:v>5.7799781983067976E-2</c:v>
                </c:pt>
                <c:pt idx="23">
                  <c:v>5.9070973789633767E-2</c:v>
                </c:pt>
                <c:pt idx="24">
                  <c:v>6.0341492988547157E-2</c:v>
                </c:pt>
                <c:pt idx="25">
                  <c:v>6.1611391533755805E-2</c:v>
                </c:pt>
                <c:pt idx="26">
                  <c:v>6.2880710068755119E-2</c:v>
                </c:pt>
                <c:pt idx="27">
                  <c:v>6.4149480495363079E-2</c:v>
                </c:pt>
                <c:pt idx="28">
                  <c:v>6.54177279485052E-2</c:v>
                </c:pt>
                <c:pt idx="29">
                  <c:v>6.6685472317356942E-2</c:v>
                </c:pt>
                <c:pt idx="30">
                  <c:v>6.7952729419095456E-2</c:v>
                </c:pt>
                <c:pt idx="31">
                  <c:v>6.921951190601261E-2</c:v>
                </c:pt>
                <c:pt idx="32">
                  <c:v>7.0485829967557659E-2</c:v>
                </c:pt>
                <c:pt idx="33">
                  <c:v>7.1751691874382822E-2</c:v>
                </c:pt>
                <c:pt idx="34">
                  <c:v>7.3017104400464911E-2</c:v>
                </c:pt>
                <c:pt idx="35">
                  <c:v>7.4282073151005046E-2</c:v>
                </c:pt>
                <c:pt idx="36">
                  <c:v>7.5546602817417902E-2</c:v>
                </c:pt>
                <c:pt idx="37">
                  <c:v>7.6810697375831613E-2</c:v>
                </c:pt>
                <c:pt idx="38">
                  <c:v>7.8074360241770474E-2</c:v>
                </c:pt>
                <c:pt idx="39">
                  <c:v>7.9337594390812255E-2</c:v>
                </c:pt>
                <c:pt idx="40">
                  <c:v>8.0600402452795913E-2</c:v>
                </c:pt>
                <c:pt idx="41">
                  <c:v>8.1862786785447922E-2</c:v>
                </c:pt>
                <c:pt idx="42">
                  <c:v>8.3124749531977377E-2</c:v>
                </c:pt>
                <c:pt idx="43">
                  <c:v>8.4386292666172508E-2</c:v>
                </c:pt>
                <c:pt idx="44">
                  <c:v>8.5647418027743047E-2</c:v>
                </c:pt>
                <c:pt idx="45">
                  <c:v>8.6908127350043746E-2</c:v>
                </c:pt>
                <c:pt idx="46">
                  <c:v>8.816842228184138E-2</c:v>
                </c:pt>
                <c:pt idx="47">
                  <c:v>8.9428304404420372E-2</c:v>
                </c:pt>
                <c:pt idx="48">
                  <c:v>9.0687775245038016E-2</c:v>
                </c:pt>
                <c:pt idx="49">
                  <c:v>9.1946836287517458E-2</c:v>
                </c:pt>
                <c:pt idx="50">
                  <c:v>9.3205488980595802E-2</c:v>
                </c:pt>
                <c:pt idx="51">
                  <c:v>9.446373474450892E-2</c:v>
                </c:pt>
                <c:pt idx="52">
                  <c:v>9.5721574976190604E-2</c:v>
                </c:pt>
                <c:pt idx="53">
                  <c:v>9.6979011053381747E-2</c:v>
                </c:pt>
                <c:pt idx="54">
                  <c:v>9.8236044337881551E-2</c:v>
                </c:pt>
                <c:pt idx="55">
                  <c:v>9.949267617812263E-2</c:v>
                </c:pt>
                <c:pt idx="56">
                  <c:v>0.10074890791121291</c:v>
                </c:pt>
                <c:pt idx="57">
                  <c:v>0.10200474086455694</c:v>
                </c:pt>
                <c:pt idx="58">
                  <c:v>0.10326017635714482</c:v>
                </c:pt>
                <c:pt idx="59">
                  <c:v>0.10451521570057837</c:v>
                </c:pt>
                <c:pt idx="60">
                  <c:v>0.10576986019988951</c:v>
                </c:pt>
                <c:pt idx="61">
                  <c:v>0.10702411115419402</c:v>
                </c:pt>
                <c:pt idx="62">
                  <c:v>0.10827796985721502</c:v>
                </c:pt>
                <c:pt idx="63">
                  <c:v>0.10953143759770281</c:v>
                </c:pt>
                <c:pt idx="64">
                  <c:v>0.11078451565977282</c:v>
                </c:pt>
                <c:pt idx="65">
                  <c:v>0.11203720532317818</c:v>
                </c:pt>
                <c:pt idx="66">
                  <c:v>0.11328950786353045</c:v>
                </c:pt>
                <c:pt idx="67">
                  <c:v>0.11454142455247926</c:v>
                </c:pt>
                <c:pt idx="68">
                  <c:v>0.11579295665785883</c:v>
                </c:pt>
                <c:pt idx="69">
                  <c:v>0.11704410544380836</c:v>
                </c:pt>
                <c:pt idx="70">
                  <c:v>0.11829487217087176</c:v>
                </c:pt>
                <c:pt idx="71">
                  <c:v>0.1195452580960803</c:v>
                </c:pt>
                <c:pt idx="72">
                  <c:v>0.12079526447302216</c:v>
                </c:pt>
                <c:pt idx="73">
                  <c:v>0.12204489255190124</c:v>
                </c:pt>
                <c:pt idx="74">
                  <c:v>0.12329414357958743</c:v>
                </c:pt>
                <c:pt idx="75">
                  <c:v>0.12454301879965993</c:v>
                </c:pt>
                <c:pt idx="76">
                  <c:v>0.12579151945244518</c:v>
                </c:pt>
                <c:pt idx="77">
                  <c:v>0.12703964677505028</c:v>
                </c:pt>
                <c:pt idx="78">
                  <c:v>0.12828740200139288</c:v>
                </c:pt>
                <c:pt idx="79">
                  <c:v>0.12953478636222807</c:v>
                </c:pt>
                <c:pt idx="80">
                  <c:v>0.13078180108517318</c:v>
                </c:pt>
                <c:pt idx="81">
                  <c:v>0.13202844739473041</c:v>
                </c:pt>
                <c:pt idx="82">
                  <c:v>0.13327472651230812</c:v>
                </c:pt>
                <c:pt idx="83">
                  <c:v>0.13452063965624086</c:v>
                </c:pt>
                <c:pt idx="84">
                  <c:v>0.13576618804180826</c:v>
                </c:pt>
                <c:pt idx="85">
                  <c:v>0.1370113728812532</c:v>
                </c:pt>
                <c:pt idx="86">
                  <c:v>0.13825619538379919</c:v>
                </c:pt>
                <c:pt idx="87">
                  <c:v>0.13950065675566731</c:v>
                </c:pt>
                <c:pt idx="88">
                  <c:v>0.14074475820009255</c:v>
                </c:pt>
                <c:pt idx="89">
                  <c:v>0.1419885009173398</c:v>
                </c:pt>
                <c:pt idx="90">
                  <c:v>0.14323188610471954</c:v>
                </c:pt>
                <c:pt idx="91">
                  <c:v>0.14447491495660317</c:v>
                </c:pt>
                <c:pt idx="92">
                  <c:v>0.1457175886644381</c:v>
                </c:pt>
                <c:pt idx="93">
                  <c:v>0.14695990841676274</c:v>
                </c:pt>
                <c:pt idx="94">
                  <c:v>0.14820187539922117</c:v>
                </c:pt>
                <c:pt idx="95">
                  <c:v>0.14944349079457772</c:v>
                </c:pt>
                <c:pt idx="96">
                  <c:v>0.15068475578273133</c:v>
                </c:pt>
                <c:pt idx="97">
                  <c:v>0.15192567154072995</c:v>
                </c:pt>
                <c:pt idx="98">
                  <c:v>0.15316623924278452</c:v>
                </c:pt>
                <c:pt idx="99">
                  <c:v>0.15440646006028322</c:v>
                </c:pt>
                <c:pt idx="100">
                  <c:v>0.1556463351618052</c:v>
                </c:pt>
                <c:pt idx="101">
                  <c:v>0.15688586571313468</c:v>
                </c:pt>
                <c:pt idx="102">
                  <c:v>0.15812505287727444</c:v>
                </c:pt>
                <c:pt idx="103">
                  <c:v>0.15936389781445967</c:v>
                </c:pt>
                <c:pt idx="104">
                  <c:v>0.16060240168217149</c:v>
                </c:pt>
                <c:pt idx="105">
                  <c:v>0.16184056563515054</c:v>
                </c:pt>
                <c:pt idx="106">
                  <c:v>0.16307839082541029</c:v>
                </c:pt>
                <c:pt idx="107">
                  <c:v>0.16431587840225045</c:v>
                </c:pt>
                <c:pt idx="108">
                  <c:v>0.16555302951227027</c:v>
                </c:pt>
                <c:pt idx="109">
                  <c:v>0.16678984529938171</c:v>
                </c:pt>
                <c:pt idx="110">
                  <c:v>0.16802632690482261</c:v>
                </c:pt>
                <c:pt idx="111">
                  <c:v>0.1692624754671698</c:v>
                </c:pt>
                <c:pt idx="112">
                  <c:v>0.17049829212235196</c:v>
                </c:pt>
                <c:pt idx="113">
                  <c:v>0.17173377800366274</c:v>
                </c:pt>
                <c:pt idx="114">
                  <c:v>0.17296893424177351</c:v>
                </c:pt>
                <c:pt idx="115">
                  <c:v>0.17420376196474618</c:v>
                </c:pt>
                <c:pt idx="116">
                  <c:v>0.17543826229804599</c:v>
                </c:pt>
                <c:pt idx="117">
                  <c:v>0.1766724363645541</c:v>
                </c:pt>
                <c:pt idx="118">
                  <c:v>0.17790628528458033</c:v>
                </c:pt>
                <c:pt idx="119">
                  <c:v>0.17913981017587555</c:v>
                </c:pt>
                <c:pt idx="120">
                  <c:v>0.18037301215364429</c:v>
                </c:pt>
                <c:pt idx="121">
                  <c:v>0.18160589233055716</c:v>
                </c:pt>
                <c:pt idx="122">
                  <c:v>0.18283845181676314</c:v>
                </c:pt>
                <c:pt idx="123">
                  <c:v>0.18407069171990195</c:v>
                </c:pt>
                <c:pt idx="124">
                  <c:v>0.18530261314511623</c:v>
                </c:pt>
                <c:pt idx="125">
                  <c:v>0.18653421719506383</c:v>
                </c:pt>
                <c:pt idx="126">
                  <c:v>0.18776550496992978</c:v>
                </c:pt>
                <c:pt idx="127">
                  <c:v>0.18899647756743851</c:v>
                </c:pt>
                <c:pt idx="128">
                  <c:v>0.19022713608286576</c:v>
                </c:pt>
                <c:pt idx="129">
                  <c:v>0.19145748160905057</c:v>
                </c:pt>
                <c:pt idx="130">
                  <c:v>0.19268751523640718</c:v>
                </c:pt>
                <c:pt idx="131">
                  <c:v>0.19391723805293679</c:v>
                </c:pt>
                <c:pt idx="132">
                  <c:v>0.19514665114423943</c:v>
                </c:pt>
                <c:pt idx="133">
                  <c:v>0.1963757555935256</c:v>
                </c:pt>
                <c:pt idx="134">
                  <c:v>0.19760455248162803</c:v>
                </c:pt>
                <c:pt idx="135">
                  <c:v>0.1988330428870132</c:v>
                </c:pt>
                <c:pt idx="136">
                  <c:v>0.20006122788579295</c:v>
                </c:pt>
                <c:pt idx="137">
                  <c:v>0.2012891085517359</c:v>
                </c:pt>
                <c:pt idx="138">
                  <c:v>0.202516685956279</c:v>
                </c:pt>
                <c:pt idx="139">
                  <c:v>0.20374396116853888</c:v>
                </c:pt>
                <c:pt idx="140">
                  <c:v>0.20497093525532312</c:v>
                </c:pt>
                <c:pt idx="141">
                  <c:v>0.20619760928114161</c:v>
                </c:pt>
                <c:pt idx="142">
                  <c:v>0.20742398430821779</c:v>
                </c:pt>
                <c:pt idx="143">
                  <c:v>0.20865006139649972</c:v>
                </c:pt>
                <c:pt idx="144">
                  <c:v>0.20987584160367134</c:v>
                </c:pt>
                <c:pt idx="145">
                  <c:v>0.21110132598516346</c:v>
                </c:pt>
                <c:pt idx="146">
                  <c:v>0.21232651559416474</c:v>
                </c:pt>
                <c:pt idx="147">
                  <c:v>0.21355141148163281</c:v>
                </c:pt>
                <c:pt idx="148">
                  <c:v>0.214776014696305</c:v>
                </c:pt>
                <c:pt idx="149">
                  <c:v>0.21600032628470939</c:v>
                </c:pt>
                <c:pt idx="150">
                  <c:v>0.21722434729117546</c:v>
                </c:pt>
                <c:pt idx="151">
                  <c:v>0.21844807875784497</c:v>
                </c:pt>
                <c:pt idx="152">
                  <c:v>0.21967152172468263</c:v>
                </c:pt>
                <c:pt idx="153">
                  <c:v>0.22089467722948677</c:v>
                </c:pt>
                <c:pt idx="154">
                  <c:v>0.22211754630789998</c:v>
                </c:pt>
                <c:pt idx="155">
                  <c:v>0.22334012999341968</c:v>
                </c:pt>
                <c:pt idx="156">
                  <c:v>0.22456242931740858</c:v>
                </c:pt>
                <c:pt idx="157">
                  <c:v>0.22578444530910521</c:v>
                </c:pt>
                <c:pt idx="158">
                  <c:v>0.22700617899563436</c:v>
                </c:pt>
                <c:pt idx="159">
                  <c:v>0.22822763140201741</c:v>
                </c:pt>
                <c:pt idx="160">
                  <c:v>0.22944880355118269</c:v>
                </c:pt>
                <c:pt idx="161">
                  <c:v>0.23066969646397578</c:v>
                </c:pt>
                <c:pt idx="162">
                  <c:v>0.23189031115916969</c:v>
                </c:pt>
                <c:pt idx="163">
                  <c:v>0.23311064865347514</c:v>
                </c:pt>
                <c:pt idx="164">
                  <c:v>0.23433070996155059</c:v>
                </c:pt>
                <c:pt idx="165">
                  <c:v>0.23555049609601242</c:v>
                </c:pt>
                <c:pt idx="166">
                  <c:v>0.23677000806744497</c:v>
                </c:pt>
                <c:pt idx="167">
                  <c:v>0.23798924688441056</c:v>
                </c:pt>
                <c:pt idx="168">
                  <c:v>0.23920821355345945</c:v>
                </c:pt>
                <c:pt idx="169">
                  <c:v>0.24042690907913974</c:v>
                </c:pt>
                <c:pt idx="170">
                  <c:v>0.24164533446400724</c:v>
                </c:pt>
                <c:pt idx="171">
                  <c:v>0.24286349070863536</c:v>
                </c:pt>
                <c:pt idx="172">
                  <c:v>0.24408137881162481</c:v>
                </c:pt>
                <c:pt idx="173">
                  <c:v>0.24529899976961347</c:v>
                </c:pt>
                <c:pt idx="174">
                  <c:v>0.24651635457728596</c:v>
                </c:pt>
                <c:pt idx="175">
                  <c:v>0.24773344422738339</c:v>
                </c:pt>
                <c:pt idx="176">
                  <c:v>0.24895026971071296</c:v>
                </c:pt>
                <c:pt idx="177">
                  <c:v>0.25016683201615753</c:v>
                </c:pt>
                <c:pt idx="178">
                  <c:v>0.25138313213068503</c:v>
                </c:pt>
                <c:pt idx="179">
                  <c:v>0.25259917103935831</c:v>
                </c:pt>
                <c:pt idx="180">
                  <c:v>0.25381494972534413</c:v>
                </c:pt>
                <c:pt idx="181">
                  <c:v>0.25503046916992289</c:v>
                </c:pt>
                <c:pt idx="182">
                  <c:v>0.25624573035249792</c:v>
                </c:pt>
                <c:pt idx="183">
                  <c:v>0.25746073425060478</c:v>
                </c:pt>
                <c:pt idx="184">
                  <c:v>0.25867548183992056</c:v>
                </c:pt>
                <c:pt idx="185">
                  <c:v>0.25988997409427311</c:v>
                </c:pt>
                <c:pt idx="186">
                  <c:v>0.26110421198565031</c:v>
                </c:pt>
                <c:pt idx="187">
                  <c:v>0.26231819648420918</c:v>
                </c:pt>
                <c:pt idx="188">
                  <c:v>0.26353192855828506</c:v>
                </c:pt>
                <c:pt idx="189">
                  <c:v>0.26474540917440059</c:v>
                </c:pt>
                <c:pt idx="190">
                  <c:v>0.26595863929727498</c:v>
                </c:pt>
                <c:pt idx="191">
                  <c:v>0.26717161988983285</c:v>
                </c:pt>
                <c:pt idx="192">
                  <c:v>0.26838435191321314</c:v>
                </c:pt>
                <c:pt idx="193">
                  <c:v>0.26959683632677828</c:v>
                </c:pt>
                <c:pt idx="194">
                  <c:v>0.27080907408812299</c:v>
                </c:pt>
                <c:pt idx="195">
                  <c:v>0.27202106615308308</c:v>
                </c:pt>
                <c:pt idx="196">
                  <c:v>0.27323281347574424</c:v>
                </c:pt>
                <c:pt idx="197">
                  <c:v>0.27444431700845107</c:v>
                </c:pt>
                <c:pt idx="198">
                  <c:v>0.27565557770181559</c:v>
                </c:pt>
                <c:pt idx="199">
                  <c:v>0.276866596504726</c:v>
                </c:pt>
                <c:pt idx="200">
                  <c:v>0.27807737436435553</c:v>
                </c:pt>
                <c:pt idx="201">
                  <c:v>0.27928791222617083</c:v>
                </c:pt>
                <c:pt idx="202">
                  <c:v>0.28049821103394079</c:v>
                </c:pt>
                <c:pt idx="203">
                  <c:v>0.28170827172974505</c:v>
                </c:pt>
                <c:pt idx="204">
                  <c:v>0.28291809525398243</c:v>
                </c:pt>
                <c:pt idx="205">
                  <c:v>0.28412768254537962</c:v>
                </c:pt>
                <c:pt idx="206">
                  <c:v>0.28533703454099951</c:v>
                </c:pt>
                <c:pt idx="207">
                  <c:v>0.28654615217624962</c:v>
                </c:pt>
                <c:pt idx="208">
                  <c:v>0.28775503638489064</c:v>
                </c:pt>
                <c:pt idx="209">
                  <c:v>0.28896368809904466</c:v>
                </c:pt>
                <c:pt idx="210">
                  <c:v>0.29017210824920353</c:v>
                </c:pt>
                <c:pt idx="211">
                  <c:v>0.29138029776423724</c:v>
                </c:pt>
                <c:pt idx="212">
                  <c:v>0.29258825757140206</c:v>
                </c:pt>
                <c:pt idx="213">
                  <c:v>0.29379598859634881</c:v>
                </c:pt>
                <c:pt idx="214">
                  <c:v>0.29500349176313112</c:v>
                </c:pt>
                <c:pt idx="215">
                  <c:v>0.29621076799421359</c:v>
                </c:pt>
                <c:pt idx="216">
                  <c:v>0.29741781821047986</c:v>
                </c:pt>
                <c:pt idx="217">
                  <c:v>0.29862464333124067</c:v>
                </c:pt>
                <c:pt idx="218">
                  <c:v>0.29983124427424213</c:v>
                </c:pt>
                <c:pt idx="219">
                  <c:v>0.30103762195567352</c:v>
                </c:pt>
                <c:pt idx="220">
                  <c:v>0.30224377729017549</c:v>
                </c:pt>
                <c:pt idx="221">
                  <c:v>0.3034497111908479</c:v>
                </c:pt>
                <c:pt idx="222">
                  <c:v>0.30465542456925782</c:v>
                </c:pt>
                <c:pt idx="223">
                  <c:v>0.30586091833544737</c:v>
                </c:pt>
                <c:pt idx="224">
                  <c:v>0.30706619339794178</c:v>
                </c:pt>
                <c:pt idx="225">
                  <c:v>0.30827125066375705</c:v>
                </c:pt>
                <c:pt idx="226">
                  <c:v>0.30947609103840784</c:v>
                </c:pt>
                <c:pt idx="227">
                  <c:v>0.3106807154259153</c:v>
                </c:pt>
                <c:pt idx="228">
                  <c:v>0.31188512472881474</c:v>
                </c:pt>
                <c:pt idx="229">
                  <c:v>0.31308931984816346</c:v>
                </c:pt>
                <c:pt idx="230">
                  <c:v>0.31429330168354835</c:v>
                </c:pt>
                <c:pt idx="231">
                  <c:v>0.31549707113309372</c:v>
                </c:pt>
                <c:pt idx="232">
                  <c:v>0.31670062909346869</c:v>
                </c:pt>
                <c:pt idx="233">
                  <c:v>0.31790397645989499</c:v>
                </c:pt>
                <c:pt idx="234">
                  <c:v>0.31910711412615456</c:v>
                </c:pt>
                <c:pt idx="235">
                  <c:v>0.32031004298459698</c:v>
                </c:pt>
                <c:pt idx="236">
                  <c:v>0.32151276392614708</c:v>
                </c:pt>
                <c:pt idx="237">
                  <c:v>0.3227152778403124</c:v>
                </c:pt>
                <c:pt idx="238">
                  <c:v>0.32391758561519068</c:v>
                </c:pt>
                <c:pt idx="239">
                  <c:v>0.32511968813747733</c:v>
                </c:pt>
                <c:pt idx="240">
                  <c:v>0.32632158629247277</c:v>
                </c:pt>
                <c:pt idx="241">
                  <c:v>0.32752328096408984</c:v>
                </c:pt>
                <c:pt idx="242">
                  <c:v>0.32872477303486125</c:v>
                </c:pt>
                <c:pt idx="243">
                  <c:v>0.32992606338594677</c:v>
                </c:pt>
                <c:pt idx="244">
                  <c:v>0.33112715289714056</c:v>
                </c:pt>
                <c:pt idx="245">
                  <c:v>0.33232804244687858</c:v>
                </c:pt>
                <c:pt idx="246">
                  <c:v>0.33352873291224572</c:v>
                </c:pt>
                <c:pt idx="247">
                  <c:v>0.33472922516898307</c:v>
                </c:pt>
                <c:pt idx="248">
                  <c:v>0.33592952009149507</c:v>
                </c:pt>
                <c:pt idx="249">
                  <c:v>0.33712961855285672</c:v>
                </c:pt>
                <c:pt idx="250">
                  <c:v>0.3383295214248207</c:v>
                </c:pt>
                <c:pt idx="251">
                  <c:v>0.33952922957782455</c:v>
                </c:pt>
                <c:pt idx="252">
                  <c:v>0.34072874388099772</c:v>
                </c:pt>
                <c:pt idx="253">
                  <c:v>0.34192806520216867</c:v>
                </c:pt>
                <c:pt idx="254">
                  <c:v>0.34312719440787182</c:v>
                </c:pt>
                <c:pt idx="255">
                  <c:v>0.34432613236335463</c:v>
                </c:pt>
                <c:pt idx="256">
                  <c:v>0.34552487993258468</c:v>
                </c:pt>
                <c:pt idx="257">
                  <c:v>0.3467234379782565</c:v>
                </c:pt>
                <c:pt idx="258">
                  <c:v>0.34792180736179862</c:v>
                </c:pt>
                <c:pt idx="259">
                  <c:v>0.34911998894338037</c:v>
                </c:pt>
                <c:pt idx="260">
                  <c:v>0.35031798358191896</c:v>
                </c:pt>
                <c:pt idx="261">
                  <c:v>0.3515157921350861</c:v>
                </c:pt>
                <c:pt idx="262">
                  <c:v>0.35271341545931517</c:v>
                </c:pt>
                <c:pt idx="263">
                  <c:v>0.35391085440980768</c:v>
                </c:pt>
                <c:pt idx="264">
                  <c:v>0.35510810984054036</c:v>
                </c:pt>
                <c:pt idx="265">
                  <c:v>0.3563051826042718</c:v>
                </c:pt>
                <c:pt idx="266">
                  <c:v>0.35750207355254926</c:v>
                </c:pt>
                <c:pt idx="267">
                  <c:v>0.35869878353571533</c:v>
                </c:pt>
                <c:pt idx="268">
                  <c:v>0.3598953134029147</c:v>
                </c:pt>
                <c:pt idx="269">
                  <c:v>0.36109166400210085</c:v>
                </c:pt>
                <c:pt idx="270">
                  <c:v>0.36228783618004268</c:v>
                </c:pt>
                <c:pt idx="271">
                  <c:v>0.3634838307823311</c:v>
                </c:pt>
                <c:pt idx="272">
                  <c:v>0.36467964865338576</c:v>
                </c:pt>
                <c:pt idx="273">
                  <c:v>0.36587529063646157</c:v>
                </c:pt>
                <c:pt idx="274">
                  <c:v>0.36707075757365532</c:v>
                </c:pt>
                <c:pt idx="275">
                  <c:v>0.36826605030591214</c:v>
                </c:pt>
                <c:pt idx="276">
                  <c:v>0.36946116967303216</c:v>
                </c:pt>
                <c:pt idx="277">
                  <c:v>0.37065611651367686</c:v>
                </c:pt>
                <c:pt idx="278">
                  <c:v>0.37185089166537572</c:v>
                </c:pt>
                <c:pt idx="279">
                  <c:v>0.37304549596453257</c:v>
                </c:pt>
                <c:pt idx="280">
                  <c:v>0.3742399302464321</c:v>
                </c:pt>
                <c:pt idx="281">
                  <c:v>0.37543419534524625</c:v>
                </c:pt>
                <c:pt idx="282">
                  <c:v>0.37662829209404058</c:v>
                </c:pt>
                <c:pt idx="283">
                  <c:v>0.37782222132478072</c:v>
                </c:pt>
                <c:pt idx="284">
                  <c:v>0.37901598386833862</c:v>
                </c:pt>
                <c:pt idx="285">
                  <c:v>0.38020958055449905</c:v>
                </c:pt>
                <c:pt idx="286">
                  <c:v>0.38140301221196582</c:v>
                </c:pt>
                <c:pt idx="287">
                  <c:v>0.38259627966836807</c:v>
                </c:pt>
                <c:pt idx="288">
                  <c:v>0.38378938375026656</c:v>
                </c:pt>
                <c:pt idx="289">
                  <c:v>0.38498232528316001</c:v>
                </c:pt>
                <c:pt idx="290">
                  <c:v>0.38617510509149117</c:v>
                </c:pt>
                <c:pt idx="291">
                  <c:v>0.38736772399865316</c:v>
                </c:pt>
                <c:pt idx="292">
                  <c:v>0.38856018282699567</c:v>
                </c:pt>
                <c:pt idx="293">
                  <c:v>0.38975248239783117</c:v>
                </c:pt>
                <c:pt idx="294">
                  <c:v>0.39094462353144094</c:v>
                </c:pt>
                <c:pt idx="295">
                  <c:v>0.39213660704708136</c:v>
                </c:pt>
                <c:pt idx="296">
                  <c:v>0.39332843376298993</c:v>
                </c:pt>
                <c:pt idx="297">
                  <c:v>0.39452010449639136</c:v>
                </c:pt>
                <c:pt idx="298">
                  <c:v>0.39571162006350385</c:v>
                </c:pt>
                <c:pt idx="299">
                  <c:v>0.39690298127954488</c:v>
                </c:pt>
                <c:pt idx="300">
                  <c:v>0.39809418895873744</c:v>
                </c:pt>
                <c:pt idx="301">
                  <c:v>0.39928524391431602</c:v>
                </c:pt>
                <c:pt idx="302">
                  <c:v>0.40047614695853267</c:v>
                </c:pt>
                <c:pt idx="303">
                  <c:v>0.40166689890266283</c:v>
                </c:pt>
                <c:pt idx="304">
                  <c:v>0.40285750055701153</c:v>
                </c:pt>
                <c:pt idx="305">
                  <c:v>0.40404795273091915</c:v>
                </c:pt>
                <c:pt idx="306">
                  <c:v>0.40523825623276755</c:v>
                </c:pt>
                <c:pt idx="307">
                  <c:v>0.4064284118699858</c:v>
                </c:pt>
                <c:pt idx="308">
                  <c:v>0.40761842044905622</c:v>
                </c:pt>
                <c:pt idx="309">
                  <c:v>0.40880828277552023</c:v>
                </c:pt>
                <c:pt idx="310">
                  <c:v>0.4099979996539842</c:v>
                </c:pt>
                <c:pt idx="311">
                  <c:v>0.41118757188812538</c:v>
                </c:pt>
                <c:pt idx="312">
                  <c:v>0.41237700028069768</c:v>
                </c:pt>
                <c:pt idx="313">
                  <c:v>0.41356628563353742</c:v>
                </c:pt>
                <c:pt idx="314">
                  <c:v>0.41475542874756932</c:v>
                </c:pt>
                <c:pt idx="315">
                  <c:v>0.41594443042281204</c:v>
                </c:pt>
                <c:pt idx="316">
                  <c:v>0.41713329145838424</c:v>
                </c:pt>
                <c:pt idx="317">
                  <c:v>0.41832201265251012</c:v>
                </c:pt>
                <c:pt idx="318">
                  <c:v>0.41951059480252523</c:v>
                </c:pt>
                <c:pt idx="319">
                  <c:v>0.42069903870488218</c:v>
                </c:pt>
                <c:pt idx="320">
                  <c:v>0.42188734515515636</c:v>
                </c:pt>
                <c:pt idx="321">
                  <c:v>0.42307551494805168</c:v>
                </c:pt>
                <c:pt idx="322">
                  <c:v>0.42426354887740614</c:v>
                </c:pt>
                <c:pt idx="323">
                  <c:v>0.42545144773619753</c:v>
                </c:pt>
                <c:pt idx="324">
                  <c:v>0.42663921231654917</c:v>
                </c:pt>
                <c:pt idx="325">
                  <c:v>0.42782684340973542</c:v>
                </c:pt>
                <c:pt idx="326">
                  <c:v>0.42901434180618736</c:v>
                </c:pt>
                <c:pt idx="327">
                  <c:v>0.43020170829549831</c:v>
                </c:pt>
                <c:pt idx="328">
                  <c:v>0.43138894366642949</c:v>
                </c:pt>
                <c:pt idx="329">
                  <c:v>0.43257604870691557</c:v>
                </c:pt>
                <c:pt idx="330">
                  <c:v>0.43376302420407026</c:v>
                </c:pt>
                <c:pt idx="331">
                  <c:v>0.4349498709441918</c:v>
                </c:pt>
                <c:pt idx="332">
                  <c:v>0.43613658971276847</c:v>
                </c:pt>
                <c:pt idx="333">
                  <c:v>0.43732318129448422</c:v>
                </c:pt>
                <c:pt idx="334">
                  <c:v>0.43850964647322394</c:v>
                </c:pt>
                <c:pt idx="335">
                  <c:v>0.43969598603207921</c:v>
                </c:pt>
                <c:pt idx="336">
                  <c:v>0.44088220075335355</c:v>
                </c:pt>
                <c:pt idx="337">
                  <c:v>0.44206829141856802</c:v>
                </c:pt>
                <c:pt idx="338">
                  <c:v>0.44325425880846658</c:v>
                </c:pt>
                <c:pt idx="339">
                  <c:v>0.44444010370302162</c:v>
                </c:pt>
                <c:pt idx="340">
                  <c:v>0.44562582688143915</c:v>
                </c:pt>
                <c:pt idx="341">
                  <c:v>0.44681142912216443</c:v>
                </c:pt>
                <c:pt idx="342">
                  <c:v>0.44799691120288732</c:v>
                </c:pt>
                <c:pt idx="343">
                  <c:v>0.44918227390054749</c:v>
                </c:pt>
                <c:pt idx="344">
                  <c:v>0.45036751799134001</c:v>
                </c:pt>
                <c:pt idx="345">
                  <c:v>0.4515526442507205</c:v>
                </c:pt>
                <c:pt idx="346">
                  <c:v>0.4527376534534106</c:v>
                </c:pt>
                <c:pt idx="347">
                  <c:v>0.45392254637340324</c:v>
                </c:pt>
                <c:pt idx="348">
                  <c:v>0.4551073237839679</c:v>
                </c:pt>
                <c:pt idx="349">
                  <c:v>0.45629198645765601</c:v>
                </c:pt>
                <c:pt idx="350">
                  <c:v>0.4574765351663061</c:v>
                </c:pt>
                <c:pt idx="351">
                  <c:v>0.45866097068104922</c:v>
                </c:pt>
                <c:pt idx="352">
                  <c:v>0.45984529377231409</c:v>
                </c:pt>
                <c:pt idx="353">
                  <c:v>0.46102950520983238</c:v>
                </c:pt>
                <c:pt idx="354">
                  <c:v>0.46221360576264392</c:v>
                </c:pt>
                <c:pt idx="355">
                  <c:v>0.46339759619910198</c:v>
                </c:pt>
                <c:pt idx="356">
                  <c:v>0.46458147728687843</c:v>
                </c:pt>
                <c:pt idx="357">
                  <c:v>0.46576524979296896</c:v>
                </c:pt>
                <c:pt idx="358">
                  <c:v>0.46694891448369824</c:v>
                </c:pt>
                <c:pt idx="359">
                  <c:v>0.46813247212472509</c:v>
                </c:pt>
                <c:pt idx="360">
                  <c:v>0.46931592348104773</c:v>
                </c:pt>
                <c:pt idx="361">
                  <c:v>0.47049926931700875</c:v>
                </c:pt>
                <c:pt idx="362">
                  <c:v>0.47168251039630049</c:v>
                </c:pt>
                <c:pt idx="363">
                  <c:v>0.47286564748197002</c:v>
                </c:pt>
                <c:pt idx="364">
                  <c:v>0.47404868133642419</c:v>
                </c:pt>
                <c:pt idx="365">
                  <c:v>0.47523161272143494</c:v>
                </c:pt>
                <c:pt idx="366">
                  <c:v>0.47641444239814423</c:v>
                </c:pt>
                <c:pt idx="367">
                  <c:v>0.47759717112706912</c:v>
                </c:pt>
                <c:pt idx="368">
                  <c:v>0.47877979966810702</c:v>
                </c:pt>
                <c:pt idx="369">
                  <c:v>0.47996232878054051</c:v>
                </c:pt>
                <c:pt idx="370">
                  <c:v>0.48114475922304262</c:v>
                </c:pt>
                <c:pt idx="371">
                  <c:v>0.48232709175368166</c:v>
                </c:pt>
                <c:pt idx="372">
                  <c:v>0.48350932712992645</c:v>
                </c:pt>
                <c:pt idx="373">
                  <c:v>0.48469146610865121</c:v>
                </c:pt>
                <c:pt idx="374">
                  <c:v>0.48587350944614061</c:v>
                </c:pt>
                <c:pt idx="375">
                  <c:v>0.48705545789809479</c:v>
                </c:pt>
                <c:pt idx="376">
                  <c:v>0.48823731221963429</c:v>
                </c:pt>
                <c:pt idx="377">
                  <c:v>0.48941907316530509</c:v>
                </c:pt>
                <c:pt idx="378">
                  <c:v>0.49060074148908356</c:v>
                </c:pt>
                <c:pt idx="379">
                  <c:v>0.49178231794438149</c:v>
                </c:pt>
                <c:pt idx="380">
                  <c:v>0.49296380328405087</c:v>
                </c:pt>
                <c:pt idx="381">
                  <c:v>0.49414519826038894</c:v>
                </c:pt>
                <c:pt idx="382">
                  <c:v>0.49532650362514324</c:v>
                </c:pt>
                <c:pt idx="383">
                  <c:v>0.49650772012951627</c:v>
                </c:pt>
                <c:pt idx="384">
                  <c:v>0.49768884852417067</c:v>
                </c:pt>
                <c:pt idx="385">
                  <c:v>0.49886988955923389</c:v>
                </c:pt>
                <c:pt idx="386">
                  <c:v>0.50005084398430322</c:v>
                </c:pt>
                <c:pt idx="387">
                  <c:v>0.50123171254845078</c:v>
                </c:pt>
                <c:pt idx="388">
                  <c:v>0.50241249600022808</c:v>
                </c:pt>
                <c:pt idx="389">
                  <c:v>0.5035931950876712</c:v>
                </c:pt>
                <c:pt idx="390">
                  <c:v>0.5047738105583055</c:v>
                </c:pt>
                <c:pt idx="391">
                  <c:v>0.50595434315915055</c:v>
                </c:pt>
                <c:pt idx="392">
                  <c:v>0.50713479363672465</c:v>
                </c:pt>
                <c:pt idx="393">
                  <c:v>0.50831516273705035</c:v>
                </c:pt>
                <c:pt idx="394">
                  <c:v>0.50949545120565864</c:v>
                </c:pt>
                <c:pt idx="395">
                  <c:v>0.51067565978759388</c:v>
                </c:pt>
                <c:pt idx="396">
                  <c:v>0.51185578922741903</c:v>
                </c:pt>
                <c:pt idx="397">
                  <c:v>0.51303584026921978</c:v>
                </c:pt>
                <c:pt idx="398">
                  <c:v>0.51421581365661007</c:v>
                </c:pt>
                <c:pt idx="399">
                  <c:v>0.51539571013273611</c:v>
                </c:pt>
                <c:pt idx="400">
                  <c:v>0.51657553044028193</c:v>
                </c:pt>
                <c:pt idx="401">
                  <c:v>0.51775527532147358</c:v>
                </c:pt>
                <c:pt idx="402">
                  <c:v>0.51893494551808406</c:v>
                </c:pt>
                <c:pt idx="403">
                  <c:v>0.52011454177143812</c:v>
                </c:pt>
                <c:pt idx="404">
                  <c:v>0.52129406482241702</c:v>
                </c:pt>
                <c:pt idx="405">
                  <c:v>0.52247351541146336</c:v>
                </c:pt>
                <c:pt idx="406">
                  <c:v>0.52365289427858541</c:v>
                </c:pt>
                <c:pt idx="407">
                  <c:v>0.52483220216336224</c:v>
                </c:pt>
                <c:pt idx="408">
                  <c:v>0.52601143980494847</c:v>
                </c:pt>
                <c:pt idx="409">
                  <c:v>0.52719060794207862</c:v>
                </c:pt>
                <c:pt idx="410">
                  <c:v>0.52836970731307198</c:v>
                </c:pt>
                <c:pt idx="411">
                  <c:v>0.5295487386558374</c:v>
                </c:pt>
                <c:pt idx="412">
                  <c:v>0.53072770270787806</c:v>
                </c:pt>
                <c:pt idx="413">
                  <c:v>0.53190660020629577</c:v>
                </c:pt>
                <c:pt idx="414">
                  <c:v>0.533085431887796</c:v>
                </c:pt>
                <c:pt idx="415">
                  <c:v>0.53426419848869255</c:v>
                </c:pt>
                <c:pt idx="416">
                  <c:v>0.53544290074491185</c:v>
                </c:pt>
                <c:pt idx="417">
                  <c:v>0.53662153939199808</c:v>
                </c:pt>
                <c:pt idx="418">
                  <c:v>0.53780011516511739</c:v>
                </c:pt>
                <c:pt idx="419">
                  <c:v>0.53897862879906289</c:v>
                </c:pt>
                <c:pt idx="420">
                  <c:v>0.54015708102825921</c:v>
                </c:pt>
                <c:pt idx="421">
                  <c:v>0.54133547258676695</c:v>
                </c:pt>
                <c:pt idx="422">
                  <c:v>0.54251380420828743</c:v>
                </c:pt>
                <c:pt idx="423">
                  <c:v>0.54369207662616736</c:v>
                </c:pt>
                <c:pt idx="424">
                  <c:v>0.54487029057340342</c:v>
                </c:pt>
                <c:pt idx="425">
                  <c:v>0.54604844678264686</c:v>
                </c:pt>
                <c:pt idx="426">
                  <c:v>0.54722654598620801</c:v>
                </c:pt>
                <c:pt idx="427">
                  <c:v>0.54840458891606092</c:v>
                </c:pt>
                <c:pt idx="428">
                  <c:v>0.5495825763038481</c:v>
                </c:pt>
                <c:pt idx="429">
                  <c:v>0.5507605088808849</c:v>
                </c:pt>
                <c:pt idx="430">
                  <c:v>0.55193838737816436</c:v>
                </c:pt>
                <c:pt idx="431">
                  <c:v>0.55311621252636134</c:v>
                </c:pt>
                <c:pt idx="432">
                  <c:v>0.55429398505583749</c:v>
                </c:pt>
                <c:pt idx="433">
                  <c:v>0.55547170569664572</c:v>
                </c:pt>
                <c:pt idx="434">
                  <c:v>0.55664937517853463</c:v>
                </c:pt>
                <c:pt idx="435">
                  <c:v>0.55782699423095328</c:v>
                </c:pt>
                <c:pt idx="436">
                  <c:v>0.55900456358305539</c:v>
                </c:pt>
                <c:pt idx="437">
                  <c:v>0.56018208396370428</c:v>
                </c:pt>
                <c:pt idx="438">
                  <c:v>0.56135955610147714</c:v>
                </c:pt>
                <c:pt idx="439">
                  <c:v>0.56253698072466973</c:v>
                </c:pt>
                <c:pt idx="440">
                  <c:v>0.56371435856130081</c:v>
                </c:pt>
                <c:pt idx="441">
                  <c:v>0.56489169033911668</c:v>
                </c:pt>
                <c:pt idx="442">
                  <c:v>0.56606897678559576</c:v>
                </c:pt>
                <c:pt idx="443">
                  <c:v>0.56724621862795288</c:v>
                </c:pt>
                <c:pt idx="444">
                  <c:v>0.56842341659314422</c:v>
                </c:pt>
                <c:pt idx="445">
                  <c:v>0.56960057140787135</c:v>
                </c:pt>
                <c:pt idx="446">
                  <c:v>0.57077768379858618</c:v>
                </c:pt>
                <c:pt idx="447">
                  <c:v>0.57195475449149502</c:v>
                </c:pt>
                <c:pt idx="448">
                  <c:v>0.57313178421256339</c:v>
                </c:pt>
                <c:pt idx="449">
                  <c:v>0.57430877368752031</c:v>
                </c:pt>
                <c:pt idx="450">
                  <c:v>0.57548572364186312</c:v>
                </c:pt>
                <c:pt idx="451">
                  <c:v>0.57666263480086155</c:v>
                </c:pt>
                <c:pt idx="452">
                  <c:v>0.5778395078895624</c:v>
                </c:pt>
                <c:pt idx="453">
                  <c:v>0.57901634363279397</c:v>
                </c:pt>
                <c:pt idx="454">
                  <c:v>0.58019314275517064</c:v>
                </c:pt>
                <c:pt idx="455">
                  <c:v>0.58136990598109717</c:v>
                </c:pt>
                <c:pt idx="456">
                  <c:v>0.58254663403477347</c:v>
                </c:pt>
                <c:pt idx="457">
                  <c:v>0.58372332764019863</c:v>
                </c:pt>
                <c:pt idx="458">
                  <c:v>0.58489998752117567</c:v>
                </c:pt>
                <c:pt idx="459">
                  <c:v>0.58607661440131587</c:v>
                </c:pt>
                <c:pt idx="460">
                  <c:v>0.58725320900404343</c:v>
                </c:pt>
                <c:pt idx="461">
                  <c:v>0.58842977205259972</c:v>
                </c:pt>
                <c:pt idx="462">
                  <c:v>0.58960630427004768</c:v>
                </c:pt>
                <c:pt idx="463">
                  <c:v>0.59078280637927649</c:v>
                </c:pt>
                <c:pt idx="464">
                  <c:v>0.59195927910300583</c:v>
                </c:pt>
                <c:pt idx="465">
                  <c:v>0.59313572316379037</c:v>
                </c:pt>
                <c:pt idx="466">
                  <c:v>0.59431213928402427</c:v>
                </c:pt>
                <c:pt idx="467">
                  <c:v>0.59548852818594555</c:v>
                </c:pt>
                <c:pt idx="468">
                  <c:v>0.59666489059164041</c:v>
                </c:pt>
                <c:pt idx="469">
                  <c:v>0.59784122722304789</c:v>
                </c:pt>
                <c:pt idx="470">
                  <c:v>0.59901753880196429</c:v>
                </c:pt>
                <c:pt idx="471">
                  <c:v>0.60019382605004723</c:v>
                </c:pt>
                <c:pt idx="472">
                  <c:v>0.60137008968882055</c:v>
                </c:pt>
                <c:pt idx="473">
                  <c:v>0.60254633043967842</c:v>
                </c:pt>
                <c:pt idx="474">
                  <c:v>0.60372254902389</c:v>
                </c:pt>
                <c:pt idx="475">
                  <c:v>0.60489874616260342</c:v>
                </c:pt>
                <c:pt idx="476">
                  <c:v>0.60607492257685069</c:v>
                </c:pt>
                <c:pt idx="477">
                  <c:v>0.60725107898755193</c:v>
                </c:pt>
                <c:pt idx="478">
                  <c:v>0.60842721611551964</c:v>
                </c:pt>
                <c:pt idx="479">
                  <c:v>0.60960333468146333</c:v>
                </c:pt>
                <c:pt idx="480">
                  <c:v>0.61077943540599378</c:v>
                </c:pt>
                <c:pt idx="481">
                  <c:v>0.61195551900962752</c:v>
                </c:pt>
                <c:pt idx="482">
                  <c:v>0.61313158621279118</c:v>
                </c:pt>
                <c:pt idx="483">
                  <c:v>0.61430763773582586</c:v>
                </c:pt>
                <c:pt idx="484">
                  <c:v>0.61548367429899176</c:v>
                </c:pt>
                <c:pt idx="485">
                  <c:v>0.61665969662247222</c:v>
                </c:pt>
                <c:pt idx="486">
                  <c:v>0.61783570542637845</c:v>
                </c:pt>
                <c:pt idx="487">
                  <c:v>0.61901170143075368</c:v>
                </c:pt>
                <c:pt idx="488">
                  <c:v>0.62018768535557778</c:v>
                </c:pt>
                <c:pt idx="489">
                  <c:v>0.62136365792077153</c:v>
                </c:pt>
                <c:pt idx="490">
                  <c:v>0.62253961984620088</c:v>
                </c:pt>
                <c:pt idx="491">
                  <c:v>0.62371557185168169</c:v>
                </c:pt>
                <c:pt idx="492">
                  <c:v>0.62489151465698389</c:v>
                </c:pt>
                <c:pt idx="493">
                  <c:v>0.62606744898183586</c:v>
                </c:pt>
                <c:pt idx="494">
                  <c:v>0.62724337554592891</c:v>
                </c:pt>
                <c:pt idx="495">
                  <c:v>0.62841929506892169</c:v>
                </c:pt>
                <c:pt idx="496">
                  <c:v>0.62959520827044446</c:v>
                </c:pt>
                <c:pt idx="497">
                  <c:v>0.63077111587010348</c:v>
                </c:pt>
                <c:pt idx="498">
                  <c:v>0.6319470185874857</c:v>
                </c:pt>
                <c:pt idx="499">
                  <c:v>0.63312291714216273</c:v>
                </c:pt>
                <c:pt idx="500">
                  <c:v>0.63429881225369555</c:v>
                </c:pt>
                <c:pt idx="501">
                  <c:v>0.63547470464163869</c:v>
                </c:pt>
                <c:pt idx="502">
                  <c:v>0.63665059502554477</c:v>
                </c:pt>
                <c:pt idx="503">
                  <c:v>0.6378264841249689</c:v>
                </c:pt>
                <c:pt idx="504">
                  <c:v>0.63900237265947291</c:v>
                </c:pt>
                <c:pt idx="505">
                  <c:v>0.64017826134862976</c:v>
                </c:pt>
                <c:pt idx="506">
                  <c:v>0.64135415091202819</c:v>
                </c:pt>
                <c:pt idx="507">
                  <c:v>0.64253004206927689</c:v>
                </c:pt>
                <c:pt idx="508">
                  <c:v>0.64370593554000888</c:v>
                </c:pt>
                <c:pt idx="509">
                  <c:v>0.64488183204388594</c:v>
                </c:pt>
                <c:pt idx="510">
                  <c:v>0.64605773230060304</c:v>
                </c:pt>
                <c:pt idx="511">
                  <c:v>0.64723363702989278</c:v>
                </c:pt>
                <c:pt idx="512">
                  <c:v>0.64840954695152975</c:v>
                </c:pt>
                <c:pt idx="513">
                  <c:v>0.6495854627853348</c:v>
                </c:pt>
                <c:pt idx="514">
                  <c:v>0.65076138525117955</c:v>
                </c:pt>
                <c:pt idx="515">
                  <c:v>0.65193731506899089</c:v>
                </c:pt>
                <c:pt idx="516">
                  <c:v>0.65311325295875511</c:v>
                </c:pt>
                <c:pt idx="517">
                  <c:v>0.65428919964052257</c:v>
                </c:pt>
                <c:pt idx="518">
                  <c:v>0.65546515583441201</c:v>
                </c:pt>
                <c:pt idx="519">
                  <c:v>0.65664112226061488</c:v>
                </c:pt>
                <c:pt idx="520">
                  <c:v>0.65781709963939972</c:v>
                </c:pt>
                <c:pt idx="521">
                  <c:v>0.65899308869111672</c:v>
                </c:pt>
                <c:pt idx="522">
                  <c:v>0.66016909013620206</c:v>
                </c:pt>
                <c:pt idx="523">
                  <c:v>0.66134510469518237</c:v>
                </c:pt>
                <c:pt idx="524">
                  <c:v>0.66252113308867899</c:v>
                </c:pt>
                <c:pt idx="525">
                  <c:v>0.66369717603741241</c:v>
                </c:pt>
                <c:pt idx="526">
                  <c:v>0.6648732342622069</c:v>
                </c:pt>
                <c:pt idx="527">
                  <c:v>0.6810493084839947</c:v>
                </c:pt>
                <c:pt idx="528">
                  <c:v>0.68222539942382043</c:v>
                </c:pt>
                <c:pt idx="529">
                  <c:v>0.68340150780284581</c:v>
                </c:pt>
                <c:pt idx="530">
                  <c:v>0.68457763434235364</c:v>
                </c:pt>
                <c:pt idx="531">
                  <c:v>0.68575377976375262</c:v>
                </c:pt>
                <c:pt idx="532">
                  <c:v>0.68692994478858138</c:v>
                </c:pt>
                <c:pt idx="533">
                  <c:v>0.68810613013851341</c:v>
                </c:pt>
                <c:pt idx="534">
                  <c:v>0.68928233653536097</c:v>
                </c:pt>
                <c:pt idx="535">
                  <c:v>0.69045856470107991</c:v>
                </c:pt>
                <c:pt idx="536">
                  <c:v>0.69163481535777394</c:v>
                </c:pt>
                <c:pt idx="537">
                  <c:v>0.69281108922769907</c:v>
                </c:pt>
                <c:pt idx="538">
                  <c:v>0.69398738703326812</c:v>
                </c:pt>
                <c:pt idx="539">
                  <c:v>0.69516370949705508</c:v>
                </c:pt>
                <c:pt idx="540">
                  <c:v>0.6963400573417996</c:v>
                </c:pt>
                <c:pt idx="541">
                  <c:v>0.69751643129041141</c:v>
                </c:pt>
                <c:pt idx="542">
                  <c:v>0.69869283206597477</c:v>
                </c:pt>
                <c:pt idx="543">
                  <c:v>0.69986926039175312</c:v>
                </c:pt>
                <c:pt idx="544">
                  <c:v>0.70104571699119311</c:v>
                </c:pt>
                <c:pt idx="545">
                  <c:v>0.70222220258792956</c:v>
                </c:pt>
                <c:pt idx="546">
                  <c:v>0.70339871790578967</c:v>
                </c:pt>
                <c:pt idx="547">
                  <c:v>0.70457526366879741</c:v>
                </c:pt>
                <c:pt idx="548">
                  <c:v>0.70575184060117813</c:v>
                </c:pt>
                <c:pt idx="549">
                  <c:v>0.70692844942736299</c:v>
                </c:pt>
                <c:pt idx="550">
                  <c:v>0.70810509087199347</c:v>
                </c:pt>
                <c:pt idx="551">
                  <c:v>0.70928176565992584</c:v>
                </c:pt>
                <c:pt idx="552">
                  <c:v>0.71045847451623556</c:v>
                </c:pt>
                <c:pt idx="553">
                  <c:v>0.71163521816622199</c:v>
                </c:pt>
                <c:pt idx="554">
                  <c:v>0.71281199733541267</c:v>
                </c:pt>
                <c:pt idx="555">
                  <c:v>0.71398881274956794</c:v>
                </c:pt>
                <c:pt idx="556">
                  <c:v>0.71516566513468527</c:v>
                </c:pt>
                <c:pt idx="557">
                  <c:v>0.71634255521700407</c:v>
                </c:pt>
                <c:pt idx="558">
                  <c:v>0.71751948372300989</c:v>
                </c:pt>
                <c:pt idx="559">
                  <c:v>0.71869645137943916</c:v>
                </c:pt>
                <c:pt idx="560">
                  <c:v>0.71987345891328358</c:v>
                </c:pt>
                <c:pt idx="561">
                  <c:v>0.72105050705179474</c:v>
                </c:pt>
                <c:pt idx="562">
                  <c:v>0.72222759652248847</c:v>
                </c:pt>
                <c:pt idx="563">
                  <c:v>0.72340472805314959</c:v>
                </c:pt>
                <c:pt idx="564">
                  <c:v>0.72458190237183639</c:v>
                </c:pt>
                <c:pt idx="565">
                  <c:v>0.72575912020688516</c:v>
                </c:pt>
                <c:pt idx="566">
                  <c:v>0.7269363822869146</c:v>
                </c:pt>
                <c:pt idx="567">
                  <c:v>0.72811368934083054</c:v>
                </c:pt>
                <c:pt idx="568">
                  <c:v>0.72929104209783047</c:v>
                </c:pt>
                <c:pt idx="569">
                  <c:v>0.73046844128740807</c:v>
                </c:pt>
                <c:pt idx="570">
                  <c:v>0.73164588763935778</c:v>
                </c:pt>
                <c:pt idx="571">
                  <c:v>0.73282338188377938</c:v>
                </c:pt>
                <c:pt idx="572">
                  <c:v>0.73400092475108258</c:v>
                </c:pt>
                <c:pt idx="573">
                  <c:v>0.73517851697199166</c:v>
                </c:pt>
                <c:pt idx="574">
                  <c:v>0.73635615927754994</c:v>
                </c:pt>
                <c:pt idx="575">
                  <c:v>0.73753385239912439</c:v>
                </c:pt>
                <c:pt idx="576">
                  <c:v>0.73871159706841028</c:v>
                </c:pt>
                <c:pt idx="577">
                  <c:v>0.73988939401743592</c:v>
                </c:pt>
                <c:pt idx="578">
                  <c:v>0.74106724397856694</c:v>
                </c:pt>
                <c:pt idx="579">
                  <c:v>0.74224514768451122</c:v>
                </c:pt>
                <c:pt idx="580">
                  <c:v>0.74342310586832328</c:v>
                </c:pt>
                <c:pt idx="581">
                  <c:v>0.74460111926340911</c:v>
                </c:pt>
                <c:pt idx="582">
                  <c:v>0.74577918860353076</c:v>
                </c:pt>
                <c:pt idx="583">
                  <c:v>0.7469573146228109</c:v>
                </c:pt>
                <c:pt idx="584">
                  <c:v>0.74813549805573742</c:v>
                </c:pt>
                <c:pt idx="585">
                  <c:v>0.74931373963716819</c:v>
                </c:pt>
                <c:pt idx="586">
                  <c:v>0.75049204010233583</c:v>
                </c:pt>
                <c:pt idx="587">
                  <c:v>0.75167040018685216</c:v>
                </c:pt>
                <c:pt idx="588">
                  <c:v>0.7528488206267131</c:v>
                </c:pt>
                <c:pt idx="589">
                  <c:v>0.75402730215830294</c:v>
                </c:pt>
                <c:pt idx="590">
                  <c:v>0.75520584551839964</c:v>
                </c:pt>
                <c:pt idx="591">
                  <c:v>0.75638445144417887</c:v>
                </c:pt>
                <c:pt idx="592">
                  <c:v>0.75756312067321929</c:v>
                </c:pt>
                <c:pt idx="593">
                  <c:v>0.75874185394350691</c:v>
                </c:pt>
                <c:pt idx="594">
                  <c:v>0.75992065199343994</c:v>
                </c:pt>
                <c:pt idx="595">
                  <c:v>0.76109951556183342</c:v>
                </c:pt>
                <c:pt idx="596">
                  <c:v>0.76227844538792389</c:v>
                </c:pt>
                <c:pt idx="597">
                  <c:v>0.76345744221137446</c:v>
                </c:pt>
                <c:pt idx="598">
                  <c:v>0.76463650677227935</c:v>
                </c:pt>
                <c:pt idx="599">
                  <c:v>0.7658156398111684</c:v>
                </c:pt>
                <c:pt idx="600">
                  <c:v>0.76699484206901225</c:v>
                </c:pt>
                <c:pt idx="601">
                  <c:v>0.76817411428722682</c:v>
                </c:pt>
                <c:pt idx="602">
                  <c:v>0.76935345720767823</c:v>
                </c:pt>
                <c:pt idx="603">
                  <c:v>0.77053287157268757</c:v>
                </c:pt>
                <c:pt idx="604">
                  <c:v>0.77171235812503558</c:v>
                </c:pt>
                <c:pt idx="605">
                  <c:v>0.7728919176079676</c:v>
                </c:pt>
                <c:pt idx="606">
                  <c:v>0.77407155076519829</c:v>
                </c:pt>
                <c:pt idx="607">
                  <c:v>0.77525125834091646</c:v>
                </c:pt>
                <c:pt idx="608">
                  <c:v>0.77643104107978989</c:v>
                </c:pt>
                <c:pt idx="609">
                  <c:v>0.77761089972697017</c:v>
                </c:pt>
                <c:pt idx="610">
                  <c:v>0.77879083502809765</c:v>
                </c:pt>
                <c:pt idx="611">
                  <c:v>0.77997084772930614</c:v>
                </c:pt>
                <c:pt idx="612">
                  <c:v>0.78115093857722762</c:v>
                </c:pt>
                <c:pt idx="613">
                  <c:v>0.78233110831899755</c:v>
                </c:pt>
                <c:pt idx="614">
                  <c:v>0.78351135770225944</c:v>
                </c:pt>
                <c:pt idx="615">
                  <c:v>0.78469168747516971</c:v>
                </c:pt>
                <c:pt idx="616">
                  <c:v>0.78587209838640282</c:v>
                </c:pt>
                <c:pt idx="617">
                  <c:v>0.7870525911851558</c:v>
                </c:pt>
                <c:pt idx="618">
                  <c:v>0.78823316662115361</c:v>
                </c:pt>
                <c:pt idx="619">
                  <c:v>0.78941382544465377</c:v>
                </c:pt>
                <c:pt idx="620">
                  <c:v>0.79059456840645126</c:v>
                </c:pt>
                <c:pt idx="621">
                  <c:v>0.79177539625788373</c:v>
                </c:pt>
                <c:pt idx="622">
                  <c:v>0.7929563097508362</c:v>
                </c:pt>
                <c:pt idx="623">
                  <c:v>0.79413730963774598</c:v>
                </c:pt>
                <c:pt idx="624">
                  <c:v>0.79531839667160797</c:v>
                </c:pt>
                <c:pt idx="625">
                  <c:v>0.79649957160597928</c:v>
                </c:pt>
                <c:pt idx="626">
                  <c:v>0.79768083519498456</c:v>
                </c:pt>
                <c:pt idx="627">
                  <c:v>0.79886218819332055</c:v>
                </c:pt>
                <c:pt idx="628">
                  <c:v>0.80004363135626155</c:v>
                </c:pt>
                <c:pt idx="629">
                  <c:v>0.80122516543966427</c:v>
                </c:pt>
                <c:pt idx="630">
                  <c:v>0.80240679119997271</c:v>
                </c:pt>
                <c:pt idx="631">
                  <c:v>0.80358850939422333</c:v>
                </c:pt>
                <c:pt idx="632">
                  <c:v>0.80477032078005017</c:v>
                </c:pt>
                <c:pt idx="633">
                  <c:v>0.80595222611568984</c:v>
                </c:pt>
                <c:pt idx="634">
                  <c:v>0.80713422615998653</c:v>
                </c:pt>
                <c:pt idx="635">
                  <c:v>0.80831632167239731</c:v>
                </c:pt>
                <c:pt idx="636">
                  <c:v>0.80949851341299683</c:v>
                </c:pt>
                <c:pt idx="637">
                  <c:v>0.81068080214248284</c:v>
                </c:pt>
                <c:pt idx="638">
                  <c:v>0.8118631886221811</c:v>
                </c:pt>
                <c:pt idx="639">
                  <c:v>0.81304567361405056</c:v>
                </c:pt>
                <c:pt idx="640">
                  <c:v>0.81422825788068842</c:v>
                </c:pt>
                <c:pt idx="641">
                  <c:v>0.8154109421853355</c:v>
                </c:pt>
                <c:pt idx="642">
                  <c:v>0.81659372729188107</c:v>
                </c:pt>
                <c:pt idx="643">
                  <c:v>0.81777661396486823</c:v>
                </c:pt>
                <c:pt idx="644">
                  <c:v>0.81895960296949921</c:v>
                </c:pt>
                <c:pt idx="645">
                  <c:v>0.82014269507164017</c:v>
                </c:pt>
                <c:pt idx="646">
                  <c:v>0.82132589103782694</c:v>
                </c:pt>
                <c:pt idx="647">
                  <c:v>0.82250919163526981</c:v>
                </c:pt>
                <c:pt idx="648">
                  <c:v>0.82369259763185898</c:v>
                </c:pt>
                <c:pt idx="649">
                  <c:v>0.82487610979616977</c:v>
                </c:pt>
                <c:pt idx="650">
                  <c:v>0.8260597288974677</c:v>
                </c:pt>
                <c:pt idx="651">
                  <c:v>0.82724345570571411</c:v>
                </c:pt>
                <c:pt idx="652">
                  <c:v>0.82842729099157109</c:v>
                </c:pt>
                <c:pt idx="653">
                  <c:v>0.82961123552640703</c:v>
                </c:pt>
                <c:pt idx="654">
                  <c:v>0.83079529008230191</c:v>
                </c:pt>
                <c:pt idx="655">
                  <c:v>0.83197945543205232</c:v>
                </c:pt>
                <c:pt idx="656">
                  <c:v>0.83316373234917718</c:v>
                </c:pt>
                <c:pt idx="657">
                  <c:v>0.83434812160792293</c:v>
                </c:pt>
                <c:pt idx="658">
                  <c:v>0.83553262398326877</c:v>
                </c:pt>
                <c:pt idx="659">
                  <c:v>0.8367172402509323</c:v>
                </c:pt>
                <c:pt idx="660">
                  <c:v>0.83790197118737464</c:v>
                </c:pt>
                <c:pt idx="661">
                  <c:v>0.83908681756980597</c:v>
                </c:pt>
                <c:pt idx="662">
                  <c:v>0.84027178017619086</c:v>
                </c:pt>
                <c:pt idx="663">
                  <c:v>0.84145685978525397</c:v>
                </c:pt>
                <c:pt idx="664">
                  <c:v>0.8426420571764851</c:v>
                </c:pt>
                <c:pt idx="665">
                  <c:v>0.843827373130145</c:v>
                </c:pt>
                <c:pt idx="666">
                  <c:v>0.84501280842727045</c:v>
                </c:pt>
                <c:pt idx="667">
                  <c:v>0.84619836384968006</c:v>
                </c:pt>
                <c:pt idx="668">
                  <c:v>0.8473840401799797</c:v>
                </c:pt>
                <c:pt idx="669">
                  <c:v>0.84856983820156795</c:v>
                </c:pt>
                <c:pt idx="670">
                  <c:v>0.84975575869864162</c:v>
                </c:pt>
                <c:pt idx="671">
                  <c:v>0.85094180245620143</c:v>
                </c:pt>
                <c:pt idx="672">
                  <c:v>0.85212797026005738</c:v>
                </c:pt>
                <c:pt idx="673">
                  <c:v>0.85331426289683454</c:v>
                </c:pt>
                <c:pt idx="674">
                  <c:v>0.85450068115397826</c:v>
                </c:pt>
                <c:pt idx="675">
                  <c:v>0.85568722581976031</c:v>
                </c:pt>
                <c:pt idx="676">
                  <c:v>0.85687389768328392</c:v>
                </c:pt>
                <c:pt idx="677">
                  <c:v>0.85806069753448999</c:v>
                </c:pt>
                <c:pt idx="678">
                  <c:v>0.85924762616416217</c:v>
                </c:pt>
                <c:pt idx="679">
                  <c:v>0.86043468436393289</c:v>
                </c:pt>
                <c:pt idx="680">
                  <c:v>0.861621872926289</c:v>
                </c:pt>
                <c:pt idx="681">
                  <c:v>0.86280919264457745</c:v>
                </c:pt>
                <c:pt idx="682">
                  <c:v>0.86399664431301082</c:v>
                </c:pt>
                <c:pt idx="683">
                  <c:v>0.86518422872667311</c:v>
                </c:pt>
                <c:pt idx="684">
                  <c:v>0.86637194668152584</c:v>
                </c:pt>
                <c:pt idx="685">
                  <c:v>0.86755979897441327</c:v>
                </c:pt>
                <c:pt idx="686">
                  <c:v>0.86874778640306849</c:v>
                </c:pt>
                <c:pt idx="687">
                  <c:v>0.86993590976611923</c:v>
                </c:pt>
                <c:pt idx="688">
                  <c:v>0.87112416986309349</c:v>
                </c:pt>
                <c:pt idx="689">
                  <c:v>0.87231256749442554</c:v>
                </c:pt>
                <c:pt idx="690">
                  <c:v>0.87350110346146159</c:v>
                </c:pt>
                <c:pt idx="691">
                  <c:v>0.87468977856646579</c:v>
                </c:pt>
                <c:pt idx="692">
                  <c:v>0.87587859361262599</c:v>
                </c:pt>
                <c:pt idx="693">
                  <c:v>0.87706754940405984</c:v>
                </c:pt>
                <c:pt idx="694">
                  <c:v>0.87825664674582038</c:v>
                </c:pt>
                <c:pt idx="695">
                  <c:v>0.87944588644390231</c:v>
                </c:pt>
                <c:pt idx="696">
                  <c:v>0.88063526930524771</c:v>
                </c:pt>
                <c:pt idx="697">
                  <c:v>0.881824796137752</c:v>
                </c:pt>
                <c:pt idx="698">
                  <c:v>0.88301446775026993</c:v>
                </c:pt>
                <c:pt idx="699">
                  <c:v>0.88420428495262182</c:v>
                </c:pt>
                <c:pt idx="700">
                  <c:v>0.88539424855559923</c:v>
                </c:pt>
                <c:pt idx="701">
                  <c:v>0.88658435937097124</c:v>
                </c:pt>
                <c:pt idx="702">
                  <c:v>0.8877746182114904</c:v>
                </c:pt>
                <c:pt idx="703">
                  <c:v>0.88896502589089876</c:v>
                </c:pt>
                <c:pt idx="704">
                  <c:v>0.89015558322393407</c:v>
                </c:pt>
                <c:pt idx="705">
                  <c:v>0.89134629102633578</c:v>
                </c:pt>
                <c:pt idx="706">
                  <c:v>0.89253715011485135</c:v>
                </c:pt>
                <c:pt idx="707">
                  <c:v>0.8937281613072422</c:v>
                </c:pt>
                <c:pt idx="708">
                  <c:v>0.8949193254222898</c:v>
                </c:pt>
                <c:pt idx="709">
                  <c:v>0.89611064327980228</c:v>
                </c:pt>
                <c:pt idx="710">
                  <c:v>0.89730211570062013</c:v>
                </c:pt>
                <c:pt idx="711">
                  <c:v>0.89849374350662281</c:v>
                </c:pt>
                <c:pt idx="712">
                  <c:v>0.89968552752073472</c:v>
                </c:pt>
                <c:pt idx="713">
                  <c:v>0.90087746856693163</c:v>
                </c:pt>
                <c:pt idx="714">
                  <c:v>0.90206956747024691</c:v>
                </c:pt>
                <c:pt idx="715">
                  <c:v>0.90326182505677799</c:v>
                </c:pt>
                <c:pt idx="716">
                  <c:v>0.9044542421536923</c:v>
                </c:pt>
                <c:pt idx="717">
                  <c:v>0.90564681958923399</c:v>
                </c:pt>
                <c:pt idx="718">
                  <c:v>0.9068395581927301</c:v>
                </c:pt>
                <c:pt idx="719">
                  <c:v>0.90803245879459704</c:v>
                </c:pt>
                <c:pt idx="720">
                  <c:v>0.90922552222634689</c:v>
                </c:pt>
                <c:pt idx="721">
                  <c:v>0.91041874932059408</c:v>
                </c:pt>
                <c:pt idx="722">
                  <c:v>0.91161214091106146</c:v>
                </c:pt>
                <c:pt idx="723">
                  <c:v>0.91280569783258714</c:v>
                </c:pt>
                <c:pt idx="724">
                  <c:v>0.91399942092113073</c:v>
                </c:pt>
                <c:pt idx="725">
                  <c:v>0.91519331101377999</c:v>
                </c:pt>
                <c:pt idx="726">
                  <c:v>0.91638736894875727</c:v>
                </c:pt>
                <c:pt idx="727">
                  <c:v>0.91758159556542607</c:v>
                </c:pt>
                <c:pt idx="728">
                  <c:v>0.9187759917042978</c:v>
                </c:pt>
                <c:pt idx="729">
                  <c:v>0.91997055820703821</c:v>
                </c:pt>
                <c:pt idx="730">
                  <c:v>0.92116529591647389</c:v>
                </c:pt>
                <c:pt idx="731">
                  <c:v>0.92236020567659938</c:v>
                </c:pt>
                <c:pt idx="732">
                  <c:v>0.92355528833258327</c:v>
                </c:pt>
                <c:pt idx="733">
                  <c:v>0.92475054473077523</c:v>
                </c:pt>
                <c:pt idx="734">
                  <c:v>0.92594597571871273</c:v>
                </c:pt>
                <c:pt idx="735">
                  <c:v>0.92714158214512776</c:v>
                </c:pt>
                <c:pt idx="736">
                  <c:v>0.92833736485995333</c:v>
                </c:pt>
                <c:pt idx="737">
                  <c:v>0.9295333247143307</c:v>
                </c:pt>
                <c:pt idx="738">
                  <c:v>0.93072946256061584</c:v>
                </c:pt>
                <c:pt idx="739">
                  <c:v>0.9319257792523864</c:v>
                </c:pt>
                <c:pt idx="740">
                  <c:v>0.9331222756444485</c:v>
                </c:pt>
                <c:pt idx="741">
                  <c:v>0.9343189525928437</c:v>
                </c:pt>
                <c:pt idx="742">
                  <c:v>0.93551581095485592</c:v>
                </c:pt>
                <c:pt idx="743">
                  <c:v>0.93671285158901829</c:v>
                </c:pt>
                <c:pt idx="744">
                  <c:v>0.93791007535512005</c:v>
                </c:pt>
                <c:pt idx="745">
                  <c:v>0.93910748311421377</c:v>
                </c:pt>
                <c:pt idx="746">
                  <c:v>0.94030507572862199</c:v>
                </c:pt>
                <c:pt idx="747">
                  <c:v>0.94150285406194467</c:v>
                </c:pt>
                <c:pt idx="748">
                  <c:v>0.94270081897906588</c:v>
                </c:pt>
                <c:pt idx="749">
                  <c:v>0.94389897134616108</c:v>
                </c:pt>
                <c:pt idx="750">
                  <c:v>0.94509731203070424</c:v>
                </c:pt>
                <c:pt idx="751">
                  <c:v>0.94629584190147487</c:v>
                </c:pt>
                <c:pt idx="752">
                  <c:v>0.94749456182856506</c:v>
                </c:pt>
                <c:pt idx="753">
                  <c:v>0.94869347268338711</c:v>
                </c:pt>
                <c:pt idx="754">
                  <c:v>0.94989257533868032</c:v>
                </c:pt>
                <c:pt idx="755">
                  <c:v>0.9510918706685183</c:v>
                </c:pt>
                <c:pt idx="756">
                  <c:v>0.95229135954831645</c:v>
                </c:pt>
                <c:pt idx="757">
                  <c:v>0.95349104285483899</c:v>
                </c:pt>
                <c:pt idx="758">
                  <c:v>0.95469092146620638</c:v>
                </c:pt>
                <c:pt idx="759">
                  <c:v>0.95589099626190266</c:v>
                </c:pt>
                <c:pt idx="760">
                  <c:v>0.957091268122783</c:v>
                </c:pt>
                <c:pt idx="761">
                  <c:v>0.95829173793108069</c:v>
                </c:pt>
                <c:pt idx="762">
                  <c:v>0.95949240657041501</c:v>
                </c:pt>
                <c:pt idx="763">
                  <c:v>0.96069327492579848</c:v>
                </c:pt>
                <c:pt idx="764">
                  <c:v>0.96189434388364425</c:v>
                </c:pt>
                <c:pt idx="765">
                  <c:v>0.96309561433177382</c:v>
                </c:pt>
                <c:pt idx="766">
                  <c:v>0.9642970871594243</c:v>
                </c:pt>
                <c:pt idx="767">
                  <c:v>0.96549876325725648</c:v>
                </c:pt>
                <c:pt idx="768">
                  <c:v>0.96670064351736174</c:v>
                </c:pt>
                <c:pt idx="769">
                  <c:v>0.96790272883327033</c:v>
                </c:pt>
                <c:pt idx="770">
                  <c:v>0.96910502009995869</c:v>
                </c:pt>
                <c:pt idx="771">
                  <c:v>0.97030751821385719</c:v>
                </c:pt>
                <c:pt idx="772">
                  <c:v>0.9715102240728577</c:v>
                </c:pt>
                <c:pt idx="773">
                  <c:v>0.97271313857632169</c:v>
                </c:pt>
                <c:pt idx="774">
                  <c:v>0.97391626262508768</c:v>
                </c:pt>
                <c:pt idx="775">
                  <c:v>0.97511959712147933</c:v>
                </c:pt>
                <c:pt idx="776">
                  <c:v>0.976323142969313</c:v>
                </c:pt>
                <c:pt idx="777">
                  <c:v>0.97752690107390572</c:v>
                </c:pt>
                <c:pt idx="778">
                  <c:v>0.97873087234208311</c:v>
                </c:pt>
                <c:pt idx="779">
                  <c:v>0.97993505768218747</c:v>
                </c:pt>
                <c:pt idx="780">
                  <c:v>0.98113945800408542</c:v>
                </c:pt>
                <c:pt idx="781">
                  <c:v>0.98234407421917613</c:v>
                </c:pt>
                <c:pt idx="782">
                  <c:v>0.98354890724039923</c:v>
                </c:pt>
                <c:pt idx="783">
                  <c:v>0.98475395798224308</c:v>
                </c:pt>
                <c:pt idx="784">
                  <c:v>0.98595922736075248</c:v>
                </c:pt>
                <c:pt idx="785">
                  <c:v>0.98716471629353708</c:v>
                </c:pt>
                <c:pt idx="786">
                  <c:v>0.98837042569977951</c:v>
                </c:pt>
                <c:pt idx="787">
                  <c:v>0.98957635650024345</c:v>
                </c:pt>
                <c:pt idx="788">
                  <c:v>0.99078250961728198</c:v>
                </c:pt>
                <c:pt idx="789">
                  <c:v>0.9919888859748458</c:v>
                </c:pt>
                <c:pt idx="790">
                  <c:v>0.99319548649849143</c:v>
                </c:pt>
                <c:pt idx="791">
                  <c:v>0.99440231211538965</c:v>
                </c:pt>
                <c:pt idx="792">
                  <c:v>0.99560936375433384</c:v>
                </c:pt>
                <c:pt idx="793">
                  <c:v>0.99681664234574818</c:v>
                </c:pt>
                <c:pt idx="794">
                  <c:v>0.99802414882169643</c:v>
                </c:pt>
                <c:pt idx="795">
                  <c:v>0.99923188411589003</c:v>
                </c:pt>
                <c:pt idx="796">
                  <c:v>1.0004398491636968</c:v>
                </c:pt>
                <c:pt idx="797">
                  <c:v>1.0016480449021496</c:v>
                </c:pt>
                <c:pt idx="798">
                  <c:v>1.0028564722699544</c:v>
                </c:pt>
                <c:pt idx="799">
                  <c:v>1.0040651322074994</c:v>
                </c:pt>
                <c:pt idx="800">
                  <c:v>1.0052740256568633</c:v>
                </c:pt>
                <c:pt idx="801">
                  <c:v>1.0064831535618246</c:v>
                </c:pt>
                <c:pt idx="802">
                  <c:v>1.0076925168678692</c:v>
                </c:pt>
                <c:pt idx="803">
                  <c:v>1.0089021165222001</c:v>
                </c:pt>
                <c:pt idx="804">
                  <c:v>1.0101119534737459</c:v>
                </c:pt>
                <c:pt idx="805">
                  <c:v>1.0113220286731699</c:v>
                </c:pt>
                <c:pt idx="806">
                  <c:v>1.0125323430728779</c:v>
                </c:pt>
                <c:pt idx="807">
                  <c:v>1.0137428976270282</c:v>
                </c:pt>
                <c:pt idx="808">
                  <c:v>1.0149536932915406</c:v>
                </c:pt>
                <c:pt idx="809">
                  <c:v>1.0161647310241044</c:v>
                </c:pt>
                <c:pt idx="810">
                  <c:v>1.0173760117841883</c:v>
                </c:pt>
                <c:pt idx="811">
                  <c:v>1.0185875365330488</c:v>
                </c:pt>
                <c:pt idx="812">
                  <c:v>1.0197993062337396</c:v>
                </c:pt>
                <c:pt idx="813">
                  <c:v>1.021011321851121</c:v>
                </c:pt>
                <c:pt idx="814">
                  <c:v>1.0222235843518688</c:v>
                </c:pt>
                <c:pt idx="815">
                  <c:v>1.0234360947044829</c:v>
                </c:pt>
                <c:pt idx="816">
                  <c:v>1.0246488538792977</c:v>
                </c:pt>
                <c:pt idx="817">
                  <c:v>1.0258618628484908</c:v>
                </c:pt>
                <c:pt idx="818">
                  <c:v>1.0270751225860919</c:v>
                </c:pt>
                <c:pt idx="819">
                  <c:v>1.0282886340679931</c:v>
                </c:pt>
                <c:pt idx="820">
                  <c:v>1.0295023982719573</c:v>
                </c:pt>
                <c:pt idx="821">
                  <c:v>1.0307164161776285</c:v>
                </c:pt>
                <c:pt idx="822">
                  <c:v>1.0319306887665411</c:v>
                </c:pt>
                <c:pt idx="823">
                  <c:v>1.0331452170221287</c:v>
                </c:pt>
                <c:pt idx="824">
                  <c:v>1.0343600019297348</c:v>
                </c:pt>
                <c:pt idx="825">
                  <c:v>1.0355750444766216</c:v>
                </c:pt>
                <c:pt idx="826">
                  <c:v>1.0367903456519798</c:v>
                </c:pt>
                <c:pt idx="827">
                  <c:v>1.0380059064469385</c:v>
                </c:pt>
                <c:pt idx="828">
                  <c:v>1.0392217278545752</c:v>
                </c:pt>
                <c:pt idx="829">
                  <c:v>1.0404378108699248</c:v>
                </c:pt>
                <c:pt idx="830">
                  <c:v>1.0416541564899899</c:v>
                </c:pt>
                <c:pt idx="831">
                  <c:v>1.042870765713751</c:v>
                </c:pt>
                <c:pt idx="832">
                  <c:v>1.0440876395421759</c:v>
                </c:pt>
                <c:pt idx="833">
                  <c:v>1.0453047789782295</c:v>
                </c:pt>
                <c:pt idx="834">
                  <c:v>1.0465221850268847</c:v>
                </c:pt>
                <c:pt idx="835">
                  <c:v>1.0472216464222939</c:v>
                </c:pt>
                <c:pt idx="836">
                  <c:v>1.0479211078177031</c:v>
                </c:pt>
                <c:pt idx="837">
                  <c:v>1.0486205692131123</c:v>
                </c:pt>
                <c:pt idx="838">
                  <c:v>1.0493200306085215</c:v>
                </c:pt>
                <c:pt idx="839">
                  <c:v>1.0500194920039307</c:v>
                </c:pt>
                <c:pt idx="840">
                  <c:v>1.05071895339934</c:v>
                </c:pt>
                <c:pt idx="841">
                  <c:v>1.0514184147947492</c:v>
                </c:pt>
                <c:pt idx="842">
                  <c:v>1.0521178761901584</c:v>
                </c:pt>
                <c:pt idx="843">
                  <c:v>1.0528173375855676</c:v>
                </c:pt>
                <c:pt idx="844">
                  <c:v>1.0535167989809768</c:v>
                </c:pt>
                <c:pt idx="845">
                  <c:v>1.054216260376386</c:v>
                </c:pt>
                <c:pt idx="846">
                  <c:v>1.0549157217717953</c:v>
                </c:pt>
                <c:pt idx="847">
                  <c:v>1.0556151831672045</c:v>
                </c:pt>
                <c:pt idx="848">
                  <c:v>1.0563146445626137</c:v>
                </c:pt>
                <c:pt idx="849">
                  <c:v>1.0570141059580229</c:v>
                </c:pt>
                <c:pt idx="850">
                  <c:v>1.0577135673534321</c:v>
                </c:pt>
                <c:pt idx="851">
                  <c:v>1.0584130287488414</c:v>
                </c:pt>
                <c:pt idx="852">
                  <c:v>1.0591124901442506</c:v>
                </c:pt>
                <c:pt idx="853">
                  <c:v>1.0598119515396598</c:v>
                </c:pt>
                <c:pt idx="854">
                  <c:v>1.060511412935069</c:v>
                </c:pt>
                <c:pt idx="855">
                  <c:v>1.0612108743304782</c:v>
                </c:pt>
                <c:pt idx="856">
                  <c:v>1.0619103357258874</c:v>
                </c:pt>
                <c:pt idx="857">
                  <c:v>1.0626097971212967</c:v>
                </c:pt>
                <c:pt idx="858">
                  <c:v>1.0633092585167059</c:v>
                </c:pt>
                <c:pt idx="859">
                  <c:v>1.0640087199121151</c:v>
                </c:pt>
                <c:pt idx="860">
                  <c:v>1.0647081813075243</c:v>
                </c:pt>
                <c:pt idx="861">
                  <c:v>1.0654076427029335</c:v>
                </c:pt>
                <c:pt idx="862">
                  <c:v>1.0661071040983428</c:v>
                </c:pt>
                <c:pt idx="863">
                  <c:v>1.066806565493752</c:v>
                </c:pt>
                <c:pt idx="864">
                  <c:v>1.0675060268891612</c:v>
                </c:pt>
                <c:pt idx="865">
                  <c:v>1.0682054882845704</c:v>
                </c:pt>
                <c:pt idx="866">
                  <c:v>1.0689049496799796</c:v>
                </c:pt>
                <c:pt idx="867">
                  <c:v>1.0696044110753888</c:v>
                </c:pt>
                <c:pt idx="868">
                  <c:v>1.0703038724707981</c:v>
                </c:pt>
                <c:pt idx="869">
                  <c:v>1.0710033338662073</c:v>
                </c:pt>
                <c:pt idx="870">
                  <c:v>1.0717027952616165</c:v>
                </c:pt>
                <c:pt idx="871">
                  <c:v>1.0724022566570257</c:v>
                </c:pt>
                <c:pt idx="872">
                  <c:v>1.0731017180524349</c:v>
                </c:pt>
                <c:pt idx="873">
                  <c:v>1.0738011794478441</c:v>
                </c:pt>
                <c:pt idx="874">
                  <c:v>1.0745006408432534</c:v>
                </c:pt>
                <c:pt idx="875">
                  <c:v>1.0752001022386626</c:v>
                </c:pt>
                <c:pt idx="876">
                  <c:v>1.0758995636340718</c:v>
                </c:pt>
                <c:pt idx="877">
                  <c:v>1.076599025029481</c:v>
                </c:pt>
                <c:pt idx="878">
                  <c:v>1.0772984864248902</c:v>
                </c:pt>
                <c:pt idx="879">
                  <c:v>1.0779979478202995</c:v>
                </c:pt>
                <c:pt idx="880">
                  <c:v>1.0786974092157087</c:v>
                </c:pt>
                <c:pt idx="881">
                  <c:v>1.0793968706111179</c:v>
                </c:pt>
                <c:pt idx="882">
                  <c:v>1.0800963320065271</c:v>
                </c:pt>
              </c:numCache>
            </c:numRef>
          </c:xVal>
          <c:yVal>
            <c:numRef>
              <c:f>Sheet1!$D$3:$D$885</c:f>
              <c:numCache>
                <c:formatCode>General</c:formatCode>
                <c:ptCount val="883"/>
                <c:pt idx="0">
                  <c:v>0</c:v>
                </c:pt>
                <c:pt idx="1">
                  <c:v>313.99812497719415</c:v>
                </c:pt>
                <c:pt idx="2">
                  <c:v>499.4253306867422</c:v>
                </c:pt>
                <c:pt idx="3">
                  <c:v>630.44503203847523</c:v>
                </c:pt>
                <c:pt idx="4">
                  <c:v>725.29355206901494</c:v>
                </c:pt>
                <c:pt idx="5">
                  <c:v>795.49021743364233</c:v>
                </c:pt>
                <c:pt idx="6">
                  <c:v>848.18189577056512</c:v>
                </c:pt>
                <c:pt idx="7">
                  <c:v>888.14200191772431</c:v>
                </c:pt>
                <c:pt idx="8">
                  <c:v>918.69713541568353</c:v>
                </c:pt>
                <c:pt idx="9">
                  <c:v>942.2293504041387</c:v>
                </c:pt>
                <c:pt idx="10">
                  <c:v>960.47610749163857</c:v>
                </c:pt>
                <c:pt idx="11">
                  <c:v>974.72143673397625</c:v>
                </c:pt>
                <c:pt idx="12">
                  <c:v>985.92346759062275</c:v>
                </c:pt>
                <c:pt idx="13">
                  <c:v>994.80237525127677</c:v>
                </c:pt>
                <c:pt idx="14">
                  <c:v>1001.902537705852</c:v>
                </c:pt>
                <c:pt idx="15">
                  <c:v>1007.6372863109027</c:v>
                </c:pt>
                <c:pt idx="16">
                  <c:v>1012.3215827243612</c:v>
                </c:pt>
                <c:pt idx="17">
                  <c:v>1016.1961415116876</c:v>
                </c:pt>
                <c:pt idx="18">
                  <c:v>1019.4453903531912</c:v>
                </c:pt>
                <c:pt idx="19">
                  <c:v>1022.2109325560626</c:v>
                </c:pt>
                <c:pt idx="20">
                  <c:v>1024.6016927599412</c:v>
                </c:pt>
                <c:pt idx="21">
                  <c:v>1026.7015964710304</c:v>
                </c:pt>
                <c:pt idx="22">
                  <c:v>1028.5754037645447</c:v>
                </c:pt>
                <c:pt idx="23">
                  <c:v>1030.2731540689445</c:v>
                </c:pt>
                <c:pt idx="24">
                  <c:v>1031.8335612790181</c:v>
                </c:pt>
                <c:pt idx="25">
                  <c:v>1033.2866127255086</c:v>
                </c:pt>
                <c:pt idx="26">
                  <c:v>1034.6555624702248</c:v>
                </c:pt>
                <c:pt idx="27">
                  <c:v>1035.9584626568235</c:v>
                </c:pt>
                <c:pt idx="28">
                  <c:v>1037.2093417569738</c:v>
                </c:pt>
                <c:pt idx="29">
                  <c:v>1038.4191123954702</c:v>
                </c:pt>
                <c:pt idx="30">
                  <c:v>1039.5962717188252</c:v>
                </c:pt>
                <c:pt idx="31">
                  <c:v>1040.747442369679</c:v>
                </c:pt>
                <c:pt idx="32">
                  <c:v>1041.8777908195766</c:v>
                </c:pt>
                <c:pt idx="33">
                  <c:v>1042.9913512193173</c:v>
                </c:pt>
                <c:pt idx="34">
                  <c:v>1044.0912763698645</c:v>
                </c:pt>
                <c:pt idx="35">
                  <c:v>1045.1800324123624</c:v>
                </c:pt>
                <c:pt idx="36">
                  <c:v>1046.2595500094842</c:v>
                </c:pt>
                <c:pt idx="37">
                  <c:v>1047.3313418549869</c:v>
                </c:pt>
                <c:pt idx="38">
                  <c:v>1048.3965940980754</c:v>
                </c:pt>
                <c:pt idx="39">
                  <c:v>1049.4562375395758</c:v>
                </c:pt>
                <c:pt idx="40">
                  <c:v>1050.5110031269946</c:v>
                </c:pt>
                <c:pt idx="41">
                  <c:v>1051.5614652502293</c:v>
                </c:pt>
                <c:pt idx="42">
                  <c:v>1052.6080755503622</c:v>
                </c:pt>
                <c:pt idx="43">
                  <c:v>1053.6511893440415</c:v>
                </c:pt>
                <c:pt idx="44">
                  <c:v>1054.6910862944062</c:v>
                </c:pt>
                <c:pt idx="45">
                  <c:v>1055.7279865946584</c:v>
                </c:pt>
                <c:pt idx="46">
                  <c:v>1056.7620636513586</c:v>
                </c:pt>
                <c:pt idx="47">
                  <c:v>1057.7934540305498</c:v>
                </c:pt>
                <c:pt idx="48">
                  <c:v>1058.8222652668078</c:v>
                </c:pt>
                <c:pt idx="49">
                  <c:v>1059.8485819971618</c:v>
                </c:pt>
                <c:pt idx="50">
                  <c:v>1060.87247078477</c:v>
                </c:pt>
                <c:pt idx="51">
                  <c:v>1061.8939839150717</c:v>
                </c:pt>
                <c:pt idx="52">
                  <c:v>1062.9131623855428</c:v>
                </c:pt>
                <c:pt idx="53">
                  <c:v>1063.9300382625183</c:v>
                </c:pt>
                <c:pt idx="54">
                  <c:v>1064.9446365404579</c:v>
                </c:pt>
                <c:pt idx="55">
                  <c:v>1065.9569766101583</c:v>
                </c:pt>
                <c:pt idx="56">
                  <c:v>1066.9670734188221</c:v>
                </c:pt>
                <c:pt idx="57">
                  <c:v>1067.9749383872509</c:v>
                </c:pt>
                <c:pt idx="58">
                  <c:v>1068.9805801363648</c:v>
                </c:pt>
                <c:pt idx="59">
                  <c:v>1069.9840050620558</c:v>
                </c:pt>
                <c:pt idx="60">
                  <c:v>1070.9852177914613</c:v>
                </c:pt>
                <c:pt idx="61">
                  <c:v>1071.984221544204</c:v>
                </c:pt>
                <c:pt idx="62">
                  <c:v>1072.9810184202345</c:v>
                </c:pt>
                <c:pt idx="63">
                  <c:v>1073.9756096274766</c:v>
                </c:pt>
                <c:pt idx="64">
                  <c:v>1074.9679956636874</c:v>
                </c:pt>
                <c:pt idx="65">
                  <c:v>1075.9581764608511</c:v>
                </c:pt>
                <c:pt idx="66">
                  <c:v>1076.9461514997811</c:v>
                </c:pt>
                <c:pt idx="67">
                  <c:v>1077.9319199023525</c:v>
                </c:pt>
                <c:pt idx="68">
                  <c:v>1078.9154805042881</c:v>
                </c:pt>
                <c:pt idx="69">
                  <c:v>1079.8968319135931</c:v>
                </c:pt>
                <c:pt idx="70">
                  <c:v>1080.8759725571056</c:v>
                </c:pt>
                <c:pt idx="71">
                  <c:v>1081.8529007179404</c:v>
                </c:pt>
                <c:pt idx="72">
                  <c:v>1082.8276145650034</c:v>
                </c:pt>
                <c:pt idx="73">
                  <c:v>1083.8001121772652</c:v>
                </c:pt>
                <c:pt idx="74">
                  <c:v>1084.7703915623815</c:v>
                </c:pt>
                <c:pt idx="75">
                  <c:v>1085.7384506724586</c:v>
                </c:pt>
                <c:pt idx="76">
                  <c:v>1086.7042874160184</c:v>
                </c:pt>
                <c:pt idx="77">
                  <c:v>1087.6678996680607</c:v>
                </c:pt>
                <c:pt idx="78">
                  <c:v>1088.6292852779607</c:v>
                </c:pt>
                <c:pt idx="79">
                  <c:v>1089.5884420755633</c:v>
                </c:pt>
                <c:pt idx="80">
                  <c:v>1090.5453678768774</c:v>
                </c:pt>
                <c:pt idx="81">
                  <c:v>1091.5000604875404</c:v>
                </c:pt>
                <c:pt idx="82">
                  <c:v>1092.4525177065602</c:v>
                </c:pt>
                <c:pt idx="83">
                  <c:v>1093.4027373288559</c:v>
                </c:pt>
                <c:pt idx="84">
                  <c:v>1094.3507171473543</c:v>
                </c:pt>
                <c:pt idx="85">
                  <c:v>1095.2964549549436</c:v>
                </c:pt>
                <c:pt idx="86">
                  <c:v>1096.2399485454655</c:v>
                </c:pt>
                <c:pt idx="87">
                  <c:v>1097.1811957152363</c:v>
                </c:pt>
                <c:pt idx="88">
                  <c:v>1098.1201942637563</c:v>
                </c:pt>
                <c:pt idx="89">
                  <c:v>1099.0569419944018</c:v>
                </c:pt>
                <c:pt idx="90">
                  <c:v>1099.9914367152128</c:v>
                </c:pt>
                <c:pt idx="91">
                  <c:v>1100.9236762391845</c:v>
                </c:pt>
                <c:pt idx="92">
                  <c:v>1101.8536583848133</c:v>
                </c:pt>
                <c:pt idx="93">
                  <c:v>1102.7813809761328</c:v>
                </c:pt>
                <c:pt idx="94">
                  <c:v>1103.7068418431859</c:v>
                </c:pt>
                <c:pt idx="95">
                  <c:v>1104.6300388222203</c:v>
                </c:pt>
                <c:pt idx="96">
                  <c:v>1105.5509697557006</c:v>
                </c:pt>
                <c:pt idx="97">
                  <c:v>1106.4696324925983</c:v>
                </c:pt>
                <c:pt idx="98">
                  <c:v>1107.3860248884107</c:v>
                </c:pt>
                <c:pt idx="99">
                  <c:v>1108.3001448051346</c:v>
                </c:pt>
                <c:pt idx="100">
                  <c:v>1109.2119901114288</c:v>
                </c:pt>
                <c:pt idx="101">
                  <c:v>1110.1215586828073</c:v>
                </c:pt>
                <c:pt idx="102">
                  <c:v>1111.028848401412</c:v>
                </c:pt>
                <c:pt idx="103">
                  <c:v>1111.9338571562503</c:v>
                </c:pt>
                <c:pt idx="104">
                  <c:v>1112.83658284281</c:v>
                </c:pt>
                <c:pt idx="105">
                  <c:v>1113.7370233636875</c:v>
                </c:pt>
                <c:pt idx="106">
                  <c:v>1114.6351766282328</c:v>
                </c:pt>
                <c:pt idx="107">
                  <c:v>1115.5310405524788</c:v>
                </c:pt>
                <c:pt idx="108">
                  <c:v>1116.4246130593192</c:v>
                </c:pt>
                <c:pt idx="109">
                  <c:v>1117.3158920783862</c:v>
                </c:pt>
                <c:pt idx="110">
                  <c:v>1118.2048755461794</c:v>
                </c:pt>
                <c:pt idx="111">
                  <c:v>1119.0915614059895</c:v>
                </c:pt>
                <c:pt idx="112">
                  <c:v>1119.9759476076517</c:v>
                </c:pt>
                <c:pt idx="113">
                  <c:v>1120.8580321081074</c:v>
                </c:pt>
                <c:pt idx="114">
                  <c:v>1121.7378128707599</c:v>
                </c:pt>
                <c:pt idx="115">
                  <c:v>1122.6152878658961</c:v>
                </c:pt>
                <c:pt idx="116">
                  <c:v>1123.4904550705114</c:v>
                </c:pt>
                <c:pt idx="117">
                  <c:v>1124.3633124681542</c:v>
                </c:pt>
                <c:pt idx="118">
                  <c:v>1125.2338580493551</c:v>
                </c:pt>
                <c:pt idx="119">
                  <c:v>1126.1020898110307</c:v>
                </c:pt>
                <c:pt idx="120">
                  <c:v>1126.9680057569765</c:v>
                </c:pt>
                <c:pt idx="121">
                  <c:v>1127.8316038973924</c:v>
                </c:pt>
                <c:pt idx="122">
                  <c:v>1128.6928822494222</c:v>
                </c:pt>
                <c:pt idx="123">
                  <c:v>1129.5518388366704</c:v>
                </c:pt>
                <c:pt idx="124">
                  <c:v>1130.4084716892075</c:v>
                </c:pt>
                <c:pt idx="125">
                  <c:v>1131.2627788439788</c:v>
                </c:pt>
                <c:pt idx="126">
                  <c:v>1132.1147583443224</c:v>
                </c:pt>
                <c:pt idx="127">
                  <c:v>1132.9644082401269</c:v>
                </c:pt>
                <c:pt idx="128">
                  <c:v>1133.8117265879439</c:v>
                </c:pt>
                <c:pt idx="129">
                  <c:v>1134.65671145076</c:v>
                </c:pt>
                <c:pt idx="130">
                  <c:v>1135.4993608980585</c:v>
                </c:pt>
                <c:pt idx="131">
                  <c:v>1136.3396730058823</c:v>
                </c:pt>
                <c:pt idx="132">
                  <c:v>1137.1776458568227</c:v>
                </c:pt>
                <c:pt idx="133">
                  <c:v>1138.013277539718</c:v>
                </c:pt>
                <c:pt idx="134">
                  <c:v>1138.8465661501641</c:v>
                </c:pt>
                <c:pt idx="135">
                  <c:v>1139.6775097898806</c:v>
                </c:pt>
                <c:pt idx="136">
                  <c:v>1140.506106567258</c:v>
                </c:pt>
                <c:pt idx="137">
                  <c:v>1141.3323545969645</c:v>
                </c:pt>
                <c:pt idx="138">
                  <c:v>1142.156252000115</c:v>
                </c:pt>
                <c:pt idx="139">
                  <c:v>1142.9777969042223</c:v>
                </c:pt>
                <c:pt idx="140">
                  <c:v>1143.7969874430953</c:v>
                </c:pt>
                <c:pt idx="141">
                  <c:v>1144.6138217569271</c:v>
                </c:pt>
                <c:pt idx="142">
                  <c:v>1145.4282979922907</c:v>
                </c:pt>
                <c:pt idx="143">
                  <c:v>1146.240414302086</c:v>
                </c:pt>
                <c:pt idx="144">
                  <c:v>1147.050168845361</c:v>
                </c:pt>
                <c:pt idx="145">
                  <c:v>1147.8575597877236</c:v>
                </c:pt>
                <c:pt idx="146">
                  <c:v>1148.6625853008284</c:v>
                </c:pt>
                <c:pt idx="147">
                  <c:v>1149.4652435627404</c:v>
                </c:pt>
                <c:pt idx="148">
                  <c:v>1150.265532757646</c:v>
                </c:pt>
                <c:pt idx="149">
                  <c:v>1151.0634510761718</c:v>
                </c:pt>
                <c:pt idx="150">
                  <c:v>1151.8589967149269</c:v>
                </c:pt>
                <c:pt idx="151">
                  <c:v>1152.6521678768643</c:v>
                </c:pt>
                <c:pt idx="152">
                  <c:v>1153.4429627712034</c:v>
                </c:pt>
                <c:pt idx="153">
                  <c:v>1154.2313796132066</c:v>
                </c:pt>
                <c:pt idx="154">
                  <c:v>1155.0174166243005</c:v>
                </c:pt>
                <c:pt idx="155">
                  <c:v>1155.8010720321824</c:v>
                </c:pt>
                <c:pt idx="156">
                  <c:v>1156.5823440706426</c:v>
                </c:pt>
                <c:pt idx="157">
                  <c:v>1157.3612309795753</c:v>
                </c:pt>
                <c:pt idx="158">
                  <c:v>1158.1377310050123</c:v>
                </c:pt>
                <c:pt idx="159">
                  <c:v>1158.9118423990585</c:v>
                </c:pt>
                <c:pt idx="160">
                  <c:v>1159.6835634199142</c:v>
                </c:pt>
                <c:pt idx="161">
                  <c:v>1160.4528923319203</c:v>
                </c:pt>
                <c:pt idx="162">
                  <c:v>1161.2198274053396</c:v>
                </c:pt>
                <c:pt idx="163">
                  <c:v>1161.9843669166457</c:v>
                </c:pt>
                <c:pt idx="164">
                  <c:v>1162.7465091482077</c:v>
                </c:pt>
                <c:pt idx="165">
                  <c:v>1163.5062523885827</c:v>
                </c:pt>
                <c:pt idx="166">
                  <c:v>1164.2635949321159</c:v>
                </c:pt>
                <c:pt idx="167">
                  <c:v>1165.0185350792799</c:v>
                </c:pt>
                <c:pt idx="168">
                  <c:v>1165.7710711365689</c:v>
                </c:pt>
                <c:pt idx="169">
                  <c:v>1166.5212014163703</c:v>
                </c:pt>
                <c:pt idx="170">
                  <c:v>1167.2689242370222</c:v>
                </c:pt>
                <c:pt idx="171">
                  <c:v>1168.0142379228855</c:v>
                </c:pt>
                <c:pt idx="172">
                  <c:v>1168.7571408041047</c:v>
                </c:pt>
                <c:pt idx="173">
                  <c:v>1169.4976312169883</c:v>
                </c:pt>
                <c:pt idx="174">
                  <c:v>1170.2357075035181</c:v>
                </c:pt>
                <c:pt idx="175">
                  <c:v>1170.9713680116467</c:v>
                </c:pt>
                <c:pt idx="176">
                  <c:v>1171.7046110952699</c:v>
                </c:pt>
                <c:pt idx="177">
                  <c:v>1172.4354351140923</c:v>
                </c:pt>
                <c:pt idx="178">
                  <c:v>1173.1638384336266</c:v>
                </c:pt>
                <c:pt idx="179">
                  <c:v>1173.8898194253475</c:v>
                </c:pt>
                <c:pt idx="180">
                  <c:v>1174.6133764665319</c:v>
                </c:pt>
                <c:pt idx="181">
                  <c:v>1175.3345079401727</c:v>
                </c:pt>
                <c:pt idx="182">
                  <c:v>1176.0532122352668</c:v>
                </c:pt>
                <c:pt idx="183">
                  <c:v>1176.769487746333</c:v>
                </c:pt>
                <c:pt idx="184">
                  <c:v>1177.4833328738957</c:v>
                </c:pt>
                <c:pt idx="185">
                  <c:v>1178.1947460242466</c:v>
                </c:pt>
                <c:pt idx="186">
                  <c:v>1178.9037256093507</c:v>
                </c:pt>
                <c:pt idx="187">
                  <c:v>1179.6102700468532</c:v>
                </c:pt>
                <c:pt idx="188">
                  <c:v>1180.3143777604171</c:v>
                </c:pt>
                <c:pt idx="189">
                  <c:v>1181.0160471790725</c:v>
                </c:pt>
                <c:pt idx="190">
                  <c:v>1181.7152767378011</c:v>
                </c:pt>
                <c:pt idx="191">
                  <c:v>1182.4120648772662</c:v>
                </c:pt>
                <c:pt idx="192">
                  <c:v>1183.1064100436788</c:v>
                </c:pt>
                <c:pt idx="193">
                  <c:v>1183.7983106891663</c:v>
                </c:pt>
                <c:pt idx="194">
                  <c:v>1184.4877652712316</c:v>
                </c:pt>
                <c:pt idx="195">
                  <c:v>1185.1747722532712</c:v>
                </c:pt>
                <c:pt idx="196">
                  <c:v>1185.8593301042856</c:v>
                </c:pt>
                <c:pt idx="197">
                  <c:v>1186.5414372987193</c:v>
                </c:pt>
                <c:pt idx="198">
                  <c:v>1187.2210923169309</c:v>
                </c:pt>
                <c:pt idx="199">
                  <c:v>1187.8982936446785</c:v>
                </c:pt>
                <c:pt idx="200">
                  <c:v>1188.5730397733437</c:v>
                </c:pt>
                <c:pt idx="201">
                  <c:v>1189.2453292000046</c:v>
                </c:pt>
                <c:pt idx="202">
                  <c:v>1189.9151604272661</c:v>
                </c:pt>
                <c:pt idx="203">
                  <c:v>1190.5825319631949</c:v>
                </c:pt>
                <c:pt idx="204">
                  <c:v>1191.2474423215479</c:v>
                </c:pt>
                <c:pt idx="205">
                  <c:v>1191.9098900215542</c:v>
                </c:pt>
                <c:pt idx="206">
                  <c:v>1192.5698735880394</c:v>
                </c:pt>
                <c:pt idx="207">
                  <c:v>1193.2273915512847</c:v>
                </c:pt>
                <c:pt idx="208">
                  <c:v>1193.8824424471391</c:v>
                </c:pt>
                <c:pt idx="209">
                  <c:v>1194.53502481699</c:v>
                </c:pt>
                <c:pt idx="210">
                  <c:v>1195.1851372075307</c:v>
                </c:pt>
                <c:pt idx="211">
                  <c:v>1195.8327781710452</c:v>
                </c:pt>
                <c:pt idx="212">
                  <c:v>1196.4779462654008</c:v>
                </c:pt>
                <c:pt idx="213">
                  <c:v>1197.1206400537642</c:v>
                </c:pt>
                <c:pt idx="214">
                  <c:v>1197.760858104863</c:v>
                </c:pt>
                <c:pt idx="215">
                  <c:v>1198.3985989927407</c:v>
                </c:pt>
                <c:pt idx="216">
                  <c:v>1199.0338612969463</c:v>
                </c:pt>
                <c:pt idx="217">
                  <c:v>1199.6666436024802</c:v>
                </c:pt>
                <c:pt idx="218">
                  <c:v>1200.2969444996984</c:v>
                </c:pt>
                <c:pt idx="219">
                  <c:v>1200.9247625842943</c:v>
                </c:pt>
                <c:pt idx="220">
                  <c:v>1201.5500964575242</c:v>
                </c:pt>
                <c:pt idx="221">
                  <c:v>1202.1729447257903</c:v>
                </c:pt>
                <c:pt idx="222">
                  <c:v>1202.7933060010869</c:v>
                </c:pt>
                <c:pt idx="223">
                  <c:v>1203.4111789006281</c:v>
                </c:pt>
                <c:pt idx="224">
                  <c:v>1204.0265620469902</c:v>
                </c:pt>
                <c:pt idx="225">
                  <c:v>1204.6394540681342</c:v>
                </c:pt>
                <c:pt idx="226">
                  <c:v>1205.2498535972675</c:v>
                </c:pt>
                <c:pt idx="227">
                  <c:v>1205.8577592730169</c:v>
                </c:pt>
                <c:pt idx="228">
                  <c:v>1206.4631697392931</c:v>
                </c:pt>
                <c:pt idx="229">
                  <c:v>1207.0660836451987</c:v>
                </c:pt>
                <c:pt idx="230">
                  <c:v>1207.6664996452371</c:v>
                </c:pt>
                <c:pt idx="231">
                  <c:v>1208.2644163991883</c:v>
                </c:pt>
                <c:pt idx="232">
                  <c:v>1208.8598325720227</c:v>
                </c:pt>
                <c:pt idx="233">
                  <c:v>1209.4527468340261</c:v>
                </c:pt>
                <c:pt idx="234">
                  <c:v>1210.0431578607222</c:v>
                </c:pt>
                <c:pt idx="235">
                  <c:v>1210.631064332845</c:v>
                </c:pt>
                <c:pt idx="236">
                  <c:v>1211.2164649364186</c:v>
                </c:pt>
                <c:pt idx="237">
                  <c:v>1211.7993583627263</c:v>
                </c:pt>
                <c:pt idx="238">
                  <c:v>1212.3797433080344</c:v>
                </c:pt>
                <c:pt idx="239">
                  <c:v>1212.9576184741084</c:v>
                </c:pt>
                <c:pt idx="240">
                  <c:v>1213.5329825677109</c:v>
                </c:pt>
                <c:pt idx="241">
                  <c:v>1214.1058343009011</c:v>
                </c:pt>
                <c:pt idx="242">
                  <c:v>1214.676172390775</c:v>
                </c:pt>
                <c:pt idx="243">
                  <c:v>1215.2439955597206</c:v>
                </c:pt>
                <c:pt idx="244">
                  <c:v>1215.8093025352734</c:v>
                </c:pt>
                <c:pt idx="245">
                  <c:v>1216.3720920500857</c:v>
                </c:pt>
                <c:pt idx="246">
                  <c:v>1216.9323628418715</c:v>
                </c:pt>
                <c:pt idx="247">
                  <c:v>1217.4901136536173</c:v>
                </c:pt>
                <c:pt idx="248">
                  <c:v>1218.045343233332</c:v>
                </c:pt>
                <c:pt idx="249">
                  <c:v>1218.5980503341966</c:v>
                </c:pt>
                <c:pt idx="250">
                  <c:v>1219.1482337144207</c:v>
                </c:pt>
                <c:pt idx="251">
                  <c:v>1219.6958921373982</c:v>
                </c:pt>
                <c:pt idx="252">
                  <c:v>1220.2410243715503</c:v>
                </c:pt>
                <c:pt idx="253">
                  <c:v>1220.7836291904048</c:v>
                </c:pt>
                <c:pt idx="254">
                  <c:v>1221.3237053725015</c:v>
                </c:pt>
                <c:pt idx="255">
                  <c:v>1221.8612517015472</c:v>
                </c:pt>
                <c:pt idx="256">
                  <c:v>1222.396266966138</c:v>
                </c:pt>
                <c:pt idx="257">
                  <c:v>1222.9287499600628</c:v>
                </c:pt>
                <c:pt idx="258">
                  <c:v>1223.458699482107</c:v>
                </c:pt>
                <c:pt idx="259">
                  <c:v>1223.9861143360595</c:v>
                </c:pt>
                <c:pt idx="260">
                  <c:v>1224.5109933307037</c:v>
                </c:pt>
                <c:pt idx="261">
                  <c:v>1225.033335279828</c:v>
                </c:pt>
                <c:pt idx="262">
                  <c:v>1225.5531390023036</c:v>
                </c:pt>
                <c:pt idx="263">
                  <c:v>1226.0704033219602</c:v>
                </c:pt>
                <c:pt idx="264">
                  <c:v>1226.5851270675764</c:v>
                </c:pt>
                <c:pt idx="265">
                  <c:v>1227.0973090729126</c:v>
                </c:pt>
                <c:pt idx="266">
                  <c:v>1227.6069481766554</c:v>
                </c:pt>
                <c:pt idx="267">
                  <c:v>1228.1140432226171</c:v>
                </c:pt>
                <c:pt idx="268">
                  <c:v>1228.6185930593733</c:v>
                </c:pt>
                <c:pt idx="269">
                  <c:v>1229.1205965405429</c:v>
                </c:pt>
                <c:pt idx="270">
                  <c:v>1229.6200525246456</c:v>
                </c:pt>
                <c:pt idx="271">
                  <c:v>1230.1169598751142</c:v>
                </c:pt>
                <c:pt idx="272">
                  <c:v>1230.6113174604097</c:v>
                </c:pt>
                <c:pt idx="273">
                  <c:v>1231.103124153783</c:v>
                </c:pt>
                <c:pt idx="274">
                  <c:v>1231.5923788333421</c:v>
                </c:pt>
                <c:pt idx="275">
                  <c:v>1232.0790803823049</c:v>
                </c:pt>
                <c:pt idx="276">
                  <c:v>1232.563227688554</c:v>
                </c:pt>
                <c:pt idx="277">
                  <c:v>1233.0448196450266</c:v>
                </c:pt>
                <c:pt idx="278">
                  <c:v>1233.5238551494128</c:v>
                </c:pt>
                <c:pt idx="279">
                  <c:v>1234.0003331043206</c:v>
                </c:pt>
                <c:pt idx="280">
                  <c:v>1234.4742524171756</c:v>
                </c:pt>
                <c:pt idx="281">
                  <c:v>1234.9456120003251</c:v>
                </c:pt>
                <c:pt idx="282">
                  <c:v>1235.4144107709426</c:v>
                </c:pt>
                <c:pt idx="283">
                  <c:v>1235.8806476508921</c:v>
                </c:pt>
                <c:pt idx="284">
                  <c:v>1236.3443215671321</c:v>
                </c:pt>
                <c:pt idx="285">
                  <c:v>1236.805431451188</c:v>
                </c:pt>
                <c:pt idx="286">
                  <c:v>1237.2639762395663</c:v>
                </c:pt>
                <c:pt idx="287">
                  <c:v>1237.7199548735248</c:v>
                </c:pt>
                <c:pt idx="288">
                  <c:v>1238.1733662990689</c:v>
                </c:pt>
                <c:pt idx="289">
                  <c:v>1238.6242094670756</c:v>
                </c:pt>
                <c:pt idx="290">
                  <c:v>1239.0724833331687</c:v>
                </c:pt>
                <c:pt idx="291">
                  <c:v>1239.5181868577263</c:v>
                </c:pt>
                <c:pt idx="292">
                  <c:v>1239.9613190059501</c:v>
                </c:pt>
                <c:pt idx="293">
                  <c:v>1240.401878747756</c:v>
                </c:pt>
                <c:pt idx="294">
                  <c:v>1240.8398650578847</c:v>
                </c:pt>
                <c:pt idx="295">
                  <c:v>1241.2752769157205</c:v>
                </c:pt>
                <c:pt idx="296">
                  <c:v>1241.7081133054439</c:v>
                </c:pt>
                <c:pt idx="297">
                  <c:v>1242.1383732159898</c:v>
                </c:pt>
                <c:pt idx="298">
                  <c:v>1242.5660556410805</c:v>
                </c:pt>
                <c:pt idx="299">
                  <c:v>1242.9911595789579</c:v>
                </c:pt>
                <c:pt idx="300">
                  <c:v>1243.4136840327985</c:v>
                </c:pt>
                <c:pt idx="301">
                  <c:v>1243.8336280103101</c:v>
                </c:pt>
                <c:pt idx="302">
                  <c:v>1244.2509905240222</c:v>
                </c:pt>
                <c:pt idx="303">
                  <c:v>1244.6657705911528</c:v>
                </c:pt>
                <c:pt idx="304">
                  <c:v>1245.0779672335325</c:v>
                </c:pt>
                <c:pt idx="305">
                  <c:v>1245.4875794777465</c:v>
                </c:pt>
                <c:pt idx="306">
                  <c:v>1245.8946063549811</c:v>
                </c:pt>
                <c:pt idx="307">
                  <c:v>1246.2990469011129</c:v>
                </c:pt>
                <c:pt idx="308">
                  <c:v>1246.7009001567903</c:v>
                </c:pt>
                <c:pt idx="309">
                  <c:v>1247.100165167124</c:v>
                </c:pt>
                <c:pt idx="310">
                  <c:v>1247.4968409820176</c:v>
                </c:pt>
                <c:pt idx="311">
                  <c:v>1247.890926656024</c:v>
                </c:pt>
                <c:pt idx="312">
                  <c:v>1248.2824212481548</c:v>
                </c:pt>
                <c:pt idx="313">
                  <c:v>1248.6713238222485</c:v>
                </c:pt>
                <c:pt idx="314">
                  <c:v>1249.057633446738</c:v>
                </c:pt>
                <c:pt idx="315">
                  <c:v>1249.4413491944899</c:v>
                </c:pt>
                <c:pt idx="316">
                  <c:v>1249.8224701432739</c:v>
                </c:pt>
                <c:pt idx="317">
                  <c:v>1250.2009953751865</c:v>
                </c:pt>
                <c:pt idx="318">
                  <c:v>1250.5769239771112</c:v>
                </c:pt>
                <c:pt idx="319">
                  <c:v>1250.9502550404061</c:v>
                </c:pt>
                <c:pt idx="320">
                  <c:v>1251.3209876611597</c:v>
                </c:pt>
                <c:pt idx="321">
                  <c:v>1251.6891209398038</c:v>
                </c:pt>
                <c:pt idx="322">
                  <c:v>1252.0546539816009</c:v>
                </c:pt>
                <c:pt idx="323">
                  <c:v>1252.4175858961896</c:v>
                </c:pt>
                <c:pt idx="324">
                  <c:v>1252.7779157978978</c:v>
                </c:pt>
                <c:pt idx="325">
                  <c:v>1253.1356428055067</c:v>
                </c:pt>
                <c:pt idx="326">
                  <c:v>1253.4907660424553</c:v>
                </c:pt>
                <c:pt idx="327">
                  <c:v>1253.8432846365913</c:v>
                </c:pt>
                <c:pt idx="328">
                  <c:v>1254.1931977205036</c:v>
                </c:pt>
                <c:pt idx="329">
                  <c:v>1254.5405044310244</c:v>
                </c:pt>
                <c:pt idx="330">
                  <c:v>1254.8852039097997</c:v>
                </c:pt>
                <c:pt idx="331">
                  <c:v>1255.2272953028219</c:v>
                </c:pt>
                <c:pt idx="332">
                  <c:v>1255.5667777606413</c:v>
                </c:pt>
                <c:pt idx="333">
                  <c:v>1255.9036504383257</c:v>
                </c:pt>
                <c:pt idx="334">
                  <c:v>1256.2379124954466</c:v>
                </c:pt>
                <c:pt idx="335">
                  <c:v>1256.5695630961186</c:v>
                </c:pt>
                <c:pt idx="336">
                  <c:v>1256.8986014088491</c:v>
                </c:pt>
                <c:pt idx="337">
                  <c:v>1257.2250266067078</c:v>
                </c:pt>
                <c:pt idx="338">
                  <c:v>1257.5488378672155</c:v>
                </c:pt>
                <c:pt idx="339">
                  <c:v>1257.8700343723954</c:v>
                </c:pt>
                <c:pt idx="340">
                  <c:v>1258.1886153087389</c:v>
                </c:pt>
                <c:pt idx="341">
                  <c:v>1258.504579867116</c:v>
                </c:pt>
                <c:pt idx="342">
                  <c:v>1258.8179272429986</c:v>
                </c:pt>
                <c:pt idx="343">
                  <c:v>1259.1286566362437</c:v>
                </c:pt>
                <c:pt idx="344">
                  <c:v>1259.4367672511589</c:v>
                </c:pt>
                <c:pt idx="345">
                  <c:v>1259.7422582964571</c:v>
                </c:pt>
                <c:pt idx="346">
                  <c:v>1260.0451289853722</c:v>
                </c:pt>
                <c:pt idx="347">
                  <c:v>1260.3453785355171</c:v>
                </c:pt>
                <c:pt idx="348">
                  <c:v>1260.6430061689696</c:v>
                </c:pt>
                <c:pt idx="349">
                  <c:v>1260.9380111121486</c:v>
                </c:pt>
                <c:pt idx="350">
                  <c:v>1261.2303925960459</c:v>
                </c:pt>
                <c:pt idx="351">
                  <c:v>1261.5201498558597</c:v>
                </c:pt>
                <c:pt idx="352">
                  <c:v>1261.8072821314024</c:v>
                </c:pt>
                <c:pt idx="353">
                  <c:v>1262.0917886667689</c:v>
                </c:pt>
                <c:pt idx="354">
                  <c:v>1262.3736687104922</c:v>
                </c:pt>
                <c:pt idx="355">
                  <c:v>1262.6529215154442</c:v>
                </c:pt>
                <c:pt idx="356">
                  <c:v>1262.9295463389888</c:v>
                </c:pt>
                <c:pt idx="357">
                  <c:v>1263.2035424427711</c:v>
                </c:pt>
                <c:pt idx="358">
                  <c:v>1263.4749090929017</c:v>
                </c:pt>
                <c:pt idx="359">
                  <c:v>1263.7436455598024</c:v>
                </c:pt>
                <c:pt idx="360">
                  <c:v>1264.0097511183021</c:v>
                </c:pt>
                <c:pt idx="361">
                  <c:v>1264.273225047581</c:v>
                </c:pt>
                <c:pt idx="362">
                  <c:v>1264.5340666311317</c:v>
                </c:pt>
                <c:pt idx="363">
                  <c:v>1264.7922751569015</c:v>
                </c:pt>
                <c:pt idx="364">
                  <c:v>1265.0478499171502</c:v>
                </c:pt>
                <c:pt idx="365">
                  <c:v>1265.3007902084073</c:v>
                </c:pt>
                <c:pt idx="366">
                  <c:v>1265.5510953316764</c:v>
                </c:pt>
                <c:pt idx="367">
                  <c:v>1265.7987645921553</c:v>
                </c:pt>
                <c:pt idx="368">
                  <c:v>1266.0437972995542</c:v>
                </c:pt>
                <c:pt idx="369">
                  <c:v>1266.2861927677402</c:v>
                </c:pt>
                <c:pt idx="370">
                  <c:v>1266.5259503149753</c:v>
                </c:pt>
                <c:pt idx="371">
                  <c:v>1266.763069263837</c:v>
                </c:pt>
                <c:pt idx="372">
                  <c:v>1266.9975489412077</c:v>
                </c:pt>
                <c:pt idx="373">
                  <c:v>1267.2293886783459</c:v>
                </c:pt>
                <c:pt idx="374">
                  <c:v>1267.4585878107555</c:v>
                </c:pt>
                <c:pt idx="375">
                  <c:v>1267.6851456782019</c:v>
                </c:pt>
                <c:pt idx="376">
                  <c:v>1267.9090616248602</c:v>
                </c:pt>
                <c:pt idx="377">
                  <c:v>1268.1303349990515</c:v>
                </c:pt>
                <c:pt idx="378">
                  <c:v>1268.3489651535745</c:v>
                </c:pt>
                <c:pt idx="379">
                  <c:v>1268.5649514453457</c:v>
                </c:pt>
                <c:pt idx="380">
                  <c:v>1268.7782932356877</c:v>
                </c:pt>
                <c:pt idx="381">
                  <c:v>1268.9889898900658</c:v>
                </c:pt>
                <c:pt idx="382">
                  <c:v>1269.1970407783524</c:v>
                </c:pt>
                <c:pt idx="383">
                  <c:v>1269.402445274633</c:v>
                </c:pt>
                <c:pt idx="384">
                  <c:v>1269.6052027572107</c:v>
                </c:pt>
                <c:pt idx="385">
                  <c:v>1269.8053126087432</c:v>
                </c:pt>
                <c:pt idx="386">
                  <c:v>1270.0027742161201</c:v>
                </c:pt>
                <c:pt idx="387">
                  <c:v>1270.1975869704081</c:v>
                </c:pt>
                <c:pt idx="388">
                  <c:v>1270.3897502670413</c:v>
                </c:pt>
                <c:pt idx="389">
                  <c:v>1270.5792635056241</c:v>
                </c:pt>
                <c:pt idx="390">
                  <c:v>1270.7661260899624</c:v>
                </c:pt>
                <c:pt idx="391">
                  <c:v>1270.950337428244</c:v>
                </c:pt>
                <c:pt idx="392">
                  <c:v>1271.1318969327419</c:v>
                </c:pt>
                <c:pt idx="393">
                  <c:v>1271.310804020053</c:v>
                </c:pt>
                <c:pt idx="394">
                  <c:v>1271.4870581109842</c:v>
                </c:pt>
                <c:pt idx="395">
                  <c:v>1271.6606586305377</c:v>
                </c:pt>
                <c:pt idx="396">
                  <c:v>1271.8316050079218</c:v>
                </c:pt>
                <c:pt idx="397">
                  <c:v>1271.999896676667</c:v>
                </c:pt>
                <c:pt idx="398">
                  <c:v>1272.1655330743899</c:v>
                </c:pt>
                <c:pt idx="399">
                  <c:v>1272.3285136429731</c:v>
                </c:pt>
                <c:pt idx="400">
                  <c:v>1272.4888378285082</c:v>
                </c:pt>
                <c:pt idx="401">
                  <c:v>1272.6465050812619</c:v>
                </c:pt>
                <c:pt idx="402">
                  <c:v>1272.8015148557658</c:v>
                </c:pt>
                <c:pt idx="403">
                  <c:v>1272.9538666106973</c:v>
                </c:pt>
                <c:pt idx="404">
                  <c:v>1273.1035598088715</c:v>
                </c:pt>
                <c:pt idx="405">
                  <c:v>1273.2505939174382</c:v>
                </c:pt>
                <c:pt idx="406">
                  <c:v>1273.3949684075569</c:v>
                </c:pt>
                <c:pt idx="407">
                  <c:v>1273.5366827547018</c:v>
                </c:pt>
                <c:pt idx="408">
                  <c:v>1273.6757364385041</c:v>
                </c:pt>
                <c:pt idx="409">
                  <c:v>1273.8121289427243</c:v>
                </c:pt>
                <c:pt idx="410">
                  <c:v>1273.9458597553312</c:v>
                </c:pt>
                <c:pt idx="411">
                  <c:v>1274.0769283684494</c:v>
                </c:pt>
                <c:pt idx="412">
                  <c:v>1274.2053342783624</c:v>
                </c:pt>
                <c:pt idx="413">
                  <c:v>1274.3310769855782</c:v>
                </c:pt>
                <c:pt idx="414">
                  <c:v>1274.454155994659</c:v>
                </c:pt>
                <c:pt idx="415">
                  <c:v>1274.5745708144152</c:v>
                </c:pt>
                <c:pt idx="416">
                  <c:v>1274.6923209577581</c:v>
                </c:pt>
                <c:pt idx="417">
                  <c:v>1274.807405941759</c:v>
                </c:pt>
                <c:pt idx="418">
                  <c:v>1274.9198252876747</c:v>
                </c:pt>
                <c:pt idx="419">
                  <c:v>1275.0295785208925</c:v>
                </c:pt>
                <c:pt idx="420">
                  <c:v>1275.136665170895</c:v>
                </c:pt>
                <c:pt idx="421">
                  <c:v>1275.241084771339</c:v>
                </c:pt>
                <c:pt idx="422">
                  <c:v>1275.3428368600596</c:v>
                </c:pt>
                <c:pt idx="423">
                  <c:v>1275.4419209789296</c:v>
                </c:pt>
                <c:pt idx="424">
                  <c:v>1275.5383366740823</c:v>
                </c:pt>
                <c:pt idx="425">
                  <c:v>1275.6320834955995</c:v>
                </c:pt>
                <c:pt idx="426">
                  <c:v>1275.7231609978951</c:v>
                </c:pt>
                <c:pt idx="427">
                  <c:v>1275.8115687393483</c:v>
                </c:pt>
                <c:pt idx="428">
                  <c:v>1275.8973062825571</c:v>
                </c:pt>
                <c:pt idx="429">
                  <c:v>1275.9803731941624</c:v>
                </c:pt>
                <c:pt idx="430">
                  <c:v>1276.0607690449406</c:v>
                </c:pt>
                <c:pt idx="431">
                  <c:v>1276.1384934098469</c:v>
                </c:pt>
                <c:pt idx="432">
                  <c:v>1276.2135458678388</c:v>
                </c:pt>
                <c:pt idx="433">
                  <c:v>1276.2859260020621</c:v>
                </c:pt>
                <c:pt idx="434">
                  <c:v>1276.3556333997517</c:v>
                </c:pt>
                <c:pt idx="435">
                  <c:v>1276.4226676522103</c:v>
                </c:pt>
                <c:pt idx="436">
                  <c:v>1276.4870283548455</c:v>
                </c:pt>
                <c:pt idx="437">
                  <c:v>1276.5487151072111</c:v>
                </c:pt>
                <c:pt idx="438">
                  <c:v>1276.6077275129617</c:v>
                </c:pt>
                <c:pt idx="439">
                  <c:v>1276.6640651797513</c:v>
                </c:pt>
                <c:pt idx="440">
                  <c:v>1276.7177277194032</c:v>
                </c:pt>
                <c:pt idx="441">
                  <c:v>1276.7687147477998</c:v>
                </c:pt>
                <c:pt idx="442">
                  <c:v>1276.8170258849309</c:v>
                </c:pt>
                <c:pt idx="443">
                  <c:v>1276.862660754839</c:v>
                </c:pt>
                <c:pt idx="444">
                  <c:v>1276.9056189856856</c:v>
                </c:pt>
                <c:pt idx="445">
                  <c:v>1276.9459002096955</c:v>
                </c:pt>
                <c:pt idx="446">
                  <c:v>1276.9835040631565</c:v>
                </c:pt>
                <c:pt idx="447">
                  <c:v>1277.0184301864456</c:v>
                </c:pt>
                <c:pt idx="448">
                  <c:v>1277.0506782240154</c:v>
                </c:pt>
                <c:pt idx="449">
                  <c:v>1277.0802478243838</c:v>
                </c:pt>
                <c:pt idx="450">
                  <c:v>1277.1071386401263</c:v>
                </c:pt>
                <c:pt idx="451">
                  <c:v>1277.1313503278932</c:v>
                </c:pt>
                <c:pt idx="452">
                  <c:v>1277.1528825484259</c:v>
                </c:pt>
                <c:pt idx="453">
                  <c:v>1277.1717349665028</c:v>
                </c:pt>
                <c:pt idx="454">
                  <c:v>1277.1879072509698</c:v>
                </c:pt>
                <c:pt idx="455">
                  <c:v>1277.2013990747159</c:v>
                </c:pt>
                <c:pt idx="456">
                  <c:v>1277.2122101147118</c:v>
                </c:pt>
                <c:pt idx="457">
                  <c:v>1277.2203400519629</c:v>
                </c:pt>
                <c:pt idx="458">
                  <c:v>1277.2257885715326</c:v>
                </c:pt>
                <c:pt idx="459">
                  <c:v>1277.2285553625707</c:v>
                </c:pt>
                <c:pt idx="460">
                  <c:v>1277.2286401182284</c:v>
                </c:pt>
                <c:pt idx="461">
                  <c:v>1277.2260425357408</c:v>
                </c:pt>
                <c:pt idx="462">
                  <c:v>1277.220762316364</c:v>
                </c:pt>
                <c:pt idx="463">
                  <c:v>1277.212799165394</c:v>
                </c:pt>
                <c:pt idx="464">
                  <c:v>1277.2021527922243</c:v>
                </c:pt>
                <c:pt idx="465">
                  <c:v>1277.188822910229</c:v>
                </c:pt>
                <c:pt idx="466">
                  <c:v>1277.172809236843</c:v>
                </c:pt>
                <c:pt idx="467">
                  <c:v>1277.1541114935419</c:v>
                </c:pt>
                <c:pt idx="468">
                  <c:v>1277.1327294058756</c:v>
                </c:pt>
                <c:pt idx="469">
                  <c:v>1277.1086627033515</c:v>
                </c:pt>
                <c:pt idx="470">
                  <c:v>1277.0819111195656</c:v>
                </c:pt>
                <c:pt idx="471">
                  <c:v>1277.0524743921665</c:v>
                </c:pt>
                <c:pt idx="472">
                  <c:v>1277.0203522627492</c:v>
                </c:pt>
                <c:pt idx="473">
                  <c:v>1276.9855444770169</c:v>
                </c:pt>
                <c:pt idx="474">
                  <c:v>1276.9480507846733</c:v>
                </c:pt>
                <c:pt idx="475">
                  <c:v>1276.9078709394726</c:v>
                </c:pt>
                <c:pt idx="476">
                  <c:v>1276.8650046991684</c:v>
                </c:pt>
                <c:pt idx="477">
                  <c:v>1276.8194518255182</c:v>
                </c:pt>
                <c:pt idx="478">
                  <c:v>1276.7712120843578</c:v>
                </c:pt>
                <c:pt idx="479">
                  <c:v>1276.720285245518</c:v>
                </c:pt>
                <c:pt idx="480">
                  <c:v>1276.6666710828376</c:v>
                </c:pt>
                <c:pt idx="481">
                  <c:v>1276.6103693742091</c:v>
                </c:pt>
                <c:pt idx="482">
                  <c:v>1276.5513799015062</c:v>
                </c:pt>
                <c:pt idx="483">
                  <c:v>1276.4897024506504</c:v>
                </c:pt>
                <c:pt idx="484">
                  <c:v>1276.4253368115533</c:v>
                </c:pt>
                <c:pt idx="485">
                  <c:v>1276.3582827781656</c:v>
                </c:pt>
                <c:pt idx="486">
                  <c:v>1276.2885401484516</c:v>
                </c:pt>
                <c:pt idx="487">
                  <c:v>1276.2161087243792</c:v>
                </c:pt>
                <c:pt idx="488">
                  <c:v>1276.140988311919</c:v>
                </c:pt>
                <c:pt idx="489">
                  <c:v>1276.0631787210723</c:v>
                </c:pt>
                <c:pt idx="490">
                  <c:v>1275.9826797658598</c:v>
                </c:pt>
                <c:pt idx="491">
                  <c:v>1275.8994912642825</c:v>
                </c:pt>
                <c:pt idx="492">
                  <c:v>1275.8136130383627</c:v>
                </c:pt>
                <c:pt idx="493">
                  <c:v>1275.7250449141475</c:v>
                </c:pt>
                <c:pt idx="494">
                  <c:v>1275.6337867216544</c:v>
                </c:pt>
                <c:pt idx="495">
                  <c:v>1275.5398382949354</c:v>
                </c:pt>
                <c:pt idx="496">
                  <c:v>1275.4431994720401</c:v>
                </c:pt>
                <c:pt idx="497">
                  <c:v>1275.3438700950639</c:v>
                </c:pt>
                <c:pt idx="498">
                  <c:v>1275.2418500100305</c:v>
                </c:pt>
                <c:pt idx="499">
                  <c:v>1275.137139067009</c:v>
                </c:pt>
                <c:pt idx="500">
                  <c:v>1275.0297371201018</c:v>
                </c:pt>
                <c:pt idx="501">
                  <c:v>1274.9196440273463</c:v>
                </c:pt>
                <c:pt idx="502">
                  <c:v>1274.8068596508263</c:v>
                </c:pt>
                <c:pt idx="503">
                  <c:v>1274.6913838566236</c:v>
                </c:pt>
                <c:pt idx="504">
                  <c:v>1274.573216514802</c:v>
                </c:pt>
                <c:pt idx="505">
                  <c:v>1274.4523574994635</c:v>
                </c:pt>
                <c:pt idx="506">
                  <c:v>1274.3288066886828</c:v>
                </c:pt>
                <c:pt idx="507">
                  <c:v>1274.2025639645101</c:v>
                </c:pt>
                <c:pt idx="508">
                  <c:v>1274.0736292130443</c:v>
                </c:pt>
                <c:pt idx="509">
                  <c:v>1273.9420023243595</c:v>
                </c:pt>
                <c:pt idx="510">
                  <c:v>1273.8076831925425</c:v>
                </c:pt>
                <c:pt idx="511">
                  <c:v>1273.6706717156478</c:v>
                </c:pt>
                <c:pt idx="512">
                  <c:v>1273.5309677957437</c:v>
                </c:pt>
                <c:pt idx="513">
                  <c:v>1273.3885713389009</c:v>
                </c:pt>
                <c:pt idx="514">
                  <c:v>1273.2434822551832</c:v>
                </c:pt>
                <c:pt idx="515">
                  <c:v>1273.095700458666</c:v>
                </c:pt>
                <c:pt idx="516">
                  <c:v>1272.9452258674028</c:v>
                </c:pt>
                <c:pt idx="517">
                  <c:v>1272.7920584034509</c:v>
                </c:pt>
                <c:pt idx="518">
                  <c:v>1272.6361979928306</c:v>
                </c:pt>
                <c:pt idx="519">
                  <c:v>1272.4776445656453</c:v>
                </c:pt>
                <c:pt idx="520">
                  <c:v>1272.3163980558886</c:v>
                </c:pt>
                <c:pt idx="521">
                  <c:v>1272.1524584016424</c:v>
                </c:pt>
                <c:pt idx="522">
                  <c:v>1271.9858255449512</c:v>
                </c:pt>
                <c:pt idx="523">
                  <c:v>1271.8164994318058</c:v>
                </c:pt>
                <c:pt idx="524">
                  <c:v>1271.6444800122658</c:v>
                </c:pt>
                <c:pt idx="525">
                  <c:v>1271.4697672403504</c:v>
                </c:pt>
                <c:pt idx="526">
                  <c:v>1271.2923610741084</c:v>
                </c:pt>
                <c:pt idx="527">
                  <c:v>1269.6122614755323</c:v>
                </c:pt>
                <c:pt idx="528">
                  <c:v>1269.4294684106624</c:v>
                </c:pt>
                <c:pt idx="529">
                  <c:v>1269.2439818494859</c:v>
                </c:pt>
                <c:pt idx="530">
                  <c:v>1269.0558017660376</c:v>
                </c:pt>
                <c:pt idx="531">
                  <c:v>1268.8649281383068</c:v>
                </c:pt>
                <c:pt idx="532">
                  <c:v>1268.6713609483334</c:v>
                </c:pt>
                <c:pt idx="533">
                  <c:v>1268.4751001820941</c:v>
                </c:pt>
                <c:pt idx="534">
                  <c:v>1268.27614582961</c:v>
                </c:pt>
                <c:pt idx="535">
                  <c:v>1268.0744978848606</c:v>
                </c:pt>
                <c:pt idx="536">
                  <c:v>1267.8701563458758</c:v>
                </c:pt>
                <c:pt idx="537">
                  <c:v>1267.6631212146506</c:v>
                </c:pt>
                <c:pt idx="538">
                  <c:v>1267.4533924971468</c:v>
                </c:pt>
                <c:pt idx="539">
                  <c:v>1267.2409702034008</c:v>
                </c:pt>
                <c:pt idx="540">
                  <c:v>1267.025854347412</c:v>
                </c:pt>
                <c:pt idx="541">
                  <c:v>1266.8080449471834</c:v>
                </c:pt>
                <c:pt idx="542">
                  <c:v>1266.5875420247182</c:v>
                </c:pt>
                <c:pt idx="543">
                  <c:v>1266.3643456059938</c:v>
                </c:pt>
                <c:pt idx="544">
                  <c:v>1266.1384557210718</c:v>
                </c:pt>
                <c:pt idx="545">
                  <c:v>1265.9098724039432</c:v>
                </c:pt>
                <c:pt idx="546">
                  <c:v>1265.6785956925974</c:v>
                </c:pt>
                <c:pt idx="547">
                  <c:v>1265.4446256290805</c:v>
                </c:pt>
                <c:pt idx="548">
                  <c:v>1265.207962259432</c:v>
                </c:pt>
                <c:pt idx="549">
                  <c:v>1264.9686056336648</c:v>
                </c:pt>
                <c:pt idx="550">
                  <c:v>1264.7265558058145</c:v>
                </c:pt>
                <c:pt idx="551">
                  <c:v>1264.4818128339552</c:v>
                </c:pt>
                <c:pt idx="552">
                  <c:v>1264.2343767801283</c:v>
                </c:pt>
                <c:pt idx="553">
                  <c:v>1263.9842477104173</c:v>
                </c:pt>
                <c:pt idx="554">
                  <c:v>1263.7314256948705</c:v>
                </c:pt>
                <c:pt idx="555">
                  <c:v>1263.4759108075941</c:v>
                </c:pt>
                <c:pt idx="556">
                  <c:v>1263.2177031266774</c:v>
                </c:pt>
                <c:pt idx="557">
                  <c:v>1262.956802734247</c:v>
                </c:pt>
                <c:pt idx="558">
                  <c:v>1262.6932097164124</c:v>
                </c:pt>
                <c:pt idx="559">
                  <c:v>1262.4269241633212</c:v>
                </c:pt>
                <c:pt idx="560">
                  <c:v>1262.1579461691547</c:v>
                </c:pt>
                <c:pt idx="561">
                  <c:v>1261.886275832057</c:v>
                </c:pt>
                <c:pt idx="562">
                  <c:v>1261.6119132542253</c:v>
                </c:pt>
                <c:pt idx="563">
                  <c:v>1261.3348585418923</c:v>
                </c:pt>
                <c:pt idx="564">
                  <c:v>1261.055111805279</c:v>
                </c:pt>
                <c:pt idx="565">
                  <c:v>1260.7726731586272</c:v>
                </c:pt>
                <c:pt idx="566">
                  <c:v>1260.4875427202303</c:v>
                </c:pt>
                <c:pt idx="567">
                  <c:v>1260.1997206123899</c:v>
                </c:pt>
                <c:pt idx="568">
                  <c:v>1259.9092069614144</c:v>
                </c:pt>
                <c:pt idx="569">
                  <c:v>1259.61600189769</c:v>
                </c:pt>
                <c:pt idx="570">
                  <c:v>1259.320105555568</c:v>
                </c:pt>
                <c:pt idx="571">
                  <c:v>1259.0215180734804</c:v>
                </c:pt>
                <c:pt idx="572">
                  <c:v>1258.7202395938691</c:v>
                </c:pt>
                <c:pt idx="573">
                  <c:v>1258.4162702631791</c:v>
                </c:pt>
                <c:pt idx="574">
                  <c:v>1258.1096102319493</c:v>
                </c:pt>
                <c:pt idx="575">
                  <c:v>1257.8002596547119</c:v>
                </c:pt>
                <c:pt idx="576">
                  <c:v>1257.4882186900313</c:v>
                </c:pt>
                <c:pt idx="577">
                  <c:v>1257.1734875005302</c:v>
                </c:pt>
                <c:pt idx="578">
                  <c:v>1256.8560662528682</c:v>
                </c:pt>
                <c:pt idx="579">
                  <c:v>1256.5359551177278</c:v>
                </c:pt>
                <c:pt idx="580">
                  <c:v>1256.2131542698787</c:v>
                </c:pt>
                <c:pt idx="581">
                  <c:v>1255.8876638880756</c:v>
                </c:pt>
                <c:pt idx="582">
                  <c:v>1255.5594841551551</c:v>
                </c:pt>
                <c:pt idx="583">
                  <c:v>1255.2286152579923</c:v>
                </c:pt>
                <c:pt idx="584">
                  <c:v>1254.8950573875059</c:v>
                </c:pt>
                <c:pt idx="585">
                  <c:v>1254.5588107386859</c:v>
                </c:pt>
                <c:pt idx="586">
                  <c:v>1254.2198755105649</c:v>
                </c:pt>
                <c:pt idx="587">
                  <c:v>1253.8782519062129</c:v>
                </c:pt>
                <c:pt idx="588">
                  <c:v>1253.5339401327774</c:v>
                </c:pt>
                <c:pt idx="589">
                  <c:v>1253.1869404014476</c:v>
                </c:pt>
                <c:pt idx="590">
                  <c:v>1252.8372529274891</c:v>
                </c:pt>
                <c:pt idx="591">
                  <c:v>1252.4848779302185</c:v>
                </c:pt>
                <c:pt idx="592">
                  <c:v>1252.1298156330354</c:v>
                </c:pt>
                <c:pt idx="593">
                  <c:v>1251.772066263366</c:v>
                </c:pt>
                <c:pt idx="594">
                  <c:v>1251.411630052726</c:v>
                </c:pt>
                <c:pt idx="595">
                  <c:v>1251.0485072367258</c:v>
                </c:pt>
                <c:pt idx="596">
                  <c:v>1250.6826980550284</c:v>
                </c:pt>
                <c:pt idx="597">
                  <c:v>1250.3142027513557</c:v>
                </c:pt>
                <c:pt idx="598">
                  <c:v>1249.9430215734897</c:v>
                </c:pt>
                <c:pt idx="599">
                  <c:v>1249.5691547733636</c:v>
                </c:pt>
                <c:pt idx="600">
                  <c:v>1249.1926026069182</c:v>
                </c:pt>
                <c:pt idx="601">
                  <c:v>1248.8133653342236</c:v>
                </c:pt>
                <c:pt idx="602">
                  <c:v>1248.4314432194014</c:v>
                </c:pt>
                <c:pt idx="603">
                  <c:v>1248.0468365306697</c:v>
                </c:pt>
                <c:pt idx="604">
                  <c:v>1247.6595455403638</c:v>
                </c:pt>
                <c:pt idx="605">
                  <c:v>1247.2695705248641</c:v>
                </c:pt>
                <c:pt idx="606">
                  <c:v>1246.8769117646932</c:v>
                </c:pt>
                <c:pt idx="607">
                  <c:v>1246.4815695444299</c:v>
                </c:pt>
                <c:pt idx="608">
                  <c:v>1246.0835441527699</c:v>
                </c:pt>
                <c:pt idx="609">
                  <c:v>1245.6828358825076</c:v>
                </c:pt>
                <c:pt idx="610">
                  <c:v>1245.2794450305369</c:v>
                </c:pt>
                <c:pt idx="611">
                  <c:v>1244.8733718978572</c:v>
                </c:pt>
                <c:pt idx="612">
                  <c:v>1244.4646167895985</c:v>
                </c:pt>
                <c:pt idx="613">
                  <c:v>1244.0531800149733</c:v>
                </c:pt>
                <c:pt idx="614">
                  <c:v>1243.6390618873372</c:v>
                </c:pt>
                <c:pt idx="615">
                  <c:v>1243.2222627241167</c:v>
                </c:pt>
                <c:pt idx="616">
                  <c:v>1242.8027828469067</c:v>
                </c:pt>
                <c:pt idx="617">
                  <c:v>1242.3806225813937</c:v>
                </c:pt>
                <c:pt idx="618">
                  <c:v>1241.9557822573868</c:v>
                </c:pt>
                <c:pt idx="619">
                  <c:v>1241.5282622088457</c:v>
                </c:pt>
                <c:pt idx="620">
                  <c:v>1241.0980627738545</c:v>
                </c:pt>
                <c:pt idx="621">
                  <c:v>1240.6651842946033</c:v>
                </c:pt>
                <c:pt idx="622">
                  <c:v>1240.2296271174596</c:v>
                </c:pt>
                <c:pt idx="623">
                  <c:v>1239.7913915928661</c:v>
                </c:pt>
                <c:pt idx="624">
                  <c:v>1239.3504780755034</c:v>
                </c:pt>
                <c:pt idx="625">
                  <c:v>1238.9068869240994</c:v>
                </c:pt>
                <c:pt idx="626">
                  <c:v>1238.4606185015778</c:v>
                </c:pt>
                <c:pt idx="627">
                  <c:v>1238.0116731749947</c:v>
                </c:pt>
                <c:pt idx="628">
                  <c:v>1237.5600513155896</c:v>
                </c:pt>
                <c:pt idx="629">
                  <c:v>1237.1057532987193</c:v>
                </c:pt>
                <c:pt idx="630">
                  <c:v>1236.6487795039193</c:v>
                </c:pt>
                <c:pt idx="631">
                  <c:v>1236.1891303148852</c:v>
                </c:pt>
                <c:pt idx="632">
                  <c:v>1235.7268061194743</c:v>
                </c:pt>
                <c:pt idx="633">
                  <c:v>1235.2618073097149</c:v>
                </c:pt>
                <c:pt idx="634">
                  <c:v>1234.7941342818117</c:v>
                </c:pt>
                <c:pt idx="635">
                  <c:v>1234.3237874361373</c:v>
                </c:pt>
                <c:pt idx="636">
                  <c:v>1233.8507671772336</c:v>
                </c:pt>
                <c:pt idx="637">
                  <c:v>1233.3750739138516</c:v>
                </c:pt>
                <c:pt idx="638">
                  <c:v>1232.8967080588891</c:v>
                </c:pt>
                <c:pt idx="639">
                  <c:v>1232.4156700294645</c:v>
                </c:pt>
                <c:pt idx="640">
                  <c:v>1231.9319602468727</c:v>
                </c:pt>
                <c:pt idx="641">
                  <c:v>1231.4455791365917</c:v>
                </c:pt>
                <c:pt idx="642">
                  <c:v>1230.9565271283166</c:v>
                </c:pt>
                <c:pt idx="643">
                  <c:v>1230.46480465595</c:v>
                </c:pt>
                <c:pt idx="644">
                  <c:v>1229.9704121575689</c:v>
                </c:pt>
                <c:pt idx="645">
                  <c:v>1229.4733500754955</c:v>
                </c:pt>
                <c:pt idx="646">
                  <c:v>1228.9736188562215</c:v>
                </c:pt>
                <c:pt idx="647">
                  <c:v>1228.4712189504974</c:v>
                </c:pt>
                <c:pt idx="648">
                  <c:v>1227.9661508132599</c:v>
                </c:pt>
                <c:pt idx="649">
                  <c:v>1227.4584149036759</c:v>
                </c:pt>
                <c:pt idx="650">
                  <c:v>1226.9480116851544</c:v>
                </c:pt>
                <c:pt idx="651">
                  <c:v>1226.4349416253085</c:v>
                </c:pt>
                <c:pt idx="652">
                  <c:v>1225.9192051960201</c:v>
                </c:pt>
                <c:pt idx="653">
                  <c:v>1225.4008028733829</c:v>
                </c:pt>
                <c:pt idx="654">
                  <c:v>1224.8797351377164</c:v>
                </c:pt>
                <c:pt idx="655">
                  <c:v>1224.3560024736166</c:v>
                </c:pt>
                <c:pt idx="656">
                  <c:v>1223.8296053699305</c:v>
                </c:pt>
                <c:pt idx="657">
                  <c:v>1223.3005443197321</c:v>
                </c:pt>
                <c:pt idx="658">
                  <c:v>1222.7688198203559</c:v>
                </c:pt>
                <c:pt idx="659">
                  <c:v>1222.2344323734246</c:v>
                </c:pt>
                <c:pt idx="660">
                  <c:v>1221.697382484783</c:v>
                </c:pt>
                <c:pt idx="661">
                  <c:v>1221.1576706645851</c:v>
                </c:pt>
                <c:pt idx="662">
                  <c:v>1220.6152974272479</c:v>
                </c:pt>
                <c:pt idx="663">
                  <c:v>1220.0702632914401</c:v>
                </c:pt>
                <c:pt idx="664">
                  <c:v>1219.5225687801335</c:v>
                </c:pt>
                <c:pt idx="665">
                  <c:v>1218.9722144205655</c:v>
                </c:pt>
                <c:pt idx="666">
                  <c:v>1218.4192007442882</c:v>
                </c:pt>
                <c:pt idx="667">
                  <c:v>1217.8635282871323</c:v>
                </c:pt>
                <c:pt idx="668">
                  <c:v>1217.3051975892249</c:v>
                </c:pt>
                <c:pt idx="669">
                  <c:v>1216.7442091950054</c:v>
                </c:pt>
                <c:pt idx="670">
                  <c:v>1216.1805636532138</c:v>
                </c:pt>
                <c:pt idx="671">
                  <c:v>1215.6142615168808</c:v>
                </c:pt>
                <c:pt idx="672">
                  <c:v>1215.0453033433862</c:v>
                </c:pt>
                <c:pt idx="673">
                  <c:v>1214.4736896943882</c:v>
                </c:pt>
                <c:pt idx="674">
                  <c:v>1213.8994211359186</c:v>
                </c:pt>
                <c:pt idx="675">
                  <c:v>1213.3224982382958</c:v>
                </c:pt>
                <c:pt idx="676">
                  <c:v>1212.7429215761856</c:v>
                </c:pt>
                <c:pt idx="677">
                  <c:v>1212.1606917285769</c:v>
                </c:pt>
                <c:pt idx="678">
                  <c:v>1211.5758092788326</c:v>
                </c:pt>
                <c:pt idx="679">
                  <c:v>1210.9882748146388</c:v>
                </c:pt>
                <c:pt idx="680">
                  <c:v>1210.3980889280251</c:v>
                </c:pt>
                <c:pt idx="681">
                  <c:v>1209.8052522153739</c:v>
                </c:pt>
                <c:pt idx="682">
                  <c:v>1209.2097652774555</c:v>
                </c:pt>
                <c:pt idx="683">
                  <c:v>1208.6116287193888</c:v>
                </c:pt>
                <c:pt idx="684">
                  <c:v>1208.0108431506585</c:v>
                </c:pt>
                <c:pt idx="685">
                  <c:v>1207.4074091851171</c:v>
                </c:pt>
                <c:pt idx="686">
                  <c:v>1206.8013274410239</c:v>
                </c:pt>
                <c:pt idx="687">
                  <c:v>1206.1925985409794</c:v>
                </c:pt>
                <c:pt idx="688">
                  <c:v>1205.5812231120035</c:v>
                </c:pt>
                <c:pt idx="689">
                  <c:v>1204.9672017855064</c:v>
                </c:pt>
                <c:pt idx="690">
                  <c:v>1204.3505351972954</c:v>
                </c:pt>
                <c:pt idx="691">
                  <c:v>1203.73122398756</c:v>
                </c:pt>
                <c:pt idx="692">
                  <c:v>1203.1092688009439</c:v>
                </c:pt>
                <c:pt idx="693">
                  <c:v>1202.4846702864515</c:v>
                </c:pt>
                <c:pt idx="694">
                  <c:v>1201.8574290975396</c:v>
                </c:pt>
                <c:pt idx="695">
                  <c:v>1201.2275458920767</c:v>
                </c:pt>
                <c:pt idx="696">
                  <c:v>1200.5950213323529</c:v>
                </c:pt>
                <c:pt idx="697">
                  <c:v>1199.9598560851014</c:v>
                </c:pt>
                <c:pt idx="698">
                  <c:v>1199.322050821527</c:v>
                </c:pt>
                <c:pt idx="699">
                  <c:v>1198.6816062172047</c:v>
                </c:pt>
                <c:pt idx="700">
                  <c:v>1198.0385229522246</c:v>
                </c:pt>
                <c:pt idx="701">
                  <c:v>1197.3928017111007</c:v>
                </c:pt>
                <c:pt idx="702">
                  <c:v>1196.7444431828114</c:v>
                </c:pt>
                <c:pt idx="703">
                  <c:v>1196.0934480607896</c:v>
                </c:pt>
                <c:pt idx="704">
                  <c:v>1195.4398170429793</c:v>
                </c:pt>
                <c:pt idx="705">
                  <c:v>1194.7835508317612</c:v>
                </c:pt>
                <c:pt idx="706">
                  <c:v>1194.1246501340081</c:v>
                </c:pt>
                <c:pt idx="707">
                  <c:v>1193.4631156610776</c:v>
                </c:pt>
                <c:pt idx="708">
                  <c:v>1192.7989481288416</c:v>
                </c:pt>
                <c:pt idx="709">
                  <c:v>1192.1321482576382</c:v>
                </c:pt>
                <c:pt idx="710">
                  <c:v>1191.4627167723272</c:v>
                </c:pt>
                <c:pt idx="711">
                  <c:v>1190.7906544022958</c:v>
                </c:pt>
                <c:pt idx="712">
                  <c:v>1190.115961881402</c:v>
                </c:pt>
                <c:pt idx="713">
                  <c:v>1189.4386399480697</c:v>
                </c:pt>
                <c:pt idx="714">
                  <c:v>1188.7586893452171</c:v>
                </c:pt>
                <c:pt idx="715">
                  <c:v>1188.0761108203133</c:v>
                </c:pt>
                <c:pt idx="716">
                  <c:v>1187.3909051253611</c:v>
                </c:pt>
                <c:pt idx="717">
                  <c:v>1186.7030730168999</c:v>
                </c:pt>
                <c:pt idx="718">
                  <c:v>1186.0126152560465</c:v>
                </c:pt>
                <c:pt idx="719">
                  <c:v>1185.3195326084276</c:v>
                </c:pt>
                <c:pt idx="720">
                  <c:v>1184.623825844295</c:v>
                </c:pt>
                <c:pt idx="721">
                  <c:v>1183.9254957383971</c:v>
                </c:pt>
                <c:pt idx="722">
                  <c:v>1183.2245430701166</c:v>
                </c:pt>
                <c:pt idx="723">
                  <c:v>1182.520968623385</c:v>
                </c:pt>
                <c:pt idx="724">
                  <c:v>1181.8147731867177</c:v>
                </c:pt>
                <c:pt idx="725">
                  <c:v>1181.1059575532365</c:v>
                </c:pt>
                <c:pt idx="726">
                  <c:v>1180.3945225206596</c:v>
                </c:pt>
                <c:pt idx="727">
                  <c:v>1179.680468891326</c:v>
                </c:pt>
                <c:pt idx="728">
                  <c:v>1178.9637974721279</c:v>
                </c:pt>
                <c:pt idx="729">
                  <c:v>1178.2445090746496</c:v>
                </c:pt>
                <c:pt idx="730">
                  <c:v>1177.5226045150494</c:v>
                </c:pt>
                <c:pt idx="731">
                  <c:v>1176.7980846141361</c:v>
                </c:pt>
                <c:pt idx="732">
                  <c:v>1176.070950197342</c:v>
                </c:pt>
                <c:pt idx="733">
                  <c:v>1175.3412020947712</c:v>
                </c:pt>
                <c:pt idx="734">
                  <c:v>1174.6088411411481</c:v>
                </c:pt>
                <c:pt idx="735">
                  <c:v>1173.8738681758502</c:v>
                </c:pt>
                <c:pt idx="736">
                  <c:v>1173.1362840429415</c:v>
                </c:pt>
                <c:pt idx="737">
                  <c:v>1172.3960895911403</c:v>
                </c:pt>
                <c:pt idx="738">
                  <c:v>1171.6532856738463</c:v>
                </c:pt>
                <c:pt idx="739">
                  <c:v>1170.9078731491345</c:v>
                </c:pt>
                <c:pt idx="740">
                  <c:v>1170.1598528797699</c:v>
                </c:pt>
                <c:pt idx="741">
                  <c:v>1169.4092257332306</c:v>
                </c:pt>
                <c:pt idx="742">
                  <c:v>1168.6559925816732</c:v>
                </c:pt>
                <c:pt idx="743">
                  <c:v>1167.9001543019763</c:v>
                </c:pt>
                <c:pt idx="744">
                  <c:v>1167.1417117757362</c:v>
                </c:pt>
                <c:pt idx="745">
                  <c:v>1166.3806658892552</c:v>
                </c:pt>
                <c:pt idx="746">
                  <c:v>1165.6170175336056</c:v>
                </c:pt>
                <c:pt idx="747">
                  <c:v>1164.8507676045547</c:v>
                </c:pt>
                <c:pt idx="748">
                  <c:v>1164.0819170026305</c:v>
                </c:pt>
                <c:pt idx="749">
                  <c:v>1163.3104666331128</c:v>
                </c:pt>
                <c:pt idx="750">
                  <c:v>1162.5364174060421</c:v>
                </c:pt>
                <c:pt idx="751">
                  <c:v>1161.7597702362189</c:v>
                </c:pt>
                <c:pt idx="752">
                  <c:v>1160.9805260432165</c:v>
                </c:pt>
                <c:pt idx="753">
                  <c:v>1160.1986857514053</c:v>
                </c:pt>
                <c:pt idx="754">
                  <c:v>1159.4142502898985</c:v>
                </c:pt>
                <c:pt idx="755">
                  <c:v>1158.6272205926648</c:v>
                </c:pt>
                <c:pt idx="756">
                  <c:v>1157.8375975984079</c:v>
                </c:pt>
                <c:pt idx="757">
                  <c:v>1157.0453822506995</c:v>
                </c:pt>
                <c:pt idx="758">
                  <c:v>1156.250575497897</c:v>
                </c:pt>
                <c:pt idx="759">
                  <c:v>1155.4531782931895</c:v>
                </c:pt>
                <c:pt idx="760">
                  <c:v>1154.6531915945784</c:v>
                </c:pt>
                <c:pt idx="761">
                  <c:v>1153.8506163649467</c:v>
                </c:pt>
                <c:pt idx="762">
                  <c:v>1153.0454535719862</c:v>
                </c:pt>
                <c:pt idx="763">
                  <c:v>1152.2377041882448</c:v>
                </c:pt>
                <c:pt idx="764">
                  <c:v>1151.427369191143</c:v>
                </c:pt>
                <c:pt idx="765">
                  <c:v>1150.6144495629733</c:v>
                </c:pt>
                <c:pt idx="766">
                  <c:v>1149.7989462909027</c:v>
                </c:pt>
                <c:pt idx="767">
                  <c:v>1148.980860366968</c:v>
                </c:pt>
                <c:pt idx="768">
                  <c:v>1148.1601927881393</c:v>
                </c:pt>
                <c:pt idx="769">
                  <c:v>1147.3369445562266</c:v>
                </c:pt>
                <c:pt idx="770">
                  <c:v>1146.5111166779948</c:v>
                </c:pt>
                <c:pt idx="771">
                  <c:v>1145.6827101651083</c:v>
                </c:pt>
                <c:pt idx="772">
                  <c:v>1144.8517260341587</c:v>
                </c:pt>
                <c:pt idx="773">
                  <c:v>1144.0181653066616</c:v>
                </c:pt>
                <c:pt idx="774">
                  <c:v>1143.1820290090902</c:v>
                </c:pt>
                <c:pt idx="775">
                  <c:v>1142.3433181728415</c:v>
                </c:pt>
                <c:pt idx="776">
                  <c:v>1141.5020338342877</c:v>
                </c:pt>
                <c:pt idx="777">
                  <c:v>1140.6581770347584</c:v>
                </c:pt>
                <c:pt idx="778">
                  <c:v>1139.8117488205705</c:v>
                </c:pt>
                <c:pt idx="779">
                  <c:v>1138.9627502429889</c:v>
                </c:pt>
                <c:pt idx="780">
                  <c:v>1138.1111823583019</c:v>
                </c:pt>
                <c:pt idx="781">
                  <c:v>1137.2570462277697</c:v>
                </c:pt>
                <c:pt idx="782">
                  <c:v>1136.4003429176767</c:v>
                </c:pt>
                <c:pt idx="783">
                  <c:v>1135.5410734993079</c:v>
                </c:pt>
                <c:pt idx="784">
                  <c:v>1134.6792390489854</c:v>
                </c:pt>
                <c:pt idx="785">
                  <c:v>1133.8148406480491</c:v>
                </c:pt>
                <c:pt idx="786">
                  <c:v>1132.9478793828828</c:v>
                </c:pt>
                <c:pt idx="787">
                  <c:v>1132.0783563449304</c:v>
                </c:pt>
                <c:pt idx="788">
                  <c:v>1131.2062726306738</c:v>
                </c:pt>
                <c:pt idx="789">
                  <c:v>1130.3316293416722</c:v>
                </c:pt>
                <c:pt idx="790">
                  <c:v>1129.4544275845547</c:v>
                </c:pt>
                <c:pt idx="791">
                  <c:v>1128.5746684710384</c:v>
                </c:pt>
                <c:pt idx="792">
                  <c:v>1127.6923531179191</c:v>
                </c:pt>
                <c:pt idx="793">
                  <c:v>1126.8074826471118</c:v>
                </c:pt>
                <c:pt idx="794">
                  <c:v>1125.9200581856323</c:v>
                </c:pt>
                <c:pt idx="795">
                  <c:v>1125.0300808656214</c:v>
                </c:pt>
                <c:pt idx="796">
                  <c:v>1124.1375518243294</c:v>
                </c:pt>
                <c:pt idx="797">
                  <c:v>1123.2424722041565</c:v>
                </c:pt>
                <c:pt idx="798">
                  <c:v>1122.3448431526595</c:v>
                </c:pt>
                <c:pt idx="799">
                  <c:v>1121.4446658225343</c:v>
                </c:pt>
                <c:pt idx="800">
                  <c:v>1120.54194137164</c:v>
                </c:pt>
                <c:pt idx="801">
                  <c:v>1119.6366709630163</c:v>
                </c:pt>
                <c:pt idx="802">
                  <c:v>1118.728855764886</c:v>
                </c:pt>
                <c:pt idx="803">
                  <c:v>1117.8184969506567</c:v>
                </c:pt>
                <c:pt idx="804">
                  <c:v>1116.9055956989539</c:v>
                </c:pt>
                <c:pt idx="805">
                  <c:v>1115.9901531935823</c:v>
                </c:pt>
                <c:pt idx="806">
                  <c:v>1115.0721706235906</c:v>
                </c:pt>
                <c:pt idx="807">
                  <c:v>1114.1516491832645</c:v>
                </c:pt>
                <c:pt idx="808">
                  <c:v>1113.2285900721029</c:v>
                </c:pt>
                <c:pt idx="809">
                  <c:v>1112.3029944948701</c:v>
                </c:pt>
                <c:pt idx="810">
                  <c:v>1111.3748636615758</c:v>
                </c:pt>
                <c:pt idx="811">
                  <c:v>1110.4441987875164</c:v>
                </c:pt>
                <c:pt idx="812">
                  <c:v>1109.511001093254</c:v>
                </c:pt>
                <c:pt idx="813">
                  <c:v>1108.575271804634</c:v>
                </c:pt>
                <c:pt idx="814">
                  <c:v>1107.637012152798</c:v>
                </c:pt>
                <c:pt idx="815">
                  <c:v>1106.6962233742247</c:v>
                </c:pt>
                <c:pt idx="816">
                  <c:v>1105.7529067106675</c:v>
                </c:pt>
                <c:pt idx="817">
                  <c:v>1104.8070634092383</c:v>
                </c:pt>
                <c:pt idx="818">
                  <c:v>1103.8586947223528</c:v>
                </c:pt>
                <c:pt idx="819">
                  <c:v>1102.9078019078156</c:v>
                </c:pt>
                <c:pt idx="820">
                  <c:v>1101.9543862287485</c:v>
                </c:pt>
                <c:pt idx="821">
                  <c:v>1100.9984489536575</c:v>
                </c:pt>
                <c:pt idx="822">
                  <c:v>1100.0399913564327</c:v>
                </c:pt>
                <c:pt idx="823">
                  <c:v>1099.0790147163518</c:v>
                </c:pt>
                <c:pt idx="824">
                  <c:v>1098.1155203180706</c:v>
                </c:pt>
                <c:pt idx="825">
                  <c:v>1097.1495094516613</c:v>
                </c:pt>
                <c:pt idx="826">
                  <c:v>1096.1809834126293</c:v>
                </c:pt>
                <c:pt idx="827">
                  <c:v>1095.2099435019106</c:v>
                </c:pt>
                <c:pt idx="828">
                  <c:v>1094.2363910258459</c:v>
                </c:pt>
                <c:pt idx="829">
                  <c:v>1093.2603272962513</c:v>
                </c:pt>
                <c:pt idx="830">
                  <c:v>1092.2817536304117</c:v>
                </c:pt>
                <c:pt idx="831">
                  <c:v>1091.3006713510581</c:v>
                </c:pt>
                <c:pt idx="832">
                  <c:v>1090.3170817864318</c:v>
                </c:pt>
                <c:pt idx="833">
                  <c:v>1089.3309862702504</c:v>
                </c:pt>
                <c:pt idx="834">
                  <c:v>1088.342386141725</c:v>
                </c:pt>
                <c:pt idx="835">
                  <c:v>1032.4684601599859</c:v>
                </c:pt>
                <c:pt idx="836">
                  <c:v>979.07067470258949</c:v>
                </c:pt>
                <c:pt idx="837">
                  <c:v>928.03915818127962</c:v>
                </c:pt>
                <c:pt idx="838">
                  <c:v>879.2689142423784</c:v>
                </c:pt>
                <c:pt idx="839">
                  <c:v>832.65960544232496</c:v>
                </c:pt>
                <c:pt idx="840">
                  <c:v>788.11534652198714</c:v>
                </c:pt>
                <c:pt idx="841">
                  <c:v>745.54450685382903</c:v>
                </c:pt>
                <c:pt idx="842">
                  <c:v>704.85952165491426</c:v>
                </c:pt>
                <c:pt idx="843">
                  <c:v>665.97671157678974</c:v>
                </c:pt>
                <c:pt idx="844">
                  <c:v>628.81611030054455</c:v>
                </c:pt>
                <c:pt idx="845">
                  <c:v>593.30129978184254</c:v>
                </c:pt>
                <c:pt idx="846">
                  <c:v>559.35925280648053</c:v>
                </c:pt>
                <c:pt idx="847">
                  <c:v>526.92018253208801</c:v>
                </c:pt>
                <c:pt idx="848">
                  <c:v>495.91739870598178</c:v>
                </c:pt>
                <c:pt idx="849">
                  <c:v>466.28717026293646</c:v>
                </c:pt>
                <c:pt idx="850">
                  <c:v>437.96859401978264</c:v>
                </c:pt>
                <c:pt idx="851">
                  <c:v>410.90346919630383</c:v>
                </c:pt>
                <c:pt idx="852">
                  <c:v>385.03617750390646</c:v>
                </c:pt>
                <c:pt idx="853">
                  <c:v>360.31356855500746</c:v>
                </c:pt>
                <c:pt idx="854">
                  <c:v>336.68485035705214</c:v>
                </c:pt>
                <c:pt idx="855">
                  <c:v>314.10148466554045</c:v>
                </c:pt>
                <c:pt idx="856">
                  <c:v>292.51708698046519</c:v>
                </c:pt>
                <c:pt idx="857">
                  <c:v>272.07377513415929</c:v>
                </c:pt>
                <c:pt idx="858">
                  <c:v>252.98426562240189</c:v>
                </c:pt>
                <c:pt idx="859">
                  <c:v>234.81289977237597</c:v>
                </c:pt>
                <c:pt idx="860">
                  <c:v>217.51623468690997</c:v>
                </c:pt>
                <c:pt idx="861">
                  <c:v>201.05285346028731</c:v>
                </c:pt>
                <c:pt idx="862">
                  <c:v>185.38327153861889</c:v>
                </c:pt>
                <c:pt idx="863">
                  <c:v>170.46984737212711</c:v>
                </c:pt>
                <c:pt idx="864">
                  <c:v>156.27669716329865</c:v>
                </c:pt>
                <c:pt idx="865">
                  <c:v>142.76961352373769</c:v>
                </c:pt>
                <c:pt idx="866">
                  <c:v>129.91598786101892</c:v>
                </c:pt>
                <c:pt idx="867">
                  <c:v>117.68473632491802</c:v>
                </c:pt>
                <c:pt idx="868">
                  <c:v>106.04622915010361</c:v>
                </c:pt>
                <c:pt idx="869">
                  <c:v>94.972223239731491</c:v>
                </c:pt>
                <c:pt idx="870">
                  <c:v>84.435797841392528</c:v>
                </c:pt>
                <c:pt idx="871">
                  <c:v>74.411293173554569</c:v>
                </c:pt>
                <c:pt idx="872">
                  <c:v>64.874251867015346</c:v>
                </c:pt>
                <c:pt idx="873">
                  <c:v>55.801363091955409</c:v>
                </c:pt>
                <c:pt idx="874">
                  <c:v>47.170409246975282</c:v>
                </c:pt>
                <c:pt idx="875">
                  <c:v>38.960215092004034</c:v>
                </c:pt>
                <c:pt idx="876">
                  <c:v>31.150599212216704</c:v>
                </c:pt>
                <c:pt idx="877">
                  <c:v>23.722327705080588</c:v>
                </c:pt>
                <c:pt idx="878">
                  <c:v>16.657069987386819</c:v>
                </c:pt>
                <c:pt idx="879">
                  <c:v>9.9373566236159547</c:v>
                </c:pt>
                <c:pt idx="880">
                  <c:v>3.5465390812408657</c:v>
                </c:pt>
                <c:pt idx="881">
                  <c:v>-2.5312486774098772</c:v>
                </c:pt>
                <c:pt idx="88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42-40AD-9F7C-A756EF03A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61680"/>
        <c:axId val="587356976"/>
      </c:scatterChart>
      <c:valAx>
        <c:axId val="58736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tiempo (seg)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87356976"/>
        <c:crosses val="autoZero"/>
        <c:crossBetween val="midCat"/>
      </c:valAx>
      <c:valAx>
        <c:axId val="587356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Empuje</a:t>
                </a:r>
                <a:r>
                  <a:rPr lang="en-US" baseline="0"/>
                  <a:t> e(N)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87361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0.14423975887042625</c:v>
                </c:pt>
                <c:pt idx="1">
                  <c:v>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0.29735788061819474</c:v>
                </c:pt>
                <c:pt idx="1">
                  <c:v>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-0.14423975887042625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-0.29735788061819474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0.29735788061819474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2.0213958055019896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0.44292445030271205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0.14423975887042625</c:v>
                </c:pt>
                <c:pt idx="1">
                  <c:v>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0.29735788061819474</c:v>
                </c:pt>
                <c:pt idx="1">
                  <c:v>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-0.14423975887042625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-0.29735788061819474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0.29735788061819474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2.0213958055019896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0.44292445030271205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39864"/>
        <c:axId val="526980160"/>
      </c:scatterChart>
      <c:valAx>
        <c:axId val="523839864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26980160"/>
        <c:crosses val="autoZero"/>
        <c:crossBetween val="midCat"/>
      </c:valAx>
      <c:valAx>
        <c:axId val="52698016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23839864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24</c:v>
                </c:pt>
                <c:pt idx="1">
                  <c:v>23.146175421289023</c:v>
                </c:pt>
                <c:pt idx="2">
                  <c:v>22.292350842578045</c:v>
                </c:pt>
                <c:pt idx="3">
                  <c:v>21.438526263867068</c:v>
                </c:pt>
                <c:pt idx="4">
                  <c:v>20.584701685156091</c:v>
                </c:pt>
                <c:pt idx="5">
                  <c:v>19.730877106445114</c:v>
                </c:pt>
                <c:pt idx="6">
                  <c:v>18.87705252773414</c:v>
                </c:pt>
                <c:pt idx="7">
                  <c:v>18.023227949023163</c:v>
                </c:pt>
                <c:pt idx="8">
                  <c:v>17.169403370312185</c:v>
                </c:pt>
                <c:pt idx="9">
                  <c:v>16.315578791601208</c:v>
                </c:pt>
                <c:pt idx="10">
                  <c:v>15.461754212890233</c:v>
                </c:pt>
                <c:pt idx="11">
                  <c:v>14.607929634179255</c:v>
                </c:pt>
                <c:pt idx="12">
                  <c:v>13.754105055468278</c:v>
                </c:pt>
                <c:pt idx="13">
                  <c:v>12.900280476757299</c:v>
                </c:pt>
                <c:pt idx="14">
                  <c:v>12.046455898046322</c:v>
                </c:pt>
                <c:pt idx="15">
                  <c:v>11.192631319335344</c:v>
                </c:pt>
                <c:pt idx="16">
                  <c:v>10.338806740624367</c:v>
                </c:pt>
                <c:pt idx="17">
                  <c:v>9.4849821619133881</c:v>
                </c:pt>
                <c:pt idx="18">
                  <c:v>8.6311575832024108</c:v>
                </c:pt>
                <c:pt idx="19">
                  <c:v>7.7773330044914353</c:v>
                </c:pt>
                <c:pt idx="20">
                  <c:v>6.923508425780458</c:v>
                </c:pt>
                <c:pt idx="21">
                  <c:v>7.1588209036738055</c:v>
                </c:pt>
                <c:pt idx="22">
                  <c:v>7.3941333815671504</c:v>
                </c:pt>
                <c:pt idx="23">
                  <c:v>7.6294458594604944</c:v>
                </c:pt>
                <c:pt idx="24">
                  <c:v>7.8647583373538383</c:v>
                </c:pt>
                <c:pt idx="25">
                  <c:v>8.1000708152471823</c:v>
                </c:pt>
                <c:pt idx="26">
                  <c:v>8.3353832931405272</c:v>
                </c:pt>
                <c:pt idx="27">
                  <c:v>8.570695771033872</c:v>
                </c:pt>
                <c:pt idx="28">
                  <c:v>8.8060082489272151</c:v>
                </c:pt>
                <c:pt idx="29">
                  <c:v>9.04132072682056</c:v>
                </c:pt>
                <c:pt idx="30">
                  <c:v>9.2766332047139031</c:v>
                </c:pt>
                <c:pt idx="31">
                  <c:v>9.5119456826072479</c:v>
                </c:pt>
                <c:pt idx="32">
                  <c:v>9.7472581605005928</c:v>
                </c:pt>
                <c:pt idx="33">
                  <c:v>9.9825706383939377</c:v>
                </c:pt>
                <c:pt idx="34">
                  <c:v>10.217883116287281</c:v>
                </c:pt>
                <c:pt idx="35">
                  <c:v>10.453195594180626</c:v>
                </c:pt>
                <c:pt idx="36">
                  <c:v>10.688508072073969</c:v>
                </c:pt>
                <c:pt idx="37">
                  <c:v>10.923820549967314</c:v>
                </c:pt>
                <c:pt idx="38">
                  <c:v>11.159133027860658</c:v>
                </c:pt>
                <c:pt idx="39">
                  <c:v>11.394445505754002</c:v>
                </c:pt>
                <c:pt idx="40">
                  <c:v>11.629757983647345</c:v>
                </c:pt>
                <c:pt idx="41">
                  <c:v>11.865070461540688</c:v>
                </c:pt>
                <c:pt idx="42">
                  <c:v>12.100382939434031</c:v>
                </c:pt>
                <c:pt idx="43">
                  <c:v>12.335695417327376</c:v>
                </c:pt>
                <c:pt idx="44">
                  <c:v>12.571007895220719</c:v>
                </c:pt>
                <c:pt idx="45">
                  <c:v>12.806320373114062</c:v>
                </c:pt>
                <c:pt idx="46">
                  <c:v>13.041632851007405</c:v>
                </c:pt>
                <c:pt idx="47">
                  <c:v>13.276945328900748</c:v>
                </c:pt>
                <c:pt idx="48">
                  <c:v>13.512257806794091</c:v>
                </c:pt>
                <c:pt idx="49">
                  <c:v>13.747570284687434</c:v>
                </c:pt>
                <c:pt idx="50">
                  <c:v>13.982882762580777</c:v>
                </c:pt>
                <c:pt idx="51">
                  <c:v>14.21819524047412</c:v>
                </c:pt>
                <c:pt idx="52">
                  <c:v>14.453507718367463</c:v>
                </c:pt>
                <c:pt idx="53">
                  <c:v>14.688820196260806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6.7983100018829834</c:v>
                </c:pt>
                <c:pt idx="1">
                  <c:v>6.7886895091434472</c:v>
                </c:pt>
                <c:pt idx="2">
                  <c:v>6.7599191838833645</c:v>
                </c:pt>
                <c:pt idx="3">
                  <c:v>6.7122708969593718</c:v>
                </c:pt>
                <c:pt idx="4">
                  <c:v>6.6461925153990187</c:v>
                </c:pt>
                <c:pt idx="5">
                  <c:v>6.5623001723816419</c:v>
                </c:pt>
                <c:pt idx="6">
                  <c:v>6.4613677327879389</c:v>
                </c:pt>
                <c:pt idx="7">
                  <c:v>6.3443137291383502</c:v>
                </c:pt>
                <c:pt idx="8">
                  <c:v>6.2121861037330506</c:v>
                </c:pt>
                <c:pt idx="9">
                  <c:v>6.0661451418246397</c:v>
                </c:pt>
                <c:pt idx="10">
                  <c:v>5.9074450162516934</c:v>
                </c:pt>
                <c:pt idx="11">
                  <c:v>5.7374143852978747</c:v>
                </c:pt>
                <c:pt idx="12">
                  <c:v>5.5574364924103508</c:v>
                </c:pt>
                <c:pt idx="13">
                  <c:v>5.3689292092114647</c:v>
                </c:pt>
                <c:pt idx="14">
                  <c:v>5.1733254429335407</c:v>
                </c:pt>
                <c:pt idx="15">
                  <c:v>4.972054297443349</c:v>
                </c:pt>
                <c:pt idx="16">
                  <c:v>4.7665233352357292</c:v>
                </c:pt>
                <c:pt idx="17">
                  <c:v>4.5581022382766854</c:v>
                </c:pt>
                <c:pt idx="18">
                  <c:v>4.3481081106343957</c:v>
                </c:pt>
                <c:pt idx="19">
                  <c:v>4.1377926077661744</c:v>
                </c:pt>
                <c:pt idx="20">
                  <c:v>3.9283310183787372</c:v>
                </c:pt>
                <c:pt idx="21">
                  <c:v>3.7208133670339421</c:v>
                </c:pt>
                <c:pt idx="22">
                  <c:v>3.5162375509812849</c:v>
                </c:pt>
                <c:pt idx="23">
                  <c:v>3.3155044746110454</c:v>
                </c:pt>
                <c:pt idx="24">
                  <c:v>3.119415100654146</c:v>
                </c:pt>
                <c:pt idx="25">
                  <c:v>2.9286692996702421</c:v>
                </c:pt>
                <c:pt idx="26">
                  <c:v>2.743866348980097</c:v>
                </c:pt>
                <c:pt idx="27">
                  <c:v>2.5655069091974663</c:v>
                </c:pt>
                <c:pt idx="28">
                  <c:v>2.3939962907890315</c:v>
                </c:pt>
                <c:pt idx="29">
                  <c:v>2.2296488142726552</c:v>
                </c:pt>
                <c:pt idx="30">
                  <c:v>2.0726930651833637</c:v>
                </c:pt>
                <c:pt idx="31">
                  <c:v>1.9232778480679118</c:v>
                </c:pt>
                <c:pt idx="32">
                  <c:v>1.7814786516842085</c:v>
                </c:pt>
                <c:pt idx="33">
                  <c:v>1.6473044493984981</c:v>
                </c:pt>
                <c:pt idx="34">
                  <c:v>1.5207046735972467</c:v>
                </c:pt>
                <c:pt idx="35">
                  <c:v>1.4015762198941744</c:v>
                </c:pt>
                <c:pt idx="36">
                  <c:v>1.2897703552039368</c:v>
                </c:pt>
                <c:pt idx="37">
                  <c:v>1.1850994226398086</c:v>
                </c:pt>
                <c:pt idx="38">
                  <c:v>1.0873432550341557</c:v>
                </c:pt>
                <c:pt idx="39">
                  <c:v>0.99625522714179005</c:v>
                </c:pt>
                <c:pt idx="40">
                  <c:v>0.91156789383732928</c:v>
                </c:pt>
                <c:pt idx="41">
                  <c:v>0.83299817753191541</c:v>
                </c:pt>
                <c:pt idx="42">
                  <c:v>0.76025208238341391</c:v>
                </c:pt>
                <c:pt idx="43">
                  <c:v>0.69302892551727668</c:v>
                </c:pt>
                <c:pt idx="44">
                  <c:v>0.6310250863505743</c:v>
                </c:pt>
                <c:pt idx="45">
                  <c:v>0.57393728422259371</c:v>
                </c:pt>
                <c:pt idx="46">
                  <c:v>0.52146540193931135</c:v>
                </c:pt>
                <c:pt idx="47">
                  <c:v>0.47331487863451921</c:v>
                </c:pt>
                <c:pt idx="48">
                  <c:v>0.42919869966658264</c:v>
                </c:pt>
                <c:pt idx="49">
                  <c:v>0.38883901425596923</c:v>
                </c:pt>
                <c:pt idx="50">
                  <c:v>0.35196841338524298</c:v>
                </c:pt>
                <c:pt idx="51">
                  <c:v>0.31833090129439923</c:v>
                </c:pt>
                <c:pt idx="52">
                  <c:v>0.28768259387219169</c:v>
                </c:pt>
                <c:pt idx="53">
                  <c:v>0.25979217652308939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5848"/>
        <c:axId val="52697624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5456"/>
        <c:axId val="526978200"/>
      </c:lineChart>
      <c:catAx>
        <c:axId val="52697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6240"/>
        <c:crosses val="autoZero"/>
        <c:auto val="1"/>
        <c:lblAlgn val="ctr"/>
        <c:lblOffset val="100"/>
        <c:noMultiLvlLbl val="0"/>
      </c:catAx>
      <c:valAx>
        <c:axId val="52697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5848"/>
        <c:crosses val="autoZero"/>
        <c:crossBetween val="between"/>
      </c:valAx>
      <c:valAx>
        <c:axId val="5269782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5456"/>
        <c:crosses val="max"/>
        <c:crossBetween val="between"/>
      </c:valAx>
      <c:catAx>
        <c:axId val="52697545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26978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8592"/>
        <c:axId val="526976632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81336"/>
        <c:axId val="526980944"/>
      </c:lineChart>
      <c:catAx>
        <c:axId val="52697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6976632"/>
        <c:crosses val="autoZero"/>
        <c:auto val="1"/>
        <c:lblAlgn val="ctr"/>
        <c:lblOffset val="100"/>
        <c:noMultiLvlLbl val="0"/>
      </c:catAx>
      <c:valAx>
        <c:axId val="52697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6978592"/>
        <c:crosses val="autoZero"/>
        <c:crossBetween val="between"/>
      </c:valAx>
      <c:valAx>
        <c:axId val="5269809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6981336"/>
        <c:crosses val="max"/>
        <c:crossBetween val="between"/>
      </c:valAx>
      <c:catAx>
        <c:axId val="52698133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26980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82512"/>
        <c:axId val="526975064"/>
      </c:scatterChart>
      <c:valAx>
        <c:axId val="5269825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5064"/>
        <c:crosses val="autoZero"/>
        <c:crossBetween val="midCat"/>
        <c:majorUnit val="100"/>
      </c:valAx>
      <c:valAx>
        <c:axId val="5269750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825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81728"/>
        <c:axId val="526979376"/>
      </c:scatterChart>
      <c:valAx>
        <c:axId val="52698172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9376"/>
        <c:crosses val="autoZero"/>
        <c:crossBetween val="midCat"/>
        <c:majorUnit val="100"/>
      </c:valAx>
      <c:valAx>
        <c:axId val="52697937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81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77416"/>
        <c:axId val="526977808"/>
      </c:scatterChart>
      <c:valAx>
        <c:axId val="52697741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7808"/>
        <c:crosses val="autoZero"/>
        <c:crossBetween val="midCat"/>
        <c:majorUnit val="100"/>
      </c:valAx>
      <c:valAx>
        <c:axId val="52697780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74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6832"/>
        <c:axId val="528575264"/>
      </c:scatterChart>
      <c:valAx>
        <c:axId val="5285768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5264"/>
        <c:crosses val="autoZero"/>
        <c:crossBetween val="midCat"/>
        <c:majorUnit val="100"/>
      </c:valAx>
      <c:valAx>
        <c:axId val="52857526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68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3304"/>
        <c:axId val="528577224"/>
      </c:scatterChart>
      <c:valAx>
        <c:axId val="5285733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7224"/>
        <c:crosses val="autoZero"/>
        <c:crossBetween val="midCat"/>
      </c:valAx>
      <c:valAx>
        <c:axId val="52857722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33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5.8124749531977382E-2</c:v>
                </c:pt>
                <c:pt idx="2">
                  <c:v>5.9386292666172506E-2</c:v>
                </c:pt>
                <c:pt idx="3">
                  <c:v>0.11076618804180825</c:v>
                </c:pt>
                <c:pt idx="4">
                  <c:v>0.16276550496992978</c:v>
                </c:pt>
                <c:pt idx="5">
                  <c:v>0.21420821355345945</c:v>
                </c:pt>
                <c:pt idx="6">
                  <c:v>0.26517210824920351</c:v>
                </c:pt>
                <c:pt idx="7">
                  <c:v>0.3157287438809977</c:v>
                </c:pt>
                <c:pt idx="8">
                  <c:v>0.36594462353144092</c:v>
                </c:pt>
                <c:pt idx="9">
                  <c:v>0.41588220075335353</c:v>
                </c:pt>
                <c:pt idx="10">
                  <c:v>0.46560074148908354</c:v>
                </c:pt>
                <c:pt idx="11">
                  <c:v>0.51515708102825919</c:v>
                </c:pt>
                <c:pt idx="12">
                  <c:v>0.56460630427004765</c:v>
                </c:pt>
                <c:pt idx="13">
                  <c:v>0.61400237265947288</c:v>
                </c:pt>
                <c:pt idx="14">
                  <c:v>0.66339871790578964</c:v>
                </c:pt>
                <c:pt idx="15">
                  <c:v>0.71284882062671306</c:v>
                </c:pt>
                <c:pt idx="16">
                  <c:v>0.76240679119997268</c:v>
                </c:pt>
                <c:pt idx="17">
                  <c:v>0.81212797026005734</c:v>
                </c:pt>
                <c:pt idx="18">
                  <c:v>0.86206956747024688</c:v>
                </c:pt>
                <c:pt idx="19">
                  <c:v>0.91229135954831642</c:v>
                </c:pt>
                <c:pt idx="20">
                  <c:v>0.96285647226995441</c:v>
                </c:pt>
                <c:pt idx="21">
                  <c:v>1.0107189533993399</c:v>
                </c:pt>
                <c:pt idx="22">
                  <c:v>1.0400963320065271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1060.92055050356</c:v>
                </c:pt>
                <c:pt idx="2">
                  <c:v>1062.0898186106588</c:v>
                </c:pt>
                <c:pt idx="3">
                  <c:v>1107.927335951535</c:v>
                </c:pt>
                <c:pt idx="4">
                  <c:v>1150.8913088413153</c:v>
                </c:pt>
                <c:pt idx="5">
                  <c:v>1189.6918924919148</c:v>
                </c:pt>
                <c:pt idx="6">
                  <c:v>1224.202348032451</c:v>
                </c:pt>
                <c:pt idx="7">
                  <c:v>1254.3138987596501</c:v>
                </c:pt>
                <c:pt idx="8">
                  <c:v>1279.9343274110288</c:v>
                </c:pt>
                <c:pt idx="9">
                  <c:v>1300.9868214841845</c:v>
                </c:pt>
                <c:pt idx="10">
                  <c:v>1317.4090393024828</c:v>
                </c:pt>
                <c:pt idx="11">
                  <c:v>1329.152373273721</c:v>
                </c:pt>
                <c:pt idx="12">
                  <c:v>1336.1813927433689</c:v>
                </c:pt>
                <c:pt idx="13">
                  <c:v>1338.4734537807492</c:v>
                </c:pt>
                <c:pt idx="14">
                  <c:v>1336.0184674831762</c:v>
                </c:pt>
                <c:pt idx="15">
                  <c:v>1328.8188221954488</c:v>
                </c:pt>
                <c:pt idx="16">
                  <c:v>1316.8894586239167</c:v>
                </c:pt>
                <c:pt idx="17">
                  <c:v>1300.258100369392</c:v>
                </c:pt>
                <c:pt idx="18">
                  <c:v>1278.9656460922417</c:v>
                </c:pt>
                <c:pt idx="19">
                  <c:v>1253.0667335532396</c:v>
                </c:pt>
                <c:pt idx="20">
                  <c:v>1222.6304903796549</c:v>
                </c:pt>
                <c:pt idx="21">
                  <c:v>893.18724186192117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4088"/>
        <c:axId val="528577616"/>
      </c:scatterChart>
      <c:valAx>
        <c:axId val="52857408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7616"/>
        <c:crosses val="autoZero"/>
        <c:crossBetween val="midCat"/>
      </c:valAx>
      <c:valAx>
        <c:axId val="5285776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408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5.8124749531977382E-2</c:v>
                </c:pt>
                <c:pt idx="2">
                  <c:v>5.9386292666172506E-2</c:v>
                </c:pt>
                <c:pt idx="3">
                  <c:v>0.11076618804180825</c:v>
                </c:pt>
                <c:pt idx="4">
                  <c:v>0.16276550496992978</c:v>
                </c:pt>
                <c:pt idx="5">
                  <c:v>0.21420821355345945</c:v>
                </c:pt>
                <c:pt idx="6">
                  <c:v>0.26517210824920351</c:v>
                </c:pt>
                <c:pt idx="7">
                  <c:v>0.3157287438809977</c:v>
                </c:pt>
                <c:pt idx="8">
                  <c:v>0.36594462353144092</c:v>
                </c:pt>
                <c:pt idx="9">
                  <c:v>0.41588220075335353</c:v>
                </c:pt>
                <c:pt idx="10">
                  <c:v>0.46560074148908354</c:v>
                </c:pt>
                <c:pt idx="11">
                  <c:v>0.51515708102825919</c:v>
                </c:pt>
                <c:pt idx="12">
                  <c:v>0.56460630427004765</c:v>
                </c:pt>
                <c:pt idx="13">
                  <c:v>0.61400237265947288</c:v>
                </c:pt>
                <c:pt idx="14">
                  <c:v>0.66339871790578964</c:v>
                </c:pt>
                <c:pt idx="15">
                  <c:v>0.71284882062671306</c:v>
                </c:pt>
                <c:pt idx="16">
                  <c:v>0.76240679119997268</c:v>
                </c:pt>
                <c:pt idx="17">
                  <c:v>0.81212797026005734</c:v>
                </c:pt>
                <c:pt idx="18">
                  <c:v>0.86206956747024688</c:v>
                </c:pt>
                <c:pt idx="19">
                  <c:v>0.91229135954831642</c:v>
                </c:pt>
                <c:pt idx="20">
                  <c:v>0.96285647226995441</c:v>
                </c:pt>
                <c:pt idx="21">
                  <c:v>1.0107189533993399</c:v>
                </c:pt>
                <c:pt idx="22">
                  <c:v>1.0400963320065271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238.50558664258801</c:v>
                </c:pt>
                <c:pt idx="2">
                  <c:v>238.76844984727728</c:v>
                </c:pt>
                <c:pt idx="3">
                  <c:v>249.07318374882763</c:v>
                </c:pt>
                <c:pt idx="4">
                  <c:v>258.73191602025884</c:v>
                </c:pt>
                <c:pt idx="5">
                  <c:v>267.45467660894627</c:v>
                </c:pt>
                <c:pt idx="6">
                  <c:v>275.21297334482512</c:v>
                </c:pt>
                <c:pt idx="7">
                  <c:v>281.98235213336858</c:v>
                </c:pt>
                <c:pt idx="8">
                  <c:v>287.74208160852226</c:v>
                </c:pt>
                <c:pt idx="9">
                  <c:v>292.47489354889268</c:v>
                </c:pt>
                <c:pt idx="10">
                  <c:v>296.16677291994131</c:v>
                </c:pt>
                <c:pt idx="11">
                  <c:v>298.80679224713839</c:v>
                </c:pt>
                <c:pt idx="12">
                  <c:v>300.38698636378058</c:v>
                </c:pt>
                <c:pt idx="13">
                  <c:v>300.90226468700803</c:v>
                </c:pt>
                <c:pt idx="14">
                  <c:v>300.35035913024961</c:v>
                </c:pt>
                <c:pt idx="15">
                  <c:v>298.73180661738428</c:v>
                </c:pt>
                <c:pt idx="16">
                  <c:v>296.0499659691373</c:v>
                </c:pt>
                <c:pt idx="17">
                  <c:v>292.31106972919201</c:v>
                </c:pt>
                <c:pt idx="18">
                  <c:v>287.52431232683824</c:v>
                </c:pt>
                <c:pt idx="19">
                  <c:v>281.70197687901617</c:v>
                </c:pt>
                <c:pt idx="20">
                  <c:v>274.85960397006767</c:v>
                </c:pt>
                <c:pt idx="21">
                  <c:v>200.79745556897649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8400"/>
        <c:axId val="528574872"/>
      </c:scatterChart>
      <c:valAx>
        <c:axId val="52857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4872"/>
        <c:crosses val="autoZero"/>
        <c:crossBetween val="midCat"/>
      </c:valAx>
      <c:valAx>
        <c:axId val="52857487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8792"/>
        <c:axId val="528579184"/>
      </c:scatterChart>
      <c:valAx>
        <c:axId val="528578792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9184"/>
        <c:crosses val="autoZero"/>
        <c:crossBetween val="midCat"/>
        <c:majorUnit val="2"/>
      </c:valAx>
      <c:valAx>
        <c:axId val="528579184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8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3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3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5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35914</xdr:colOff>
      <xdr:row>19</xdr:row>
      <xdr:rowOff>35914</xdr:rowOff>
    </xdr:from>
    <xdr:ext cx="1544115" cy="29969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7297326" y="3039090"/>
              <a:ext cx="1544115" cy="29969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8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8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8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8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8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8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7297326" y="3039090"/>
              <a:ext cx="1544115" cy="29969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8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519393</xdr:colOff>
      <xdr:row>14</xdr:row>
      <xdr:rowOff>52012</xdr:rowOff>
    </xdr:from>
    <xdr:ext cx="1172695" cy="56720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7780805" y="2270777"/>
              <a:ext cx="1172695" cy="56720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8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8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8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8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8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800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7780805" y="2270777"/>
              <a:ext cx="1172695" cy="56720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800" b="0" i="0">
                  <a:latin typeface="Cambria Math" panose="02040503050406030204" pitchFamily="18" charset="0"/>
                </a:rPr>
                <a:t>𝐾_𝑛=𝐴_𝑏/𝐴_𝑡 </a:t>
              </a:r>
              <a:endParaRPr lang="en-US" sz="18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5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5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5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5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5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5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5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5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4321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5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5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5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6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6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6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6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7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7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7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7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7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8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8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800-000079B97000}"/>
            </a:ext>
          </a:extLst>
        </xdr:cNvPr>
        <xdr:cNvGrpSpPr>
          <a:grpSpLocks/>
        </xdr:cNvGrpSpPr>
      </xdr:nvGrpSpPr>
      <xdr:grpSpPr bwMode="auto">
        <a:xfrm>
          <a:off x="1949375" y="3281531"/>
          <a:ext cx="497541" cy="245184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8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8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376237</xdr:colOff>
      <xdr:row>859</xdr:row>
      <xdr:rowOff>19050</xdr:rowOff>
    </xdr:from>
    <xdr:to>
      <xdr:col>11</xdr:col>
      <xdr:colOff>71437</xdr:colOff>
      <xdr:row>876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495300</xdr:colOff>
      <xdr:row>1</xdr:row>
      <xdr:rowOff>0</xdr:rowOff>
    </xdr:from>
    <xdr:to>
      <xdr:col>13</xdr:col>
      <xdr:colOff>190500</xdr:colOff>
      <xdr:row>26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9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9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pSpPr/>
      </xdr:nvGrpSpPr>
      <xdr:grpSpPr>
        <a:xfrm>
          <a:off x="12412436" y="3271637"/>
          <a:ext cx="5681061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D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D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D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D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D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D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1224915</xdr:colOff>
      <xdr:row>7</xdr:row>
      <xdr:rowOff>33745</xdr:rowOff>
    </xdr:from>
    <xdr:to>
      <xdr:col>35</xdr:col>
      <xdr:colOff>489858</xdr:colOff>
      <xdr:row>57</xdr:row>
      <xdr:rowOff>54427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0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5.0070140038587764E-2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A51" sqref="A51"/>
    </sheetView>
  </sheetViews>
  <sheetFormatPr defaultColWidth="9.140625"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1212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1211</v>
      </c>
      <c r="G2">
        <f>E3/B24</f>
        <v>1.090739792273689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1.1024313812778763</v>
      </c>
      <c r="F3" s="10"/>
    </row>
    <row r="4" spans="1:7">
      <c r="A4">
        <f>Output!B25</f>
        <v>2</v>
      </c>
      <c r="B4">
        <f>Output!C25</f>
        <v>5.8124749531977382E-2</v>
      </c>
      <c r="C4">
        <f>Output!D25</f>
        <v>1060.92055050356</v>
      </c>
      <c r="D4">
        <f>Output!E25</f>
        <v>238.50558664258801</v>
      </c>
      <c r="E4" s="10">
        <f>$E$3-$G$2*B4</f>
        <v>1.039032404047407</v>
      </c>
      <c r="F4" s="10"/>
      <c r="G4" s="781" t="s">
        <v>1217</v>
      </c>
    </row>
    <row r="5" spans="1:7">
      <c r="A5">
        <f>Output!B26</f>
        <v>3</v>
      </c>
      <c r="B5">
        <f>Output!C26</f>
        <v>5.9386292666172506E-2</v>
      </c>
      <c r="C5">
        <f>Output!D26</f>
        <v>1062.0898186106588</v>
      </c>
      <c r="D5">
        <f>Output!E26</f>
        <v>238.76844984727728</v>
      </c>
      <c r="E5" s="10">
        <f t="shared" ref="E5:E24" si="0">$E$3-$G$2*B5</f>
        <v>1.0376563887512709</v>
      </c>
      <c r="F5" s="10"/>
    </row>
    <row r="6" spans="1:7">
      <c r="A6">
        <f>Output!B27</f>
        <v>4</v>
      </c>
      <c r="B6">
        <f>Output!C27</f>
        <v>0.11076618804180825</v>
      </c>
      <c r="C6">
        <f>Output!D27</f>
        <v>1107.927335951535</v>
      </c>
      <c r="D6">
        <f>Output!E27</f>
        <v>249.07318374882763</v>
      </c>
      <c r="E6" s="10">
        <f t="shared" si="0"/>
        <v>0.98161429234220599</v>
      </c>
      <c r="F6" s="10"/>
    </row>
    <row r="7" spans="1:7">
      <c r="A7">
        <f>Output!B28</f>
        <v>5</v>
      </c>
      <c r="B7">
        <f>Output!C28</f>
        <v>0.16276550496992978</v>
      </c>
      <c r="C7">
        <f>Output!D28</f>
        <v>1150.8913088413153</v>
      </c>
      <c r="D7">
        <f>Output!E28</f>
        <v>258.73191602025884</v>
      </c>
      <c r="E7" s="10">
        <f>$E$3-$G$2*B7</f>
        <v>0.92489656819765298</v>
      </c>
      <c r="F7" s="10"/>
      <c r="G7" s="781" t="s">
        <v>1218</v>
      </c>
    </row>
    <row r="8" spans="1:7">
      <c r="A8">
        <f>Output!B29</f>
        <v>6</v>
      </c>
      <c r="B8">
        <f>Output!C29</f>
        <v>0.21420821355345945</v>
      </c>
      <c r="C8">
        <f>Output!D29</f>
        <v>1189.6918924919148</v>
      </c>
      <c r="D8">
        <f>Output!E29</f>
        <v>267.45467660894627</v>
      </c>
      <c r="E8" s="10">
        <f t="shared" si="0"/>
        <v>0.86878595892325794</v>
      </c>
      <c r="F8" s="10"/>
    </row>
    <row r="9" spans="1:7">
      <c r="A9">
        <f>Output!B30</f>
        <v>7</v>
      </c>
      <c r="B9">
        <f>Output!C30</f>
        <v>0.26517210824920351</v>
      </c>
      <c r="C9">
        <f>Output!D30</f>
        <v>1224.202348032451</v>
      </c>
      <c r="D9">
        <f>Output!E30</f>
        <v>275.21297334482512</v>
      </c>
      <c r="E9" s="10">
        <f t="shared" si="0"/>
        <v>0.81319761100936394</v>
      </c>
      <c r="F9" s="10"/>
    </row>
    <row r="10" spans="1:7">
      <c r="A10">
        <f>Output!B31</f>
        <v>8</v>
      </c>
      <c r="B10">
        <f>Output!C31</f>
        <v>0.3157287438809977</v>
      </c>
      <c r="C10">
        <f>Output!D31</f>
        <v>1254.3138987596501</v>
      </c>
      <c r="D10">
        <f>Output!E31</f>
        <v>281.98235213336858</v>
      </c>
      <c r="E10" s="10">
        <f t="shared" si="0"/>
        <v>0.75805347676228418</v>
      </c>
      <c r="F10" s="10"/>
    </row>
    <row r="11" spans="1:7">
      <c r="A11">
        <f>Output!B32</f>
        <v>9</v>
      </c>
      <c r="B11">
        <f>Output!C32</f>
        <v>0.36594462353144092</v>
      </c>
      <c r="C11">
        <f>Output!D32</f>
        <v>1279.9343274110288</v>
      </c>
      <c r="D11">
        <f>Output!E32</f>
        <v>287.74208160852226</v>
      </c>
      <c r="E11" s="10">
        <f t="shared" si="0"/>
        <v>0.70328101862351911</v>
      </c>
      <c r="F11" s="10"/>
    </row>
    <row r="12" spans="1:7">
      <c r="A12">
        <f>Output!B33</f>
        <v>10</v>
      </c>
      <c r="B12">
        <f>Output!C33</f>
        <v>0.41588220075335353</v>
      </c>
      <c r="C12">
        <f>Output!D33</f>
        <v>1300.9868214841845</v>
      </c>
      <c r="D12">
        <f>Output!E33</f>
        <v>292.47489354889268</v>
      </c>
      <c r="E12" s="10">
        <f t="shared" si="0"/>
        <v>0.64881211601783884</v>
      </c>
      <c r="F12" s="10"/>
    </row>
    <row r="13" spans="1:7">
      <c r="A13">
        <f>Output!B34</f>
        <v>11</v>
      </c>
      <c r="B13">
        <f>Output!C34</f>
        <v>0.46560074148908354</v>
      </c>
      <c r="C13">
        <f>Output!D34</f>
        <v>1317.4090393024828</v>
      </c>
      <c r="D13">
        <f>Output!E34</f>
        <v>296.16677291994131</v>
      </c>
      <c r="E13" s="10">
        <f t="shared" si="0"/>
        <v>0.59458212522359777</v>
      </c>
      <c r="F13" s="10"/>
    </row>
    <row r="14" spans="1:7">
      <c r="A14">
        <f>Output!B35</f>
        <v>12</v>
      </c>
      <c r="B14">
        <f>Output!C35</f>
        <v>0.51515708102825919</v>
      </c>
      <c r="C14">
        <f>Output!D35</f>
        <v>1329.152373273721</v>
      </c>
      <c r="D14">
        <f>Output!E35</f>
        <v>298.80679224713839</v>
      </c>
      <c r="E14" s="10">
        <f t="shared" si="0"/>
        <v>0.5405290537287929</v>
      </c>
      <c r="F14" s="10"/>
    </row>
    <row r="15" spans="1:7">
      <c r="A15">
        <f>Output!B36</f>
        <v>13</v>
      </c>
      <c r="B15">
        <f>Output!C36</f>
        <v>0.56460630427004765</v>
      </c>
      <c r="C15">
        <f>Output!D36</f>
        <v>1336.1813927433689</v>
      </c>
      <c r="D15">
        <f>Output!E36</f>
        <v>300.38698636378058</v>
      </c>
      <c r="E15" s="10">
        <f t="shared" si="0"/>
        <v>0.48659281824194933</v>
      </c>
      <c r="F15" s="10"/>
    </row>
    <row r="16" spans="1:7">
      <c r="A16">
        <f>Output!B37</f>
        <v>14</v>
      </c>
      <c r="B16">
        <f>Output!C37</f>
        <v>0.61400237265947288</v>
      </c>
      <c r="C16">
        <f>Output!D37</f>
        <v>1338.4734537807492</v>
      </c>
      <c r="D16">
        <f>Output!E37</f>
        <v>300.90226468700803</v>
      </c>
      <c r="E16" s="10">
        <f t="shared" si="0"/>
        <v>0.43271456086773064</v>
      </c>
      <c r="F16" s="10"/>
    </row>
    <row r="17" spans="1:6">
      <c r="A17">
        <f>Output!B38</f>
        <v>15</v>
      </c>
      <c r="B17">
        <f>Output!C38</f>
        <v>0.66339871790578964</v>
      </c>
      <c r="C17">
        <f>Output!D38</f>
        <v>1336.0184674831762</v>
      </c>
      <c r="D17">
        <f>Output!E38</f>
        <v>300.35035913024961</v>
      </c>
      <c r="E17" s="10">
        <f t="shared" si="0"/>
        <v>0.37883600151468377</v>
      </c>
      <c r="F17" s="10"/>
    </row>
    <row r="18" spans="1:6">
      <c r="A18">
        <f>Output!B39</f>
        <v>16</v>
      </c>
      <c r="B18">
        <f>Output!C39</f>
        <v>0.71284882062671306</v>
      </c>
      <c r="C18">
        <f>Output!D39</f>
        <v>1328.8188221954488</v>
      </c>
      <c r="D18">
        <f>Output!E39</f>
        <v>298.73180661738428</v>
      </c>
      <c r="E18" s="10">
        <f t="shared" si="0"/>
        <v>0.32489880674495109</v>
      </c>
      <c r="F18" s="10"/>
    </row>
    <row r="19" spans="1:6">
      <c r="A19">
        <f>Output!B40</f>
        <v>17</v>
      </c>
      <c r="B19">
        <f>Output!C40</f>
        <v>0.76240679119997268</v>
      </c>
      <c r="C19">
        <f>Output!D40</f>
        <v>1316.8894586239167</v>
      </c>
      <c r="D19">
        <f>Output!E40</f>
        <v>296.0499659691373</v>
      </c>
      <c r="E19" s="10">
        <f t="shared" si="0"/>
        <v>0.27084395621636836</v>
      </c>
      <c r="F19" s="10"/>
    </row>
    <row r="20" spans="1:6">
      <c r="A20">
        <f>Output!B41</f>
        <v>18</v>
      </c>
      <c r="B20">
        <f>Output!C41</f>
        <v>0.81212797026005734</v>
      </c>
      <c r="C20">
        <f>Output!D41</f>
        <v>1300.258100369392</v>
      </c>
      <c r="D20">
        <f>Output!E41</f>
        <v>292.31106972919201</v>
      </c>
      <c r="E20" s="10">
        <f t="shared" si="0"/>
        <v>0.21661108769676873</v>
      </c>
      <c r="F20" s="10"/>
    </row>
    <row r="21" spans="1:6">
      <c r="A21">
        <f>Output!B42</f>
        <v>19</v>
      </c>
      <c r="B21">
        <f>Output!C42</f>
        <v>0.86206956747024688</v>
      </c>
      <c r="C21">
        <f>Output!D42</f>
        <v>1278.9656460922417</v>
      </c>
      <c r="D21">
        <f>Output!E42</f>
        <v>287.52431232683824</v>
      </c>
      <c r="E21" s="10">
        <f t="shared" si="0"/>
        <v>0.16213780032991032</v>
      </c>
      <c r="F21" s="10"/>
    </row>
    <row r="22" spans="1:6">
      <c r="A22">
        <f>Output!B43</f>
        <v>20</v>
      </c>
      <c r="B22">
        <f>Output!C43</f>
        <v>0.91229135954831642</v>
      </c>
      <c r="C22">
        <f>Output!D43</f>
        <v>1253.0667335532396</v>
      </c>
      <c r="D22">
        <f>Output!E43</f>
        <v>281.70197687901617</v>
      </c>
      <c r="E22" s="10">
        <f t="shared" si="0"/>
        <v>0.10735889327106429</v>
      </c>
      <c r="F22" s="10"/>
    </row>
    <row r="23" spans="1:6">
      <c r="A23">
        <f>Output!B44</f>
        <v>21</v>
      </c>
      <c r="B23">
        <f>Output!C44</f>
        <v>0.96285647226995441</v>
      </c>
      <c r="C23">
        <f>Output!D44</f>
        <v>1222.6304903796549</v>
      </c>
      <c r="D23">
        <f>Output!E44</f>
        <v>274.85960397006767</v>
      </c>
      <c r="E23" s="10">
        <f t="shared" si="0"/>
        <v>5.2205512724769143E-2</v>
      </c>
      <c r="F23" s="10"/>
    </row>
    <row r="24" spans="1:6">
      <c r="A24">
        <f>Output!B45</f>
        <v>22</v>
      </c>
      <c r="B24">
        <f>Output!C45</f>
        <v>1.0107189533993399</v>
      </c>
      <c r="C24">
        <f>Output!D45</f>
        <v>893.18724186192117</v>
      </c>
      <c r="D24">
        <f>Output!E45</f>
        <v>200.79745556897649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1.0400963320065271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1213</v>
      </c>
    </row>
    <row r="28" spans="1:6">
      <c r="A28" s="781" t="s">
        <v>1214</v>
      </c>
      <c r="B28" s="781" t="s">
        <v>1215</v>
      </c>
      <c r="C28" s="781" t="s">
        <v>1216</v>
      </c>
      <c r="D28" s="781" t="s">
        <v>1264</v>
      </c>
    </row>
    <row r="29" spans="1:6">
      <c r="A29">
        <f>B3</f>
        <v>0</v>
      </c>
      <c r="B29" s="10">
        <f>E3</f>
        <v>1.1024313812778763</v>
      </c>
      <c r="C29">
        <v>320</v>
      </c>
      <c r="D29">
        <f t="shared" ref="D29:D50" si="1">C3</f>
        <v>0</v>
      </c>
    </row>
    <row r="30" spans="1:6">
      <c r="A30">
        <f t="shared" ref="A30:A51" si="2">B4</f>
        <v>5.8124749531977382E-2</v>
      </c>
      <c r="B30" s="10">
        <f t="shared" ref="B30:B51" si="3">E4</f>
        <v>1.039032404047407</v>
      </c>
      <c r="C30">
        <f>A30*$F$30+$C$29</f>
        <v>319.25239183318536</v>
      </c>
      <c r="D30">
        <f t="shared" si="1"/>
        <v>1060.92055050356</v>
      </c>
      <c r="F30">
        <f>(C51-C29)/(A50)</f>
        <v>-12.862131412770328</v>
      </c>
    </row>
    <row r="31" spans="1:6">
      <c r="A31">
        <f t="shared" si="2"/>
        <v>5.9386292666172506E-2</v>
      </c>
      <c r="B31" s="10">
        <f t="shared" si="3"/>
        <v>1.0376563887512709</v>
      </c>
      <c r="C31">
        <f t="shared" ref="C31:C50" si="4">A31*$F$30+$C$29</f>
        <v>319.23616569961047</v>
      </c>
      <c r="D31">
        <f t="shared" si="1"/>
        <v>1062.0898186106588</v>
      </c>
    </row>
    <row r="32" spans="1:6">
      <c r="A32">
        <f t="shared" si="2"/>
        <v>0.11076618804180825</v>
      </c>
      <c r="B32" s="10">
        <f t="shared" si="3"/>
        <v>0.98161429234220599</v>
      </c>
      <c r="C32">
        <f t="shared" si="4"/>
        <v>318.57531073331461</v>
      </c>
      <c r="D32">
        <f t="shared" si="1"/>
        <v>1107.927335951535</v>
      </c>
    </row>
    <row r="33" spans="1:4">
      <c r="A33">
        <f t="shared" si="2"/>
        <v>0.16276550496992978</v>
      </c>
      <c r="B33" s="10">
        <f t="shared" si="3"/>
        <v>0.92489656819765298</v>
      </c>
      <c r="C33">
        <f t="shared" si="4"/>
        <v>317.90648868561084</v>
      </c>
      <c r="D33">
        <f t="shared" si="1"/>
        <v>1150.8913088413153</v>
      </c>
    </row>
    <row r="34" spans="1:4">
      <c r="A34">
        <f t="shared" si="2"/>
        <v>0.21420821355345945</v>
      </c>
      <c r="B34" s="10">
        <f t="shared" si="3"/>
        <v>0.86878595892325794</v>
      </c>
      <c r="C34">
        <f t="shared" si="4"/>
        <v>317.24482580758064</v>
      </c>
      <c r="D34">
        <f t="shared" si="1"/>
        <v>1189.6918924919148</v>
      </c>
    </row>
    <row r="35" spans="1:4">
      <c r="A35">
        <f t="shared" si="2"/>
        <v>0.26517210824920351</v>
      </c>
      <c r="B35" s="10">
        <f t="shared" si="3"/>
        <v>0.81319761100936394</v>
      </c>
      <c r="C35">
        <f t="shared" si="4"/>
        <v>316.58932149669738</v>
      </c>
      <c r="D35">
        <f t="shared" si="1"/>
        <v>1224.202348032451</v>
      </c>
    </row>
    <row r="36" spans="1:4">
      <c r="A36">
        <f t="shared" si="2"/>
        <v>0.3157287438809977</v>
      </c>
      <c r="B36" s="10">
        <f t="shared" si="3"/>
        <v>0.75805347676228418</v>
      </c>
      <c r="C36">
        <f t="shared" si="4"/>
        <v>315.93905540541368</v>
      </c>
      <c r="D36">
        <f t="shared" si="1"/>
        <v>1254.3138987596501</v>
      </c>
    </row>
    <row r="37" spans="1:4">
      <c r="A37">
        <f t="shared" si="2"/>
        <v>0.36594462353144092</v>
      </c>
      <c r="B37" s="10">
        <f t="shared" si="3"/>
        <v>0.70328101862351911</v>
      </c>
      <c r="C37">
        <f t="shared" si="4"/>
        <v>315.29317216234182</v>
      </c>
      <c r="D37">
        <f t="shared" si="1"/>
        <v>1279.9343274110288</v>
      </c>
    </row>
    <row r="38" spans="1:4">
      <c r="A38">
        <f t="shared" si="2"/>
        <v>0.41588220075335353</v>
      </c>
      <c r="B38" s="10">
        <f t="shared" si="3"/>
        <v>0.64881211601783884</v>
      </c>
      <c r="C38">
        <f t="shared" si="4"/>
        <v>314.65086848167823</v>
      </c>
      <c r="D38">
        <f t="shared" si="1"/>
        <v>1300.9868214841845</v>
      </c>
    </row>
    <row r="39" spans="1:4">
      <c r="A39">
        <f t="shared" si="2"/>
        <v>0.46560074148908354</v>
      </c>
      <c r="B39" s="10">
        <f t="shared" si="3"/>
        <v>0.59458212522359777</v>
      </c>
      <c r="C39">
        <f t="shared" si="4"/>
        <v>314.01138207708408</v>
      </c>
      <c r="D39">
        <f t="shared" si="1"/>
        <v>1317.4090393024828</v>
      </c>
    </row>
    <row r="40" spans="1:4">
      <c r="A40">
        <f t="shared" si="2"/>
        <v>0.51515708102825919</v>
      </c>
      <c r="B40" s="10">
        <f t="shared" si="3"/>
        <v>0.5405290537287929</v>
      </c>
      <c r="C40">
        <f t="shared" si="4"/>
        <v>313.37398192559533</v>
      </c>
      <c r="D40">
        <f t="shared" si="1"/>
        <v>1329.152373273721</v>
      </c>
    </row>
    <row r="41" spans="1:4">
      <c r="A41">
        <f t="shared" si="2"/>
        <v>0.56460630427004765</v>
      </c>
      <c r="B41" s="10">
        <f t="shared" si="3"/>
        <v>0.48659281824194933</v>
      </c>
      <c r="C41">
        <f t="shared" si="4"/>
        <v>312.73795951800008</v>
      </c>
      <c r="D41">
        <f t="shared" si="1"/>
        <v>1336.1813927433689</v>
      </c>
    </row>
    <row r="42" spans="1:4">
      <c r="A42">
        <f t="shared" si="2"/>
        <v>0.61400237265947288</v>
      </c>
      <c r="B42" s="10">
        <f t="shared" si="3"/>
        <v>0.43271456086773064</v>
      </c>
      <c r="C42">
        <f t="shared" si="4"/>
        <v>312.10262079510107</v>
      </c>
      <c r="D42">
        <f t="shared" si="1"/>
        <v>1338.4734537807492</v>
      </c>
    </row>
    <row r="43" spans="1:4">
      <c r="A43">
        <f t="shared" si="2"/>
        <v>0.66339871790578964</v>
      </c>
      <c r="B43" s="10">
        <f t="shared" si="3"/>
        <v>0.37883600151468377</v>
      </c>
      <c r="C43">
        <f t="shared" si="4"/>
        <v>311.46727851123239</v>
      </c>
      <c r="D43">
        <f t="shared" si="1"/>
        <v>1336.0184674831762</v>
      </c>
    </row>
    <row r="44" spans="1:4">
      <c r="A44">
        <f t="shared" si="2"/>
        <v>0.71284882062671306</v>
      </c>
      <c r="B44" s="10">
        <f t="shared" si="3"/>
        <v>0.32489880674495109</v>
      </c>
      <c r="C44">
        <f t="shared" si="4"/>
        <v>310.83124479166088</v>
      </c>
      <c r="D44">
        <f t="shared" si="1"/>
        <v>1328.8188221954488</v>
      </c>
    </row>
    <row r="45" spans="1:4">
      <c r="A45">
        <f t="shared" si="2"/>
        <v>0.76240679119997268</v>
      </c>
      <c r="B45" s="10">
        <f t="shared" si="3"/>
        <v>0.27084395621636836</v>
      </c>
      <c r="C45">
        <f t="shared" si="4"/>
        <v>310.19382366159738</v>
      </c>
      <c r="D45">
        <f t="shared" si="1"/>
        <v>1316.8894586239167</v>
      </c>
    </row>
    <row r="46" spans="1:4">
      <c r="A46">
        <f t="shared" si="2"/>
        <v>0.81212797026005734</v>
      </c>
      <c r="B46" s="10">
        <f t="shared" si="3"/>
        <v>0.21661108769676873</v>
      </c>
      <c r="C46">
        <f t="shared" si="4"/>
        <v>309.55430332252871</v>
      </c>
      <c r="D46">
        <f t="shared" si="1"/>
        <v>1300.258100369392</v>
      </c>
    </row>
    <row r="47" spans="1:4">
      <c r="A47">
        <f t="shared" si="2"/>
        <v>0.86206956747024688</v>
      </c>
      <c r="B47" s="10">
        <f t="shared" si="3"/>
        <v>0.16213780032991032</v>
      </c>
      <c r="C47">
        <f t="shared" si="4"/>
        <v>308.9119479362476</v>
      </c>
      <c r="D47">
        <f t="shared" si="1"/>
        <v>1278.9656460922417</v>
      </c>
    </row>
    <row r="48" spans="1:4">
      <c r="A48">
        <f t="shared" si="2"/>
        <v>0.91229135954831642</v>
      </c>
      <c r="B48" s="10">
        <f t="shared" si="3"/>
        <v>0.10735889327106429</v>
      </c>
      <c r="C48">
        <f t="shared" si="4"/>
        <v>308.26598864675464</v>
      </c>
      <c r="D48">
        <f t="shared" si="1"/>
        <v>1253.0667335532396</v>
      </c>
    </row>
    <row r="49" spans="1:4">
      <c r="A49">
        <f t="shared" si="2"/>
        <v>0.96285647226995441</v>
      </c>
      <c r="B49" s="10">
        <f t="shared" si="3"/>
        <v>5.2205512724769143E-2</v>
      </c>
      <c r="C49">
        <f t="shared" si="4"/>
        <v>307.61561352202739</v>
      </c>
      <c r="D49">
        <f t="shared" si="1"/>
        <v>1222.6304903796549</v>
      </c>
    </row>
    <row r="50" spans="1:4">
      <c r="A50">
        <f t="shared" si="2"/>
        <v>1.0107189533993399</v>
      </c>
      <c r="B50" s="10">
        <f t="shared" si="3"/>
        <v>0</v>
      </c>
      <c r="C50">
        <f t="shared" si="4"/>
        <v>307</v>
      </c>
      <c r="D50">
        <f t="shared" si="1"/>
        <v>893.18724186192117</v>
      </c>
    </row>
    <row r="51" spans="1:4">
      <c r="A51">
        <f t="shared" si="2"/>
        <v>1.0400963320065271</v>
      </c>
      <c r="B51" s="10">
        <f t="shared" si="3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G22" sqref="G22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1101</v>
      </c>
      <c r="D20" s="594"/>
      <c r="E20" s="595"/>
      <c r="F20" s="596"/>
    </row>
    <row r="21" spans="2:6" s="570" customFormat="1">
      <c r="B21" s="574" t="s">
        <v>801</v>
      </c>
      <c r="C21" s="758">
        <v>1</v>
      </c>
      <c r="D21" s="592">
        <f>C21/1000</f>
        <v>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4.697236624093523E-3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3.0628571428571432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1.7469349424321741E-3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2.8</v>
      </c>
      <c r="D35" s="587">
        <f>D21+D7</f>
        <v>2.8E-3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0.25</v>
      </c>
      <c r="D40" s="588">
        <f>C40/1000</f>
        <v>2.5000000000000001E-4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9.9287974683544306E-2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1103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0.25</v>
      </c>
      <c r="F72" s="693">
        <f>E73*$C$40</f>
        <v>0.5</v>
      </c>
      <c r="G72" s="693">
        <f>F73*$C$40</f>
        <v>0.75</v>
      </c>
      <c r="H72" s="681">
        <f>G73*$C$40</f>
        <v>1</v>
      </c>
      <c r="I72" s="693">
        <f>D73*$C$39+$H$72</f>
        <v>1.45</v>
      </c>
      <c r="J72" s="693">
        <f>E73*$C$39+$H$72</f>
        <v>1.9</v>
      </c>
      <c r="K72" s="693">
        <f>F73*$C$39+$H$72</f>
        <v>2.35</v>
      </c>
      <c r="L72" s="694">
        <f>G73*$C$39+$H$72</f>
        <v>2.8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334.95723503899819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370.50387144687932</v>
      </c>
      <c r="E76" s="710">
        <f t="shared" si="2"/>
        <v>298.17359687795039</v>
      </c>
      <c r="F76" s="710">
        <f t="shared" si="3"/>
        <v>298</v>
      </c>
      <c r="G76" s="710">
        <f t="shared" si="4"/>
        <v>298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404.69538037152586</v>
      </c>
      <c r="E77" s="710">
        <f t="shared" si="2"/>
        <v>298.51253386707339</v>
      </c>
      <c r="F77" s="710">
        <f t="shared" si="3"/>
        <v>298.00081542561293</v>
      </c>
      <c r="G77" s="710">
        <f t="shared" si="4"/>
        <v>298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437.58503814773292</v>
      </c>
      <c r="E78" s="710">
        <f t="shared" si="2"/>
        <v>299.00889615992014</v>
      </c>
      <c r="F78" s="710">
        <f t="shared" si="3"/>
        <v>298.00321525797028</v>
      </c>
      <c r="G78" s="710">
        <f t="shared" si="4"/>
        <v>298.00000383024707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469.22401328224583</v>
      </c>
      <c r="E79" s="710">
        <f t="shared" si="2"/>
        <v>299.65509716812608</v>
      </c>
      <c r="F79" s="710">
        <f t="shared" si="3"/>
        <v>298.00792409429914</v>
      </c>
      <c r="G79" s="710">
        <f t="shared" si="4"/>
        <v>298.00001889709142</v>
      </c>
      <c r="H79" s="717">
        <f t="shared" si="5"/>
        <v>298.00000000669121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499.66144998963546</v>
      </c>
      <c r="E80" s="710">
        <f t="shared" si="2"/>
        <v>300.44386532951654</v>
      </c>
      <c r="F80" s="710">
        <f t="shared" si="3"/>
        <v>298.01562412340587</v>
      </c>
      <c r="G80" s="710">
        <f t="shared" si="4"/>
        <v>298.00005594094057</v>
      </c>
      <c r="H80" s="717">
        <f t="shared" si="5"/>
        <v>298.00000003866074</v>
      </c>
      <c r="I80" s="710">
        <f t="shared" si="6"/>
        <v>298.00000000164113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528.94454841580216</v>
      </c>
      <c r="E81" s="710">
        <f t="shared" si="2"/>
        <v>301.36823144082001</v>
      </c>
      <c r="F81" s="710">
        <f t="shared" si="3"/>
        <v>298.02695701949455</v>
      </c>
      <c r="G81" s="710">
        <f t="shared" si="4"/>
        <v>298.00012880579123</v>
      </c>
      <c r="H81" s="717">
        <f t="shared" si="5"/>
        <v>298.00000013061549</v>
      </c>
      <c r="I81" s="710">
        <f t="shared" si="6"/>
        <v>298.00000001031833</v>
      </c>
      <c r="J81" s="710">
        <f t="shared" si="7"/>
        <v>298.00000000040251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557.11864168047452</v>
      </c>
      <c r="E82" s="710">
        <f t="shared" si="2"/>
        <v>302.42151649510816</v>
      </c>
      <c r="F82" s="710">
        <f t="shared" si="3"/>
        <v>298.04252575760955</v>
      </c>
      <c r="G82" s="710">
        <f t="shared" si="4"/>
        <v>298.00025421984139</v>
      </c>
      <c r="H82" s="717">
        <f t="shared" si="5"/>
        <v>298.00000033687081</v>
      </c>
      <c r="I82" s="710">
        <f t="shared" si="6"/>
        <v>298.00000003739126</v>
      </c>
      <c r="J82" s="710">
        <f t="shared" si="7"/>
        <v>298.00000000273582</v>
      </c>
      <c r="K82" s="710">
        <f t="shared" si="8"/>
        <v>298.00000000009868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584.22726986485816</v>
      </c>
      <c r="E83" s="710">
        <f t="shared" si="2"/>
        <v>303.59732000391142</v>
      </c>
      <c r="F83" s="710">
        <f t="shared" si="3"/>
        <v>298.06289635386287</v>
      </c>
      <c r="G83" s="710">
        <f t="shared" si="4"/>
        <v>298.00045158670832</v>
      </c>
      <c r="H83" s="717">
        <f t="shared" si="5"/>
        <v>298.00000073425281</v>
      </c>
      <c r="I83" s="710">
        <f t="shared" si="6"/>
        <v>298.00000010234396</v>
      </c>
      <c r="J83" s="710">
        <f t="shared" si="7"/>
        <v>298.00000001058879</v>
      </c>
      <c r="K83" s="710">
        <f t="shared" si="8"/>
        <v>298.00000000072129</v>
      </c>
      <c r="L83" s="710">
        <f t="shared" si="9"/>
        <v>298.00000000004849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610.312251065586</v>
      </c>
      <c r="E84" s="710">
        <f t="shared" si="2"/>
        <v>304.88950878475345</v>
      </c>
      <c r="F84" s="710">
        <f t="shared" si="3"/>
        <v>298.08859953347786</v>
      </c>
      <c r="G84" s="710">
        <f t="shared" si="4"/>
        <v>298.00074278679489</v>
      </c>
      <c r="H84" s="717">
        <f t="shared" si="5"/>
        <v>298.00000142451677</v>
      </c>
      <c r="I84" s="710">
        <f t="shared" si="6"/>
        <v>298.00000023482596</v>
      </c>
      <c r="J84" s="710">
        <f t="shared" si="7"/>
        <v>298.00000003067316</v>
      </c>
      <c r="K84" s="710">
        <f t="shared" si="8"/>
        <v>298.00000000297644</v>
      </c>
      <c r="L84" s="710">
        <f t="shared" si="9"/>
        <v>298.00000000037852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635.41374963131807</v>
      </c>
      <c r="E85" s="710">
        <f t="shared" si="2"/>
        <v>306.2922061956138</v>
      </c>
      <c r="F85" s="710">
        <f t="shared" si="3"/>
        <v>298.1201323295619</v>
      </c>
      <c r="G85" s="710">
        <f t="shared" si="4"/>
        <v>298.00115198836897</v>
      </c>
      <c r="H85" s="717">
        <f t="shared" si="5"/>
        <v>298.00000253635574</v>
      </c>
      <c r="I85" s="710">
        <f t="shared" si="6"/>
        <v>298.00000047654623</v>
      </c>
      <c r="J85" s="710">
        <f t="shared" si="7"/>
        <v>298.00000007395204</v>
      </c>
      <c r="K85" s="710">
        <f t="shared" si="8"/>
        <v>298.00000000913235</v>
      </c>
      <c r="L85" s="710">
        <f t="shared" si="9"/>
        <v>298.00000000165289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659.57034169372298</v>
      </c>
      <c r="E86" s="710">
        <f t="shared" si="2"/>
        <v>307.79978179855982</v>
      </c>
      <c r="F86" s="710">
        <f t="shared" si="3"/>
        <v>298.15795961540408</v>
      </c>
      <c r="G86" s="710">
        <f t="shared" si="4"/>
        <v>298.00170546793709</v>
      </c>
      <c r="H86" s="717">
        <f t="shared" si="5"/>
        <v>298.00000422705853</v>
      </c>
      <c r="I86" s="710">
        <f t="shared" si="6"/>
        <v>298.00000088300698</v>
      </c>
      <c r="J86" s="710">
        <f t="shared" si="7"/>
        <v>298.00000015679711</v>
      </c>
      <c r="K86" s="710">
        <f t="shared" si="8"/>
        <v>298.00000002319604</v>
      </c>
      <c r="L86" s="710">
        <f t="shared" si="9"/>
        <v>298.00000000532174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682.81907810014104</v>
      </c>
      <c r="E87" s="710">
        <f t="shared" si="2"/>
        <v>309.40684143549555</v>
      </c>
      <c r="F87" s="710">
        <f t="shared" si="3"/>
        <v>298.20251557298167</v>
      </c>
      <c r="G87" s="710">
        <f t="shared" si="4"/>
        <v>298.00243143951025</v>
      </c>
      <c r="H87" s="717">
        <f t="shared" si="5"/>
        <v>298.00000668386218</v>
      </c>
      <c r="I87" s="710">
        <f t="shared" si="6"/>
        <v>298.00000152507795</v>
      </c>
      <c r="J87" s="710">
        <f t="shared" si="7"/>
        <v>298.00000030214466</v>
      </c>
      <c r="K87" s="710">
        <f t="shared" si="8"/>
        <v>298.00000005158</v>
      </c>
      <c r="L87" s="710">
        <f t="shared" si="9"/>
        <v>298.00000001408949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705.19554485097547</v>
      </c>
      <c r="E88" s="710">
        <f t="shared" si="2"/>
        <v>311.10821769965173</v>
      </c>
      <c r="F88" s="710">
        <f t="shared" si="3"/>
        <v>298.25420510025174</v>
      </c>
      <c r="G88" s="710">
        <f t="shared" si="4"/>
        <v>298.00335989237891</v>
      </c>
      <c r="H88" s="717">
        <f t="shared" si="5"/>
        <v>298.00001012503827</v>
      </c>
      <c r="I88" s="710">
        <f t="shared" si="6"/>
        <v>298.00000249041352</v>
      </c>
      <c r="J88" s="710">
        <f t="shared" si="7"/>
        <v>298.00000054063491</v>
      </c>
      <c r="K88" s="710">
        <f t="shared" si="8"/>
        <v>298.00000010384008</v>
      </c>
      <c r="L88" s="710">
        <f t="shared" si="9"/>
        <v>298.00000003247925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726.73392114076944</v>
      </c>
      <c r="E89" s="710">
        <f t="shared" si="2"/>
        <v>312.89896078708961</v>
      </c>
      <c r="F89" s="710">
        <f t="shared" si="3"/>
        <v>298.31340515970277</v>
      </c>
      <c r="G89" s="710">
        <f t="shared" si="4"/>
        <v>298.00452243702642</v>
      </c>
      <c r="H89" s="717">
        <f t="shared" si="5"/>
        <v>298.00001480074462</v>
      </c>
      <c r="I89" s="710">
        <f t="shared" si="6"/>
        <v>298.00000388472051</v>
      </c>
      <c r="J89" s="710">
        <f t="shared" si="7"/>
        <v>298.00000091172035</v>
      </c>
      <c r="K89" s="710">
        <f t="shared" si="8"/>
        <v>298.00000019346908</v>
      </c>
      <c r="L89" s="710">
        <f t="shared" si="9"/>
        <v>298.0000000674828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747.46703509800307</v>
      </c>
      <c r="E90" s="710">
        <f t="shared" si="2"/>
        <v>314.77432971311748</v>
      </c>
      <c r="F90" s="710">
        <f t="shared" si="3"/>
        <v>298.38046607054099</v>
      </c>
      <c r="G90" s="710">
        <f t="shared" si="4"/>
        <v>298.00595215882964</v>
      </c>
      <c r="H90" s="717">
        <f t="shared" si="5"/>
        <v>298.00002099367077</v>
      </c>
      <c r="I90" s="710">
        <f t="shared" si="6"/>
        <v>298.00000583288471</v>
      </c>
      <c r="J90" s="710">
        <f t="shared" si="7"/>
        <v>298.00000146473656</v>
      </c>
      <c r="K90" s="710">
        <f t="shared" si="8"/>
        <v>298.00000033873232</v>
      </c>
      <c r="L90" s="710">
        <f t="shared" si="9"/>
        <v>298.00000012928052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767.42641731487333</v>
      </c>
      <c r="E91" s="710">
        <f t="shared" si="2"/>
        <v>316.72978387911712</v>
      </c>
      <c r="F91" s="710">
        <f t="shared" si="3"/>
        <v>298.45571274679099</v>
      </c>
      <c r="G91" s="710">
        <f t="shared" si="4"/>
        <v>298.00768347920575</v>
      </c>
      <c r="H91" s="717">
        <f t="shared" si="5"/>
        <v>298.00002901950074</v>
      </c>
      <c r="I91" s="710">
        <f t="shared" si="6"/>
        <v>298.00000847996608</v>
      </c>
      <c r="J91" s="710">
        <f t="shared" si="7"/>
        <v>298.00000225992846</v>
      </c>
      <c r="K91" s="710">
        <f t="shared" si="8"/>
        <v>298.00000056353269</v>
      </c>
      <c r="L91" s="710">
        <f t="shared" si="9"/>
        <v>298.00000023201818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786.6423522547035</v>
      </c>
      <c r="E92" s="710">
        <f t="shared" si="2"/>
        <v>318.76097497585317</v>
      </c>
      <c r="F92" s="710">
        <f t="shared" si="3"/>
        <v>298.53944588350066</v>
      </c>
      <c r="G92" s="710">
        <f t="shared" si="4"/>
        <v>298.00975202388167</v>
      </c>
      <c r="H92" s="717">
        <f t="shared" si="5"/>
        <v>298.00003922721419</v>
      </c>
      <c r="I92" s="710">
        <f t="shared" si="6"/>
        <v>298.00001199207077</v>
      </c>
      <c r="J92" s="710">
        <f t="shared" si="7"/>
        <v>298.00000336942998</v>
      </c>
      <c r="K92" s="710">
        <f t="shared" si="8"/>
        <v>298.00000089829342</v>
      </c>
      <c r="L92" s="710">
        <f t="shared" si="9"/>
        <v>298.00000039462731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805.14392762114915</v>
      </c>
      <c r="E93" s="710">
        <f t="shared" si="2"/>
        <v>320.86373920989087</v>
      </c>
      <c r="F93" s="710">
        <f t="shared" si="3"/>
        <v>298.63194309315145</v>
      </c>
      <c r="G93" s="710">
        <f t="shared" si="4"/>
        <v>298.01219449797435</v>
      </c>
      <c r="H93" s="717">
        <f t="shared" si="5"/>
        <v>298.00005199924516</v>
      </c>
      <c r="I93" s="710">
        <f t="shared" si="6"/>
        <v>298.0000165571094</v>
      </c>
      <c r="J93" s="710">
        <f t="shared" si="7"/>
        <v>298.0000048781929</v>
      </c>
      <c r="K93" s="710">
        <f t="shared" si="8"/>
        <v>298.0000013808496</v>
      </c>
      <c r="L93" s="710">
        <f t="shared" si="9"/>
        <v>298.00000064167557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822.95908177003184</v>
      </c>
      <c r="E94" s="710">
        <f t="shared" si="2"/>
        <v>323.03408984028016</v>
      </c>
      <c r="F94" s="710">
        <f t="shared" si="3"/>
        <v>298.73345999429137</v>
      </c>
      <c r="G94" s="710">
        <f t="shared" si="4"/>
        <v>298.01504856758362</v>
      </c>
      <c r="H94" s="717">
        <f t="shared" si="5"/>
        <v>298.00006775151468</v>
      </c>
      <c r="I94" s="710">
        <f t="shared" si="6"/>
        <v>298.00002238545056</v>
      </c>
      <c r="J94" s="710">
        <f t="shared" si="7"/>
        <v>298.00000688486546</v>
      </c>
      <c r="K94" s="710">
        <f t="shared" si="8"/>
        <v>298.00000205733835</v>
      </c>
      <c r="L94" s="710">
        <f t="shared" si="9"/>
        <v>298.00000100423773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840.11464924142513</v>
      </c>
      <c r="E95" s="710">
        <f t="shared" si="2"/>
        <v>325.26821001317109</v>
      </c>
      <c r="F95" s="710">
        <f t="shared" si="3"/>
        <v>298.84423125432778</v>
      </c>
      <c r="G95" s="710">
        <f t="shared" si="4"/>
        <v>298.01835274761038</v>
      </c>
      <c r="H95" s="717">
        <f t="shared" si="5"/>
        <v>298.00008693335178</v>
      </c>
      <c r="I95" s="710">
        <f t="shared" si="6"/>
        <v>298.00002971047661</v>
      </c>
      <c r="J95" s="710">
        <f t="shared" si="7"/>
        <v>298.00000950261779</v>
      </c>
      <c r="K95" s="710">
        <f t="shared" si="8"/>
        <v>298.0000029830818</v>
      </c>
      <c r="L95" s="710">
        <f t="shared" si="9"/>
        <v>298.00000152077575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856.63640448653837</v>
      </c>
      <c r="E96" s="710">
        <f t="shared" si="2"/>
        <v>327.56244588251786</v>
      </c>
      <c r="F96" s="710">
        <f t="shared" si="3"/>
        <v>298.96447158833928</v>
      </c>
      <c r="G96" s="710">
        <f t="shared" si="4"/>
        <v>298.02214629552748</v>
      </c>
      <c r="H96" s="717">
        <f t="shared" si="5"/>
        <v>298.00011002731702</v>
      </c>
      <c r="I96" s="710">
        <f t="shared" si="6"/>
        <v>298.00003878905056</v>
      </c>
      <c r="J96" s="710">
        <f t="shared" si="7"/>
        <v>298.00001285991607</v>
      </c>
      <c r="K96" s="710">
        <f t="shared" si="8"/>
        <v>298.00000422345505</v>
      </c>
      <c r="L96" s="710">
        <f t="shared" si="9"/>
        <v>298.00000223802039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872.54910386098766</v>
      </c>
      <c r="E97" s="710">
        <f t="shared" si="2"/>
        <v>329.91330000549732</v>
      </c>
      <c r="F97" s="710">
        <f t="shared" si="3"/>
        <v>299.09437671569157</v>
      </c>
      <c r="G97" s="710">
        <f t="shared" si="4"/>
        <v>298.0264691108386</v>
      </c>
      <c r="H97" s="717">
        <f t="shared" si="5"/>
        <v>298.00013754893911</v>
      </c>
      <c r="I97" s="710">
        <f t="shared" si="6"/>
        <v>298.00004990189996</v>
      </c>
      <c r="J97" s="710">
        <f t="shared" si="7"/>
        <v>298.00001710124377</v>
      </c>
      <c r="K97" s="710">
        <f t="shared" si="8"/>
        <v>298.00000585473447</v>
      </c>
      <c r="L97" s="710">
        <f t="shared" si="9"/>
        <v>298.00000321184609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887.87652595320469</v>
      </c>
      <c r="E98" s="710">
        <f t="shared" si="2"/>
        <v>332.3174250017197</v>
      </c>
      <c r="F98" s="710">
        <f t="shared" si="3"/>
        <v>299.23412427617092</v>
      </c>
      <c r="G98" s="710">
        <f t="shared" si="4"/>
        <v>298.03136163997436</v>
      </c>
      <c r="H98" s="717">
        <f t="shared" si="5"/>
        <v>298.00017004637698</v>
      </c>
      <c r="I98" s="710">
        <f t="shared" si="6"/>
        <v>298.00006335392538</v>
      </c>
      <c r="J98" s="710">
        <f t="shared" si="7"/>
        <v>298.00002238777165</v>
      </c>
      <c r="K98" s="710">
        <f t="shared" si="8"/>
        <v>298.00000796492151</v>
      </c>
      <c r="L98" s="710">
        <f t="shared" si="9"/>
        <v>298.00000450813263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902.6415103140057</v>
      </c>
      <c r="E99" s="710">
        <f t="shared" si="2"/>
        <v>334.77161746574353</v>
      </c>
      <c r="F99" s="710">
        <f t="shared" si="3"/>
        <v>299.38387470728003</v>
      </c>
      <c r="G99" s="710">
        <f t="shared" si="4"/>
        <v>298.03686478638338</v>
      </c>
      <c r="H99" s="717">
        <f t="shared" si="5"/>
        <v>298.0002081000149</v>
      </c>
      <c r="I99" s="710">
        <f t="shared" si="6"/>
        <v>298.00007947443839</v>
      </c>
      <c r="J99" s="710">
        <f t="shared" si="7"/>
        <v>298.00002889797668</v>
      </c>
      <c r="K99" s="710">
        <f t="shared" si="8"/>
        <v>298.00001065453796</v>
      </c>
      <c r="L99" s="710">
        <f t="shared" si="9"/>
        <v>298.00000620360834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916.86599465072641</v>
      </c>
      <c r="E100" s="710">
        <f t="shared" si="2"/>
        <v>337.27281212282134</v>
      </c>
      <c r="F100" s="710">
        <f t="shared" si="3"/>
        <v>299.54377208427559</v>
      </c>
      <c r="G100" s="710">
        <f t="shared" si="4"/>
        <v>298.04301982558707</v>
      </c>
      <c r="H100" s="717">
        <f t="shared" si="5"/>
        <v>298.00025232200107</v>
      </c>
      <c r="I100" s="710">
        <f t="shared" si="6"/>
        <v>298.00009861733571</v>
      </c>
      <c r="J100" s="710">
        <f t="shared" si="7"/>
        <v>298.00003682821063</v>
      </c>
      <c r="K100" s="710">
        <f t="shared" si="8"/>
        <v>298.00001403738969</v>
      </c>
      <c r="L100" s="710">
        <f t="shared" si="9"/>
        <v>298.00000838666966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930.57105054681188</v>
      </c>
      <c r="E101" s="710">
        <f t="shared" si="2"/>
        <v>339.81807621820536</v>
      </c>
      <c r="F101" s="710">
        <f t="shared" si="3"/>
        <v>299.71394492446331</v>
      </c>
      <c r="G101" s="710">
        <f t="shared" si="4"/>
        <v>298.0498683249761</v>
      </c>
      <c r="H101" s="717">
        <f t="shared" si="5"/>
        <v>298.00030335573615</v>
      </c>
      <c r="I101" s="710">
        <f t="shared" si="6"/>
        <v>298.00012116121405</v>
      </c>
      <c r="J101" s="710">
        <f t="shared" si="7"/>
        <v>298.00004639322026</v>
      </c>
      <c r="K101" s="710">
        <f t="shared" si="8"/>
        <v>298.00001824129629</v>
      </c>
      <c r="L101" s="710">
        <f t="shared" si="9"/>
        <v>298.00001115817338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943.776917765338</v>
      </c>
      <c r="E102" s="710">
        <f t="shared" si="2"/>
        <v>342.40460413072344</v>
      </c>
      <c r="F102" s="710">
        <f t="shared" si="3"/>
        <v>299.89450695720529</v>
      </c>
      <c r="G102" s="710">
        <f t="shared" si="4"/>
        <v>298.05745206813572</v>
      </c>
      <c r="H102" s="717">
        <f t="shared" si="5"/>
        <v>298.00036187531913</v>
      </c>
      <c r="I102" s="710">
        <f t="shared" si="6"/>
        <v>298.00014750943092</v>
      </c>
      <c r="J102" s="710">
        <f t="shared" si="7"/>
        <v>298.00005782661879</v>
      </c>
      <c r="K102" s="710">
        <f t="shared" si="8"/>
        <v>298.00002340878467</v>
      </c>
      <c r="L102" s="710">
        <f t="shared" si="9"/>
        <v>298.00001463219797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956.50303719261933</v>
      </c>
      <c r="E103" s="710">
        <f t="shared" si="2"/>
        <v>345.02971220170662</v>
      </c>
      <c r="F103" s="710">
        <f t="shared" si="3"/>
        <v>300.0855578610371</v>
      </c>
      <c r="G103" s="710">
        <f t="shared" si="4"/>
        <v>298.06581298349653</v>
      </c>
      <c r="H103" s="717">
        <f t="shared" si="5"/>
        <v>298.00042858495664</v>
      </c>
      <c r="I103" s="710">
        <f t="shared" si="6"/>
        <v>298.00017809011501</v>
      </c>
      <c r="J103" s="710">
        <f t="shared" si="7"/>
        <v>298.0000713813119</v>
      </c>
      <c r="K103" s="710">
        <f t="shared" si="8"/>
        <v>298.00002969774471</v>
      </c>
      <c r="L103" s="710">
        <f t="shared" si="9"/>
        <v>298.00001893677182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968.7680824758321</v>
      </c>
      <c r="E104" s="710">
        <f t="shared" si="2"/>
        <v>347.69083377070228</v>
      </c>
      <c r="F104" s="710">
        <f t="shared" si="3"/>
        <v>300.28718396923489</v>
      </c>
      <c r="G104" s="710">
        <f t="shared" si="4"/>
        <v>298.07499307711515</v>
      </c>
      <c r="H104" s="717">
        <f t="shared" si="5"/>
        <v>298.00050421834135</v>
      </c>
      <c r="I104" s="710">
        <f t="shared" si="6"/>
        <v>298.00021335613155</v>
      </c>
      <c r="J104" s="710">
        <f t="shared" si="7"/>
        <v>298.00008732987737</v>
      </c>
      <c r="K104" s="710">
        <f t="shared" si="8"/>
        <v>298.00003728204655</v>
      </c>
      <c r="L104" s="710">
        <f t="shared" si="9"/>
        <v>298.00002421456583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980.58999040644369</v>
      </c>
      <c r="E105" s="710">
        <f t="shared" si="2"/>
        <v>350.38551440974811</v>
      </c>
      <c r="F105" s="710">
        <f t="shared" si="3"/>
        <v>300.49945894512007</v>
      </c>
      <c r="G105" s="710">
        <f t="shared" si="4"/>
        <v>298.08503436939753</v>
      </c>
      <c r="H105" s="717">
        <f t="shared" si="5"/>
        <v>298.00058953800442</v>
      </c>
      <c r="I105" s="710">
        <f t="shared" si="6"/>
        <v>298.00025378500493</v>
      </c>
      <c r="J105" s="710">
        <f t="shared" si="7"/>
        <v>298.00010596490176</v>
      </c>
      <c r="K105" s="710">
        <f t="shared" si="8"/>
        <v>298.00004635211792</v>
      </c>
      <c r="L105" s="710">
        <f t="shared" si="9"/>
        <v>298.00003062354881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991.98599009918314</v>
      </c>
      <c r="E106" s="710">
        <f t="shared" si="2"/>
        <v>353.11140734830741</v>
      </c>
      <c r="F106" s="710">
        <f t="shared" si="3"/>
        <v>300.72244442833687</v>
      </c>
      <c r="G106" s="710">
        <f t="shared" si="4"/>
        <v>298.09597883558598</v>
      </c>
      <c r="H106" s="717">
        <f t="shared" si="5"/>
        <v>298.00068533464639</v>
      </c>
      <c r="I106" s="710">
        <f t="shared" si="6"/>
        <v>298.00029987880305</v>
      </c>
      <c r="J106" s="710">
        <f t="shared" si="7"/>
        <v>298.00012759927472</v>
      </c>
      <c r="K106" s="710">
        <f t="shared" si="8"/>
        <v>298.0000571154817</v>
      </c>
      <c r="L106" s="710">
        <f t="shared" si="9"/>
        <v>298.00003833760491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1002.9726310143163</v>
      </c>
      <c r="E107" s="710">
        <f t="shared" ref="E107:E138" si="20">FoAb*D106+(1-2*FoAb)*E106+FoAb*F106</f>
        <v>355.8662690812813</v>
      </c>
      <c r="F107" s="710">
        <f t="shared" ref="F107:F138" si="21">FoAb*E106+(1-2*FoAb)*F106+FoAb*G106</f>
        <v>300.95619065328862</v>
      </c>
      <c r="G107" s="710">
        <f t="shared" ref="G107:G138" si="22">FoAb*F106+(1-2*FoAb)*G106+FoAb*H106</f>
        <v>298.10786834983753</v>
      </c>
      <c r="H107" s="717">
        <f t="shared" ref="H107:H138" si="23">_FoN1*G106+(1-_FoN1-_FoN2)*H106+_FoN2*I106</f>
        <v>298.00079242645035</v>
      </c>
      <c r="I107" s="710">
        <f t="shared" ref="I107:I138" si="24">FoCase*H106+(1-2*FoCase)*I106+FoCase*J106</f>
        <v>298.00035216398692</v>
      </c>
      <c r="J107" s="710">
        <f t="shared" ref="J107:J138" si="25">FoCase*I106+(1-2*FoCase)*J106+FoCase*K106</f>
        <v>298.00015256644201</v>
      </c>
      <c r="K107" s="710">
        <f t="shared" ref="K107:K138" si="26">FoCase*J106+(1-2*FoCase)*K106+FoCase*L106</f>
        <v>298.00006979725327</v>
      </c>
      <c r="L107" s="710">
        <f t="shared" ref="L107:L138" si="27">(1-2*FoCase-2*FoCase*BiAtmCase)*L106+2*FoCase*K106+2*FoCase*BiAtmCase*Tatm</f>
        <v>298.00004754711148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1013.5658098690963</v>
      </c>
      <c r="E108" s="710">
        <f t="shared" si="20"/>
        <v>358.64795515281321</v>
      </c>
      <c r="F108" s="710">
        <f t="shared" si="21"/>
        <v>301.20073704087145</v>
      </c>
      <c r="G108" s="710">
        <f t="shared" si="22"/>
        <v>298.12074463272961</v>
      </c>
      <c r="H108" s="717">
        <f t="shared" si="23"/>
        <v>298.0009116583816</v>
      </c>
      <c r="I108" s="710">
        <f t="shared" si="24"/>
        <v>298.00041119122693</v>
      </c>
      <c r="J108" s="710">
        <f t="shared" si="25"/>
        <v>298.00018122061999</v>
      </c>
      <c r="K108" s="710">
        <f t="shared" si="26"/>
        <v>298.00008464059783</v>
      </c>
      <c r="L108" s="710">
        <f t="shared" si="27"/>
        <v>298.00005845947777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1023.7807964824364</v>
      </c>
      <c r="E109" s="710">
        <f t="shared" si="20"/>
        <v>361.45441610889156</v>
      </c>
      <c r="F109" s="710">
        <f t="shared" si="21"/>
        <v>301.45611276459766</v>
      </c>
      <c r="G109" s="710">
        <f t="shared" si="22"/>
        <v>298.13464920203518</v>
      </c>
      <c r="H109" s="717">
        <f t="shared" si="23"/>
        <v>298.00104390147607</v>
      </c>
      <c r="I109" s="710">
        <f t="shared" si="24"/>
        <v>298.00047753519073</v>
      </c>
      <c r="J109" s="710">
        <f t="shared" si="25"/>
        <v>298.00021393697148</v>
      </c>
      <c r="K109" s="710">
        <f t="shared" si="26"/>
        <v>298.00010190714801</v>
      </c>
      <c r="L109" s="710">
        <f t="shared" si="27"/>
        <v>298.00007129964331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1033.6322585951111</v>
      </c>
      <c r="E110" s="710">
        <f t="shared" si="20"/>
        <v>364.28369361203312</v>
      </c>
      <c r="F110" s="710">
        <f t="shared" si="21"/>
        <v>301.72233729215827</v>
      </c>
      <c r="G110" s="710">
        <f t="shared" si="22"/>
        <v>298.14962332661582</v>
      </c>
      <c r="H110" s="717">
        <f t="shared" si="23"/>
        <v>298.00119005212116</v>
      </c>
      <c r="I110" s="710">
        <f t="shared" si="24"/>
        <v>298.00055179430342</v>
      </c>
      <c r="J110" s="710">
        <f t="shared" si="25"/>
        <v>298.00025111174591</v>
      </c>
      <c r="K110" s="710">
        <f t="shared" si="26"/>
        <v>298.00012187738207</v>
      </c>
      <c r="L110" s="710">
        <f t="shared" si="27"/>
        <v>298.00008631053697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1043.1342857061086</v>
      </c>
      <c r="E111" s="710">
        <f t="shared" si="20"/>
        <v>367.13391671159735</v>
      </c>
      <c r="F111" s="710">
        <f t="shared" si="21"/>
        <v>301.99942090343063</v>
      </c>
      <c r="G111" s="710">
        <f t="shared" si="22"/>
        <v>298.165707983289</v>
      </c>
      <c r="H111" s="717">
        <f t="shared" si="23"/>
        <v>298.00135103133118</v>
      </c>
      <c r="I111" s="710">
        <f t="shared" si="24"/>
        <v>298.0006345904834</v>
      </c>
      <c r="J111" s="710">
        <f t="shared" si="25"/>
        <v>298.00029316238516</v>
      </c>
      <c r="K111" s="710">
        <f t="shared" si="26"/>
        <v>298.00014485096352</v>
      </c>
      <c r="L111" s="710">
        <f t="shared" si="27"/>
        <v>298.00010375349626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1052.3004119641494</v>
      </c>
      <c r="E112" s="710">
        <f t="shared" si="20"/>
        <v>370.00329826353709</v>
      </c>
      <c r="F112" s="710">
        <f t="shared" si="21"/>
        <v>302.28736518589784</v>
      </c>
      <c r="G112" s="710">
        <f t="shared" si="22"/>
        <v>298.18294381652953</v>
      </c>
      <c r="H112" s="717">
        <f t="shared" si="23"/>
        <v>298.00152778401923</v>
      </c>
      <c r="I112" s="710">
        <f t="shared" si="24"/>
        <v>298.00072656885607</v>
      </c>
      <c r="J112" s="710">
        <f t="shared" si="25"/>
        <v>298.0003405275952</v>
      </c>
      <c r="K112" s="710">
        <f t="shared" si="26"/>
        <v>298.00017114704298</v>
      </c>
      <c r="L112" s="710">
        <f t="shared" si="27"/>
        <v>298.00012390864725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1061.1436381518381</v>
      </c>
      <c r="E113" s="710">
        <f t="shared" si="20"/>
        <v>372.89013149363791</v>
      </c>
      <c r="F113" s="710">
        <f t="shared" si="21"/>
        <v>302.58616350840788</v>
      </c>
      <c r="G113" s="710">
        <f t="shared" si="22"/>
        <v>298.20137110087438</v>
      </c>
      <c r="H113" s="717">
        <f t="shared" si="23"/>
        <v>298.00172127826852</v>
      </c>
      <c r="I113" s="710">
        <f t="shared" si="24"/>
        <v>298.00082839744715</v>
      </c>
      <c r="J113" s="710">
        <f t="shared" si="25"/>
        <v>298.0003936673869</v>
      </c>
      <c r="K113" s="710">
        <f t="shared" si="26"/>
        <v>298.00020110452255</v>
      </c>
      <c r="L113" s="710">
        <f t="shared" si="27"/>
        <v>298.0001470752465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1069.6764527984283</v>
      </c>
      <c r="E114" s="710">
        <f t="shared" si="20"/>
        <v>375.79278669853431</v>
      </c>
      <c r="F114" s="710">
        <f t="shared" si="21"/>
        <v>302.89580147416143</v>
      </c>
      <c r="G114" s="710">
        <f t="shared" si="22"/>
        <v>298.22102970590134</v>
      </c>
      <c r="H114" s="717">
        <f t="shared" si="23"/>
        <v>298.00193250460399</v>
      </c>
      <c r="I114" s="710">
        <f t="shared" si="24"/>
        <v>298.0009407668573</v>
      </c>
      <c r="J114" s="710">
        <f t="shared" si="25"/>
        <v>298.00045306308641</v>
      </c>
      <c r="K114" s="710">
        <f t="shared" si="26"/>
        <v>298.00023508228469</v>
      </c>
      <c r="L114" s="710">
        <f t="shared" si="27"/>
        <v>298.00017357198504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1077.9108524557546</v>
      </c>
      <c r="E115" s="710">
        <f t="shared" si="20"/>
        <v>378.70970807901705</v>
      </c>
      <c r="F115" s="710">
        <f t="shared" si="21"/>
        <v>303.21625735378416</v>
      </c>
      <c r="G115" s="710">
        <f t="shared" si="22"/>
        <v>298.24195906366231</v>
      </c>
      <c r="H115" s="717">
        <f t="shared" si="23"/>
        <v>298.00216247526629</v>
      </c>
      <c r="I115" s="710">
        <f t="shared" si="24"/>
        <v>298.0010643899206</v>
      </c>
      <c r="J115" s="710">
        <f t="shared" si="25"/>
        <v>298.00051921731665</v>
      </c>
      <c r="K115" s="710">
        <f t="shared" si="26"/>
        <v>298.00027345938565</v>
      </c>
      <c r="L115" s="710">
        <f t="shared" si="27"/>
        <v>298.00020373725511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1085.8583611705158</v>
      </c>
      <c r="E116" s="710">
        <f t="shared" si="20"/>
        <v>381.63941070036577</v>
      </c>
      <c r="F116" s="710">
        <f t="shared" si="21"/>
        <v>303.54750249930237</v>
      </c>
      <c r="G116" s="710">
        <f t="shared" si="22"/>
        <v>298.26419813845251</v>
      </c>
      <c r="H116" s="717">
        <f t="shared" si="23"/>
        <v>298.00241222348905</v>
      </c>
      <c r="I116" s="710">
        <f t="shared" si="24"/>
        <v>298.00120000134791</v>
      </c>
      <c r="J116" s="710">
        <f t="shared" si="25"/>
        <v>298.00059265395157</v>
      </c>
      <c r="K116" s="710">
        <f t="shared" si="26"/>
        <v>298.00031663521497</v>
      </c>
      <c r="L116" s="710">
        <f t="shared" si="27"/>
        <v>298.00023792938094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1093.5300491847754</v>
      </c>
      <c r="E117" s="710">
        <f t="shared" si="20"/>
        <v>384.58047757464749</v>
      </c>
      <c r="F117" s="710">
        <f t="shared" si="21"/>
        <v>303.8895017398097</v>
      </c>
      <c r="G117" s="710">
        <f t="shared" si="22"/>
        <v>298.28778539880506</v>
      </c>
      <c r="H117" s="717">
        <f t="shared" si="23"/>
        <v>298.00268280278146</v>
      </c>
      <c r="I117" s="710">
        <f t="shared" si="24"/>
        <v>298.00134835735651</v>
      </c>
      <c r="J117" s="710">
        <f t="shared" si="25"/>
        <v>298.00067391804453</v>
      </c>
      <c r="K117" s="710">
        <f t="shared" si="26"/>
        <v>298.00036502962212</v>
      </c>
      <c r="L117" s="710">
        <f t="shared" si="27"/>
        <v>298.00027652681507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1100.9365508952844</v>
      </c>
      <c r="E118" s="710">
        <f t="shared" si="20"/>
        <v>387.53155686012474</v>
      </c>
      <c r="F118" s="710">
        <f t="shared" si="21"/>
        <v>304.24221375958024</v>
      </c>
      <c r="G118" s="710">
        <f t="shared" si="22"/>
        <v>298.3127587916041</v>
      </c>
      <c r="H118" s="717">
        <f t="shared" si="23"/>
        <v>298.00297528621633</v>
      </c>
      <c r="I118" s="710">
        <f t="shared" si="24"/>
        <v>298.00151023528815</v>
      </c>
      <c r="J118" s="710">
        <f t="shared" si="25"/>
        <v>298.00076357573215</v>
      </c>
      <c r="K118" s="710">
        <f t="shared" si="26"/>
        <v>298.00041908301171</v>
      </c>
      <c r="L118" s="710">
        <f t="shared" si="27"/>
        <v>298.00031992829986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1108.0880821010148</v>
      </c>
      <c r="E119" s="710">
        <f t="shared" si="20"/>
        <v>390.49135917310934</v>
      </c>
      <c r="F119" s="710">
        <f t="shared" si="21"/>
        <v>304.60559145935224</v>
      </c>
      <c r="G119" s="710">
        <f t="shared" si="22"/>
        <v>298.33915571821353</v>
      </c>
      <c r="H119" s="717">
        <f t="shared" si="23"/>
        <v>298.0032907657249</v>
      </c>
      <c r="I119" s="710">
        <f t="shared" si="24"/>
        <v>298.00168643321598</v>
      </c>
      <c r="J119" s="710">
        <f t="shared" si="25"/>
        <v>298.00086221411482</v>
      </c>
      <c r="K119" s="710">
        <f t="shared" si="26"/>
        <v>298.00047925640797</v>
      </c>
      <c r="L119" s="710">
        <f t="shared" si="27"/>
        <v>298.00036855299692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1114.9944565671281</v>
      </c>
      <c r="E120" s="710">
        <f t="shared" si="20"/>
        <v>393.45865500778228</v>
      </c>
      <c r="F120" s="710">
        <f t="shared" si="21"/>
        <v>304.97958230147987</v>
      </c>
      <c r="G120" s="710">
        <f t="shared" si="22"/>
        <v>298.36701301252373</v>
      </c>
      <c r="H120" s="717">
        <f t="shared" si="23"/>
        <v>298.00363035139969</v>
      </c>
      <c r="I120" s="710">
        <f t="shared" si="24"/>
        <v>298.00187776954215</v>
      </c>
      <c r="J120" s="710">
        <f t="shared" si="25"/>
        <v>298.00097044111521</v>
      </c>
      <c r="K120" s="710">
        <f t="shared" si="26"/>
        <v>298.00054603148988</v>
      </c>
      <c r="L120" s="710">
        <f t="shared" si="27"/>
        <v>298.00042284058429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1121.6651019324852</v>
      </c>
      <c r="E121" s="710">
        <f t="shared" si="20"/>
        <v>396.43227225967962</v>
      </c>
      <c r="F121" s="710">
        <f t="shared" si="21"/>
        <v>305.36412863961823</v>
      </c>
      <c r="G121" s="710">
        <f t="shared" si="22"/>
        <v>298.3963669208228</v>
      </c>
      <c r="H121" s="717">
        <f t="shared" si="23"/>
        <v>298.00399517080524</v>
      </c>
      <c r="I121" s="710">
        <f t="shared" si="24"/>
        <v>298.00208508258726</v>
      </c>
      <c r="J121" s="710">
        <f t="shared" si="25"/>
        <v>298.00108888531634</v>
      </c>
      <c r="K121" s="710">
        <f t="shared" si="26"/>
        <v>298.00061991059852</v>
      </c>
      <c r="L121" s="710">
        <f t="shared" si="27"/>
        <v>298.00048325132366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1128.1090749867265</v>
      </c>
      <c r="E122" s="710">
        <f t="shared" si="20"/>
        <v>399.41109384871334</v>
      </c>
      <c r="F122" s="710">
        <f t="shared" si="21"/>
        <v>305.75916803358513</v>
      </c>
      <c r="G122" s="710">
        <f t="shared" si="22"/>
        <v>298.42725308340181</v>
      </c>
      <c r="H122" s="717">
        <f t="shared" si="23"/>
        <v>298.00438636829801</v>
      </c>
      <c r="I122" s="710">
        <f t="shared" si="24"/>
        <v>298.00230923017222</v>
      </c>
      <c r="J122" s="710">
        <f t="shared" si="25"/>
        <v>298.00121819577987</v>
      </c>
      <c r="K122" s="710">
        <f t="shared" si="26"/>
        <v>298.00070141671722</v>
      </c>
      <c r="L122" s="710">
        <f t="shared" si="27"/>
        <v>298.00055026609772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1134.3350763419185</v>
      </c>
      <c r="E123" s="710">
        <f t="shared" si="20"/>
        <v>402.39405543776212</v>
      </c>
      <c r="F123" s="710">
        <f t="shared" si="21"/>
        <v>306.16463355001207</v>
      </c>
      <c r="G123" s="710">
        <f t="shared" si="22"/>
        <v>298.45970651780925</v>
      </c>
      <c r="H123" s="717">
        <f t="shared" si="23"/>
        <v>298.00480510435557</v>
      </c>
      <c r="I123" s="710">
        <f t="shared" si="24"/>
        <v>298.0025510891939</v>
      </c>
      <c r="J123" s="710">
        <f t="shared" si="25"/>
        <v>298.00135904184657</v>
      </c>
      <c r="K123" s="710">
        <f t="shared" si="26"/>
        <v>298.00079109342619</v>
      </c>
      <c r="L123" s="710">
        <f t="shared" si="27"/>
        <v>298.00062438641982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1140.3514645227758</v>
      </c>
      <c r="E124" s="710">
        <f t="shared" si="20"/>
        <v>405.38014324302304</v>
      </c>
      <c r="F124" s="710">
        <f t="shared" si="21"/>
        <v>306.5804540493769</v>
      </c>
      <c r="G124" s="710">
        <f t="shared" si="22"/>
        <v>298.4937616036712</v>
      </c>
      <c r="H124" s="717">
        <f t="shared" si="23"/>
        <v>298.00525255491578</v>
      </c>
      <c r="I124" s="710">
        <f t="shared" si="24"/>
        <v>298.00281155519548</v>
      </c>
      <c r="J124" s="710">
        <f t="shared" si="25"/>
        <v>298.00151211291887</v>
      </c>
      <c r="K124" s="710">
        <f t="shared" si="26"/>
        <v>298.00088950483314</v>
      </c>
      <c r="L124" s="710">
        <f t="shared" si="27"/>
        <v>298.00070613441625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1146.1662694985105</v>
      </c>
      <c r="E125" s="710">
        <f t="shared" si="20"/>
        <v>408.3683919324672</v>
      </c>
      <c r="F125" s="710">
        <f t="shared" si="21"/>
        <v>307.00655445998262</v>
      </c>
      <c r="G125" s="710">
        <f t="shared" si="22"/>
        <v>298.52945206899994</v>
      </c>
      <c r="H125" s="717">
        <f t="shared" si="23"/>
        <v>298.00572991072619</v>
      </c>
      <c r="I125" s="710">
        <f t="shared" si="24"/>
        <v>298.00309154193235</v>
      </c>
      <c r="J125" s="710">
        <f t="shared" si="25"/>
        <v>298.00167811822814</v>
      </c>
      <c r="K125" s="710">
        <f t="shared" si="26"/>
        <v>298.00099723547976</v>
      </c>
      <c r="L125" s="710">
        <f t="shared" si="27"/>
        <v>298.00079605278387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1151.7872056784499</v>
      </c>
      <c r="E126" s="710">
        <f t="shared" si="20"/>
        <v>411.35788260888768</v>
      </c>
      <c r="F126" s="710">
        <f t="shared" si="21"/>
        <v>307.44285603942666</v>
      </c>
      <c r="G126" s="710">
        <f t="shared" si="22"/>
        <v>298.56681097791432</v>
      </c>
      <c r="H126" s="717">
        <f t="shared" si="23"/>
        <v>298.006238376704</v>
      </c>
      <c r="I126" s="710">
        <f t="shared" si="24"/>
        <v>298.00339198093377</v>
      </c>
      <c r="J126" s="710">
        <f t="shared" si="25"/>
        <v>298.00185778658647</v>
      </c>
      <c r="K126" s="710">
        <f t="shared" si="26"/>
        <v>298.00111489022686</v>
      </c>
      <c r="L126" s="710">
        <f t="shared" si="27"/>
        <v>298.0008947047217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1157.2216843926842</v>
      </c>
      <c r="E127" s="710">
        <f t="shared" si="20"/>
        <v>414.34774087416707</v>
      </c>
      <c r="F127" s="710">
        <f t="shared" si="21"/>
        <v>307.88927662408236</v>
      </c>
      <c r="G127" s="710">
        <f t="shared" si="22"/>
        <v>298.60587071970144</v>
      </c>
      <c r="H127" s="717">
        <f t="shared" si="23"/>
        <v>298.00677917130685</v>
      </c>
      <c r="I127" s="710">
        <f t="shared" si="24"/>
        <v>298.00371382106238</v>
      </c>
      <c r="J127" s="710">
        <f t="shared" si="25"/>
        <v>298.00205186612465</v>
      </c>
      <c r="K127" s="710">
        <f t="shared" si="26"/>
        <v>298.00124309411814</v>
      </c>
      <c r="L127" s="710">
        <f t="shared" si="27"/>
        <v>298.00100267384045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1162.4768258781621</v>
      </c>
      <c r="E128" s="710">
        <f t="shared" si="20"/>
        <v>417.33713497152678</v>
      </c>
      <c r="F128" s="710">
        <f t="shared" si="21"/>
        <v>308.34573086709219</v>
      </c>
      <c r="G128" s="710">
        <f t="shared" si="22"/>
        <v>298.6466629991495</v>
      </c>
      <c r="H128" s="717">
        <f t="shared" si="23"/>
        <v>298.00735352591437</v>
      </c>
      <c r="I128" s="710">
        <f t="shared" si="24"/>
        <v>298.00405802807063</v>
      </c>
      <c r="J128" s="710">
        <f t="shared" si="25"/>
        <v>298.00226112401714</v>
      </c>
      <c r="K128" s="710">
        <f t="shared" si="26"/>
        <v>298.00138249222448</v>
      </c>
      <c r="L128" s="710">
        <f t="shared" si="27"/>
        <v>298.00112056404953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1167.5594707898438</v>
      </c>
      <c r="E129" s="710">
        <f t="shared" si="20"/>
        <v>420.32527400264837</v>
      </c>
      <c r="F129" s="710">
        <f t="shared" si="21"/>
        <v>308.81213046535407</v>
      </c>
      <c r="G129" s="710">
        <f t="shared" si="22"/>
        <v>298.68921882808655</v>
      </c>
      <c r="H129" s="717">
        <f t="shared" si="23"/>
        <v>298.00796268422124</v>
      </c>
      <c r="I129" s="710">
        <f t="shared" si="24"/>
        <v>298.00442558415591</v>
      </c>
      <c r="J129" s="710">
        <f t="shared" si="25"/>
        <v>298.00248634619521</v>
      </c>
      <c r="K129" s="710">
        <f t="shared" si="26"/>
        <v>298.0015337494691</v>
      </c>
      <c r="L129" s="710">
        <f t="shared" si="27"/>
        <v>298.00124899942267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1172.4761912557428</v>
      </c>
      <c r="E130" s="710">
        <f t="shared" si="20"/>
        <v>423.31140621668112</v>
      </c>
      <c r="F130" s="710">
        <f t="shared" si="21"/>
        <v>309.28838437596016</v>
      </c>
      <c r="G130" s="710">
        <f t="shared" si="22"/>
        <v>298.73356851806221</v>
      </c>
      <c r="H130" s="717">
        <f t="shared" si="23"/>
        <v>298.00860790164131</v>
      </c>
      <c r="I130" s="710">
        <f t="shared" si="24"/>
        <v>298.00481748751486</v>
      </c>
      <c r="J130" s="710">
        <f t="shared" si="25"/>
        <v>298.00272833704832</v>
      </c>
      <c r="K130" s="710">
        <f t="shared" si="26"/>
        <v>298.00169755043555</v>
      </c>
      <c r="L130" s="710">
        <f t="shared" si="27"/>
        <v>298.00138862404424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1177.2333014939406</v>
      </c>
      <c r="E131" s="710">
        <f t="shared" si="20"/>
        <v>426.29481736826767</v>
      </c>
      <c r="F131" s="710">
        <f t="shared" si="21"/>
        <v>309.7743990225319</v>
      </c>
      <c r="G131" s="710">
        <f t="shared" si="22"/>
        <v>298.77974167411196</v>
      </c>
      <c r="H131" s="717">
        <f t="shared" si="23"/>
        <v>298.00929044472309</v>
      </c>
      <c r="I131" s="710">
        <f t="shared" si="24"/>
        <v>298.0052347518963</v>
      </c>
      <c r="J131" s="710">
        <f t="shared" si="25"/>
        <v>298.00298791911615</v>
      </c>
      <c r="K131" s="710">
        <f t="shared" si="26"/>
        <v>298.00187459915878</v>
      </c>
      <c r="L131" s="710">
        <f t="shared" si="27"/>
        <v>298.00154010183638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1181.8368680089413</v>
      </c>
      <c r="E132" s="710">
        <f t="shared" si="20"/>
        <v>429.27482914183571</v>
      </c>
      <c r="F132" s="710">
        <f t="shared" si="21"/>
        <v>310.27007849187385</v>
      </c>
      <c r="G132" s="710">
        <f t="shared" si="22"/>
        <v>298.82776718954648</v>
      </c>
      <c r="H132" s="717">
        <f t="shared" si="23"/>
        <v>298.01001159057665</v>
      </c>
      <c r="I132" s="710">
        <f t="shared" si="24"/>
        <v>298.00567840615537</v>
      </c>
      <c r="J132" s="710">
        <f t="shared" si="25"/>
        <v>298.00326593277032</v>
      </c>
      <c r="K132" s="710">
        <f t="shared" si="26"/>
        <v>298.00206561890059</v>
      </c>
      <c r="L132" s="710">
        <f t="shared" si="27"/>
        <v>298.00170411636861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1186.2927193840444</v>
      </c>
      <c r="E133" s="710">
        <f t="shared" si="20"/>
        <v>432.25079763951067</v>
      </c>
      <c r="F133" s="710">
        <f t="shared" si="21"/>
        <v>310.77532472135437</v>
      </c>
      <c r="G133" s="710">
        <f t="shared" si="22"/>
        <v>298.87767324171102</v>
      </c>
      <c r="H133" s="717">
        <f t="shared" si="23"/>
        <v>298.01077262631185</v>
      </c>
      <c r="I133" s="710">
        <f t="shared" si="24"/>
        <v>298.00614949380707</v>
      </c>
      <c r="J133" s="710">
        <f t="shared" si="25"/>
        <v>298.00356323588818</v>
      </c>
      <c r="K133" s="710">
        <f t="shared" si="26"/>
        <v>298.00227135191085</v>
      </c>
      <c r="L133" s="710">
        <f t="shared" si="27"/>
        <v>298.00188137065078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1190.6064556857527</v>
      </c>
      <c r="E134" s="710">
        <f t="shared" si="20"/>
        <v>435.22211193011066</v>
      </c>
      <c r="F134" s="710">
        <f t="shared" si="21"/>
        <v>311.29003767740369</v>
      </c>
      <c r="G134" s="710">
        <f t="shared" si="22"/>
        <v>298.92948728866179</v>
      </c>
      <c r="H134" s="717">
        <f t="shared" si="23"/>
        <v>298.01157484848818</v>
      </c>
      <c r="I134" s="710">
        <f t="shared" si="24"/>
        <v>298.00664907258147</v>
      </c>
      <c r="J134" s="710">
        <f t="shared" si="25"/>
        <v>298.00388070351818</v>
      </c>
      <c r="K134" s="710">
        <f t="shared" si="26"/>
        <v>298.00249255917475</v>
      </c>
      <c r="L134" s="710">
        <f t="shared" si="27"/>
        <v>298.00207258691017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1194.7834574955994</v>
      </c>
      <c r="E135" s="710">
        <f t="shared" si="20"/>
        <v>438.18819265678678</v>
      </c>
      <c r="F135" s="710">
        <f t="shared" si="21"/>
        <v>311.81411552550338</v>
      </c>
      <c r="G135" s="710">
        <f t="shared" si="22"/>
        <v>298.98323606670999</v>
      </c>
      <c r="H135" s="717">
        <f t="shared" si="23"/>
        <v>298.01241956257564</v>
      </c>
      <c r="I135" s="710">
        <f t="shared" si="24"/>
        <v>298.0071782139799</v>
      </c>
      <c r="J135" s="710">
        <f t="shared" si="25"/>
        <v>298.00421922753861</v>
      </c>
      <c r="K135" s="710">
        <f t="shared" si="26"/>
        <v>298.00273002014751</v>
      </c>
      <c r="L135" s="710">
        <f t="shared" si="27"/>
        <v>298.00227850635446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1198.8288945841616</v>
      </c>
      <c r="E136" s="710">
        <f t="shared" si="20"/>
        <v>441.14849070096631</v>
      </c>
      <c r="F136" s="710">
        <f t="shared" si="21"/>
        <v>312.34745479202729</v>
      </c>
      <c r="G136" s="710">
        <f t="shared" si="22"/>
        <v>299.03894558878466</v>
      </c>
      <c r="H136" s="717">
        <f t="shared" si="23"/>
        <v>298.01330808242727</v>
      </c>
      <c r="I136" s="710">
        <f t="shared" si="24"/>
        <v>298.00773800283275</v>
      </c>
      <c r="J136" s="710">
        <f t="shared" si="25"/>
        <v>298.00457971630982</v>
      </c>
      <c r="K136" s="710">
        <f t="shared" si="26"/>
        <v>298.00298453247711</v>
      </c>
      <c r="L136" s="710">
        <f t="shared" si="27"/>
        <v>298.00249988892023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1202.7477342414518</v>
      </c>
      <c r="E137" s="710">
        <f t="shared" si="20"/>
        <v>444.10248590035172</v>
      </c>
      <c r="F137" s="710">
        <f t="shared" si="21"/>
        <v>312.88995051827834</v>
      </c>
      <c r="G137" s="710">
        <f t="shared" si="22"/>
        <v>299.09664114356826</v>
      </c>
      <c r="H137" s="717">
        <f t="shared" si="23"/>
        <v>298.01424172976266</v>
      </c>
      <c r="I137" s="710">
        <f t="shared" si="24"/>
        <v>298.00832953686006</v>
      </c>
      <c r="J137" s="710">
        <f t="shared" si="25"/>
        <v>298.00496309432026</v>
      </c>
      <c r="K137" s="710">
        <f t="shared" si="26"/>
        <v>298.00325691171622</v>
      </c>
      <c r="L137" s="710">
        <f t="shared" si="27"/>
        <v>298.00273751300927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1206.5447492773058</v>
      </c>
      <c r="E138" s="710">
        <f t="shared" si="20"/>
        <v>447.04968581881718</v>
      </c>
      <c r="F138" s="710">
        <f t="shared" si="21"/>
        <v>313.4414964070528</v>
      </c>
      <c r="G138" s="710">
        <f t="shared" si="22"/>
        <v>299.1563472953622</v>
      </c>
      <c r="H138" s="717">
        <f t="shared" si="23"/>
        <v>298.01522183366285</v>
      </c>
      <c r="I138" s="710">
        <f t="shared" si="24"/>
        <v>298.0089539262334</v>
      </c>
      <c r="J138" s="710">
        <f t="shared" si="25"/>
        <v>298.00537030182812</v>
      </c>
      <c r="K138" s="710">
        <f t="shared" si="26"/>
        <v>298.00354799102416</v>
      </c>
      <c r="L138" s="710">
        <f t="shared" si="27"/>
        <v>298.0029921752128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1210.2245257048532</v>
      </c>
      <c r="E139" s="710">
        <f t="shared" ref="E139:E170" si="32">FoAb*D138+(1-2*FoAb)*E138+FoAb*F138</f>
        <v>449.98962456612884</v>
      </c>
      <c r="F139" s="710">
        <f t="shared" ref="F139:F170" si="33">FoAb*E138+(1-2*FoAb)*F138+FoAb*G138</f>
        <v>314.00198496204848</v>
      </c>
      <c r="G139" s="710">
        <f t="shared" ref="G139:G170" si="34">FoAb*F138+(1-2*FoAb)*G138+FoAb*H138</f>
        <v>299.21808788463886</v>
      </c>
      <c r="H139" s="717">
        <f t="shared" ref="H139:H170" si="35">_FoN1*G138+(1-_FoN1-_FoN2)*H138+_FoN2*I138</f>
        <v>298.01624973007608</v>
      </c>
      <c r="I139" s="710">
        <f t="shared" ref="I139:I170" si="36">FoCase*H138+(1-2*FoCase)*I138+FoCase*J138</f>
        <v>298.00961229314157</v>
      </c>
      <c r="J139" s="710">
        <f t="shared" ref="J139:J170" si="37">FoCase*I138+(1-2*FoCase)*J138+FoCase*K138</f>
        <v>298.00580229449793</v>
      </c>
      <c r="K139" s="710">
        <f t="shared" ref="K139:K170" si="38">FoCase*J138+(1-2*FoCase)*K138+FoCase*L138</f>
        <v>298.00385862085898</v>
      </c>
      <c r="L139" s="710">
        <f t="shared" ref="L139:L170" si="39">(1-2*FoCase-2*FoCase*BiAtmCase)*L138+2*FoCase*K138+2*FoCase*BiAtmCase*Tatm</f>
        <v>298.00326469002476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1213.7914701196348</v>
      </c>
      <c r="E140" s="710">
        <f t="shared" si="32"/>
        <v>452.92186166549942</v>
      </c>
      <c r="F140" s="710">
        <f t="shared" si="33"/>
        <v>314.57130762042198</v>
      </c>
      <c r="G140" s="710">
        <f t="shared" si="34"/>
        <v>299.28188602924178</v>
      </c>
      <c r="H140" s="717">
        <f t="shared" si="35"/>
        <v>298.01732676133491</v>
      </c>
      <c r="I140" s="710">
        <f t="shared" si="36"/>
        <v>298.01030577135862</v>
      </c>
      <c r="J140" s="710">
        <f t="shared" si="37"/>
        <v>298.00626004303331</v>
      </c>
      <c r="K140" s="710">
        <f t="shared" si="38"/>
        <v>298.0041896686617</v>
      </c>
      <c r="L140" s="710">
        <f t="shared" si="39"/>
        <v>298.00355588954488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1217.2498167864298</v>
      </c>
      <c r="E141" s="710">
        <f t="shared" si="32"/>
        <v>455.84598096706571</v>
      </c>
      <c r="F141" s="710">
        <f t="shared" si="33"/>
        <v>315.14935487878682</v>
      </c>
      <c r="G141" s="710">
        <f t="shared" si="34"/>
        <v>299.34776412619453</v>
      </c>
      <c r="H141" s="717">
        <f t="shared" si="35"/>
        <v>298.01845427568355</v>
      </c>
      <c r="I141" s="710">
        <f t="shared" si="36"/>
        <v>298.0110355058153</v>
      </c>
      <c r="J141" s="710">
        <f t="shared" si="37"/>
        <v>298.00674453280703</v>
      </c>
      <c r="K141" s="710">
        <f t="shared" si="38"/>
        <v>298.00454201853228</v>
      </c>
      <c r="L141" s="710">
        <f t="shared" si="39"/>
        <v>298.0038666231722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1220.6036344453862</v>
      </c>
      <c r="E142" s="710">
        <f t="shared" si="32"/>
        <v>458.76158960545342</v>
      </c>
      <c r="F142" s="710">
        <f t="shared" si="33"/>
        <v>315.73601641293305</v>
      </c>
      <c r="G142" s="710">
        <f t="shared" si="34"/>
        <v>299.41574385408194</v>
      </c>
      <c r="H142" s="717">
        <f t="shared" si="35"/>
        <v>298.01963362681647</v>
      </c>
      <c r="I142" s="710">
        <f t="shared" si="36"/>
        <v>298.01180265217408</v>
      </c>
      <c r="J142" s="710">
        <f t="shared" si="37"/>
        <v>298.00725676348719</v>
      </c>
      <c r="K142" s="710">
        <f t="shared" si="38"/>
        <v>298.00491657089844</v>
      </c>
      <c r="L142" s="710">
        <f t="shared" si="39"/>
        <v>298.00419775729023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1223.8568328485751</v>
      </c>
      <c r="E143" s="710">
        <f t="shared" si="32"/>
        <v>461.66831699966798</v>
      </c>
      <c r="F143" s="710">
        <f t="shared" si="33"/>
        <v>316.3311811915363</v>
      </c>
      <c r="G143" s="710">
        <f t="shared" si="34"/>
        <v>299.48584617596975</v>
      </c>
      <c r="H143" s="717">
        <f t="shared" si="35"/>
        <v>298.02086617342758</v>
      </c>
      <c r="I143" s="710">
        <f t="shared" si="36"/>
        <v>298.01260837640814</v>
      </c>
      <c r="J143" s="710">
        <f t="shared" si="37"/>
        <v>298.0077977486618</v>
      </c>
      <c r="K143" s="710">
        <f t="shared" si="38"/>
        <v>298.00531424217854</v>
      </c>
      <c r="L143" s="710">
        <f t="shared" si="39"/>
        <v>298.0045501749442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1227.0131690376634</v>
      </c>
      <c r="E144" s="710">
        <f t="shared" si="32"/>
        <v>464.5658138936181</v>
      </c>
      <c r="F144" s="710">
        <f t="shared" si="33"/>
        <v>316.93473758411488</v>
      </c>
      <c r="G144" s="710">
        <f t="shared" si="34"/>
        <v>299.55809134282845</v>
      </c>
      <c r="H144" s="717">
        <f t="shared" si="35"/>
        <v>298.02215327876945</v>
      </c>
      <c r="I144" s="710">
        <f t="shared" si="36"/>
        <v>298.01345385438339</v>
      </c>
      <c r="J144" s="710">
        <f t="shared" si="37"/>
        <v>298.00836851546137</v>
      </c>
      <c r="K144" s="710">
        <f t="shared" si="38"/>
        <v>298.00573596443803</v>
      </c>
      <c r="L144" s="710">
        <f t="shared" si="39"/>
        <v>298.00492477551103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1230.0762533729614</v>
      </c>
      <c r="E145" s="710">
        <f t="shared" si="32"/>
        <v>467.4537514356486</v>
      </c>
      <c r="F145" s="710">
        <f t="shared" si="33"/>
        <v>317.54657346348176</v>
      </c>
      <c r="G145" s="710">
        <f t="shared" si="34"/>
        <v>299.63249889743014</v>
      </c>
      <c r="H145" s="717">
        <f t="shared" si="35"/>
        <v>298.02349631022332</v>
      </c>
      <c r="I145" s="710">
        <f t="shared" si="36"/>
        <v>298.01434027144575</v>
      </c>
      <c r="J145" s="710">
        <f t="shared" si="37"/>
        <v>298.00897010418015</v>
      </c>
      <c r="K145" s="710">
        <f t="shared" si="38"/>
        <v>298.00618268504132</v>
      </c>
      <c r="L145" s="710">
        <f t="shared" si="39"/>
        <v>298.00532247436257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1233.0495553237049</v>
      </c>
      <c r="E146" s="710">
        <f t="shared" si="32"/>
        <v>470.33182029552097</v>
      </c>
      <c r="F146" s="710">
        <f t="shared" si="33"/>
        <v>318.16657630292872</v>
      </c>
      <c r="G146" s="710">
        <f t="shared" si="34"/>
        <v>299.70908767868764</v>
      </c>
      <c r="H146" s="717">
        <f t="shared" si="35"/>
        <v>298.02489663887889</v>
      </c>
      <c r="I146" s="710">
        <f t="shared" si="36"/>
        <v>298.01526882201199</v>
      </c>
      <c r="J146" s="710">
        <f t="shared" si="37"/>
        <v>298.00960356789597</v>
      </c>
      <c r="K146" s="710">
        <f t="shared" si="38"/>
        <v>298.00665536629879</v>
      </c>
      <c r="L146" s="710">
        <f t="shared" si="39"/>
        <v>298.005744202524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1235.936409029036</v>
      </c>
      <c r="E147" s="710">
        <f t="shared" si="32"/>
        <v>473.19972981734486</v>
      </c>
      <c r="F147" s="710">
        <f t="shared" si="33"/>
        <v>318.79463326837026</v>
      </c>
      <c r="G147" s="710">
        <f t="shared" si="34"/>
        <v>299.78787582640803</v>
      </c>
      <c r="H147" s="717">
        <f t="shared" si="35"/>
        <v>298.02635563912452</v>
      </c>
      <c r="I147" s="710">
        <f t="shared" si="36"/>
        <v>298.01624070916517</v>
      </c>
      <c r="J147" s="710">
        <f t="shared" si="37"/>
        <v>298.01026997209033</v>
      </c>
      <c r="K147" s="710">
        <f t="shared" si="38"/>
        <v>298.00715498510976</v>
      </c>
      <c r="L147" s="710">
        <f t="shared" si="39"/>
        <v>298.00619090632574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1238.7400186387722</v>
      </c>
      <c r="E148" s="710">
        <f t="shared" si="32"/>
        <v>476.05720720702095</v>
      </c>
      <c r="F148" s="710">
        <f t="shared" si="33"/>
        <v>319.43063130566514</v>
      </c>
      <c r="G148" s="710">
        <f t="shared" si="34"/>
        <v>299.86888078643193</v>
      </c>
      <c r="H148" s="717">
        <f t="shared" si="35"/>
        <v>298.02787468824681</v>
      </c>
      <c r="I148" s="710">
        <f t="shared" si="36"/>
        <v>298.01725714425481</v>
      </c>
      <c r="J148" s="710">
        <f t="shared" si="37"/>
        <v>298.01097039426759</v>
      </c>
      <c r="K148" s="710">
        <f t="shared" si="38"/>
        <v>298.00768253260247</v>
      </c>
      <c r="L148" s="710">
        <f t="shared" si="39"/>
        <v>298.00666354705157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1241.4634634426936</v>
      </c>
      <c r="E149" s="710">
        <f t="shared" si="32"/>
        <v>478.90399675281458</v>
      </c>
      <c r="F149" s="710">
        <f t="shared" si="33"/>
        <v>320.074457223325</v>
      </c>
      <c r="G149" s="710">
        <f t="shared" si="34"/>
        <v>299.95211931613267</v>
      </c>
      <c r="H149" s="717">
        <f t="shared" si="35"/>
        <v>298.02945516604058</v>
      </c>
      <c r="I149" s="710">
        <f t="shared" si="36"/>
        <v>298.01831934650147</v>
      </c>
      <c r="J149" s="710">
        <f t="shared" si="37"/>
        <v>298.0117059235746</v>
      </c>
      <c r="K149" s="710">
        <f t="shared" si="38"/>
        <v>298.00823901377044</v>
      </c>
      <c r="L149" s="710">
        <f t="shared" si="39"/>
        <v>298.00716310058255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1244.1097027967303</v>
      </c>
      <c r="E150" s="710">
        <f t="shared" si="32"/>
        <v>481.73985907773368</v>
      </c>
      <c r="F150" s="710">
        <f t="shared" si="33"/>
        <v>320.72599777081075</v>
      </c>
      <c r="G150" s="710">
        <f t="shared" si="34"/>
        <v>300.03760749025105</v>
      </c>
      <c r="H150" s="717">
        <f t="shared" si="35"/>
        <v>298.03109845442754</v>
      </c>
      <c r="I150" s="710">
        <f t="shared" si="36"/>
        <v>298.01942854260648</v>
      </c>
      <c r="J150" s="710">
        <f t="shared" si="37"/>
        <v>298.01247766042104</v>
      </c>
      <c r="K150" s="710">
        <f t="shared" si="38"/>
        <v>298.0088254471068</v>
      </c>
      <c r="L150" s="710">
        <f t="shared" si="39"/>
        <v>298.00769055703728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1246.6815808541032</v>
      </c>
      <c r="E151" s="710">
        <f t="shared" si="32"/>
        <v>484.56457042243738</v>
      </c>
      <c r="F151" s="710">
        <f t="shared" si="33"/>
        <v>321.38513971260892</v>
      </c>
      <c r="G151" s="710">
        <f t="shared" si="34"/>
        <v>300.12536070704073</v>
      </c>
      <c r="H151" s="717">
        <f t="shared" si="35"/>
        <v>298.03280593708502</v>
      </c>
      <c r="I151" s="710">
        <f t="shared" si="36"/>
        <v>298.02058596636653</v>
      </c>
      <c r="J151" s="710">
        <f t="shared" si="37"/>
        <v>298.01328671610042</v>
      </c>
      <c r="K151" s="710">
        <f t="shared" si="38"/>
        <v>298.00944286423703</v>
      </c>
      <c r="L151" s="710">
        <f t="shared" si="39"/>
        <v>298.00824692040936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1249.1818311091465</v>
      </c>
      <c r="E152" s="710">
        <f t="shared" si="32"/>
        <v>487.37792195745271</v>
      </c>
      <c r="F152" s="710">
        <f t="shared" si="33"/>
        <v>322.05176989827277</v>
      </c>
      <c r="G152" s="710">
        <f t="shared" si="34"/>
        <v>300.21539369470247</v>
      </c>
      <c r="H152" s="717">
        <f t="shared" si="35"/>
        <v>298.03457899908369</v>
      </c>
      <c r="I152" s="710">
        <f t="shared" si="36"/>
        <v>298.021792858293</v>
      </c>
      <c r="J152" s="710">
        <f t="shared" si="37"/>
        <v>298.01413421241227</v>
      </c>
      <c r="K152" s="710">
        <f t="shared" si="38"/>
        <v>298.01009230954924</v>
      </c>
      <c r="L152" s="710">
        <f t="shared" si="39"/>
        <v>298.00883320820259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1251.6130807612385</v>
      </c>
      <c r="E153" s="710">
        <f t="shared" si="32"/>
        <v>490.17971912352482</v>
      </c>
      <c r="F153" s="710">
        <f t="shared" si="33"/>
        <v>322.7257753286047</v>
      </c>
      <c r="G153" s="710">
        <f t="shared" si="34"/>
        <v>300.30772051808475</v>
      </c>
      <c r="H153" s="717">
        <f t="shared" si="35"/>
        <v>298.03641902653436</v>
      </c>
      <c r="I153" s="710">
        <f t="shared" si="36"/>
        <v>298.02305046523691</v>
      </c>
      <c r="J153" s="710">
        <f t="shared" si="37"/>
        <v>298.01502128128573</v>
      </c>
      <c r="K153" s="710">
        <f t="shared" si="38"/>
        <v>298.01077483982414</v>
      </c>
      <c r="L153" s="710">
        <f t="shared" si="39"/>
        <v>298.00945045106329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1253.9778549059722</v>
      </c>
      <c r="E154" s="710">
        <f t="shared" si="32"/>
        <v>492.9697809989737</v>
      </c>
      <c r="F154" s="710">
        <f t="shared" si="33"/>
        <v>323.40704321815019</v>
      </c>
      <c r="G154" s="710">
        <f t="shared" si="34"/>
        <v>300.40235458563114</v>
      </c>
      <c r="H154" s="717">
        <f t="shared" si="35"/>
        <v>298.0383274062437</v>
      </c>
      <c r="I154" s="710">
        <f t="shared" si="36"/>
        <v>298.02436004001845</v>
      </c>
      <c r="J154" s="710">
        <f t="shared" si="37"/>
        <v>298.01594906440505</v>
      </c>
      <c r="K154" s="710">
        <f t="shared" si="38"/>
        <v>298.01149152386404</v>
      </c>
      <c r="L154" s="710">
        <f t="shared" si="39"/>
        <v>298.01009969241233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1256.2785805604108</v>
      </c>
      <c r="E155" s="710">
        <f t="shared" si="32"/>
        <v>495.74793969297485</v>
      </c>
      <c r="F155" s="710">
        <f t="shared" si="33"/>
        <v>324.0954610541653</v>
      </c>
      <c r="G155" s="710">
        <f t="shared" si="34"/>
        <v>300.49930865655432</v>
      </c>
      <c r="H155" s="717">
        <f t="shared" si="35"/>
        <v>298.04030552537864</v>
      </c>
      <c r="I155" s="710">
        <f t="shared" si="36"/>
        <v>298.02572284106247</v>
      </c>
      <c r="J155" s="710">
        <f t="shared" si="37"/>
        <v>298.01691871283703</v>
      </c>
      <c r="K155" s="710">
        <f t="shared" si="38"/>
        <v>298.01224344212164</v>
      </c>
      <c r="L155" s="710">
        <f t="shared" si="39"/>
        <v>298.01078198807494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1258.5175905290068</v>
      </c>
      <c r="E156" s="710">
        <f t="shared" si="32"/>
        <v>498.51403976372404</v>
      </c>
      <c r="F156" s="710">
        <f t="shared" si="33"/>
        <v>324.79091665221415</v>
      </c>
      <c r="G156" s="710">
        <f t="shared" si="34"/>
        <v>300.59859484821749</v>
      </c>
      <c r="H156" s="717">
        <f t="shared" si="35"/>
        <v>298.04235477113957</v>
      </c>
      <c r="I156" s="710">
        <f t="shared" si="36"/>
        <v>298.02714013203848</v>
      </c>
      <c r="J156" s="710">
        <f t="shared" si="37"/>
        <v>298.01793138666039</v>
      </c>
      <c r="K156" s="710">
        <f t="shared" si="38"/>
        <v>298.01303168632859</v>
      </c>
      <c r="L156" s="710">
        <f t="shared" si="39"/>
        <v>298.01149840591034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1260.6971271164996</v>
      </c>
      <c r="E157" s="710">
        <f t="shared" si="32"/>
        <v>501.26793766048854</v>
      </c>
      <c r="F157" s="710">
        <f t="shared" si="33"/>
        <v>325.49329820854581</v>
      </c>
      <c r="G157" s="710">
        <f t="shared" si="34"/>
        <v>300.70022464370697</v>
      </c>
      <c r="H157" s="717">
        <f t="shared" si="35"/>
        <v>298.04447653044178</v>
      </c>
      <c r="I157" s="710">
        <f t="shared" si="36"/>
        <v>298.02861318150667</v>
      </c>
      <c r="J157" s="710">
        <f t="shared" si="37"/>
        <v>298.01898825459818</v>
      </c>
      <c r="K157" s="710">
        <f t="shared" si="38"/>
        <v>298.0138573591247</v>
      </c>
      <c r="L157" s="710">
        <f t="shared" si="39"/>
        <v>298.01225002544078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1262.8193456938545</v>
      </c>
      <c r="E158" s="710">
        <f t="shared" si="32"/>
        <v>504.00950118858646</v>
      </c>
      <c r="F158" s="710">
        <f t="shared" si="33"/>
        <v>326.2024943493937</v>
      </c>
      <c r="G158" s="710">
        <f t="shared" si="34"/>
        <v>300.80420889957753</v>
      </c>
      <c r="H158" s="717">
        <f t="shared" si="35"/>
        <v>298.04667218960515</v>
      </c>
      <c r="I158" s="710">
        <f t="shared" si="36"/>
        <v>298.03014326256914</v>
      </c>
      <c r="J158" s="710">
        <f t="shared" si="37"/>
        <v>298.02009049365216</v>
      </c>
      <c r="K158" s="710">
        <f t="shared" si="38"/>
        <v>298.01472157368789</v>
      </c>
      <c r="L158" s="710">
        <f t="shared" si="39"/>
        <v>298.01303793748087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1264.8863181230699</v>
      </c>
      <c r="E159" s="710">
        <f t="shared" si="32"/>
        <v>506.73860899637378</v>
      </c>
      <c r="F159" s="710">
        <f t="shared" si="33"/>
        <v>326.91839417733513</v>
      </c>
      <c r="G159" s="710">
        <f t="shared" si="34"/>
        <v>300.91055785375522</v>
      </c>
      <c r="H159" s="717">
        <f t="shared" si="35"/>
        <v>298.04894313405225</v>
      </c>
      <c r="I159" s="710">
        <f t="shared" si="36"/>
        <v>298.03173165252622</v>
      </c>
      <c r="J159" s="710">
        <f t="shared" si="37"/>
        <v>298.02123928874028</v>
      </c>
      <c r="K159" s="710">
        <f t="shared" si="38"/>
        <v>298.01562545336492</v>
      </c>
      <c r="L159" s="710">
        <f t="shared" si="39"/>
        <v>298.01386324376716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1266.9000360464468</v>
      </c>
      <c r="E160" s="710">
        <f t="shared" si="32"/>
        <v>509.45515008335593</v>
      </c>
      <c r="F160" s="710">
        <f t="shared" si="33"/>
        <v>327.64088731484293</v>
      </c>
      <c r="G160" s="710">
        <f t="shared" si="34"/>
        <v>301.0192811335823</v>
      </c>
      <c r="H160" s="717">
        <f t="shared" si="35"/>
        <v>298.05129074801403</v>
      </c>
      <c r="I160" s="710">
        <f t="shared" si="36"/>
        <v>298.03337963253887</v>
      </c>
      <c r="J160" s="710">
        <f t="shared" si="37"/>
        <v>298.02243583233769</v>
      </c>
      <c r="K160" s="710">
        <f t="shared" si="38"/>
        <v>298.01657013130381</v>
      </c>
      <c r="L160" s="710">
        <f t="shared" si="39"/>
        <v>298.0147270565879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1268.8624140456891</v>
      </c>
      <c r="E161" s="710">
        <f t="shared" si="32"/>
        <v>512.15902332857524</v>
      </c>
      <c r="F161" s="710">
        <f t="shared" si="33"/>
        <v>328.36986394515492</v>
      </c>
      <c r="G161" s="710">
        <f t="shared" si="34"/>
        <v>301.13038776399003</v>
      </c>
      <c r="H161" s="717">
        <f t="shared" si="35"/>
        <v>298.05371641424369</v>
      </c>
      <c r="I161" s="710">
        <f t="shared" si="36"/>
        <v>298.03508848729592</v>
      </c>
      <c r="J161" s="710">
        <f t="shared" si="37"/>
        <v>298.02368132412005</v>
      </c>
      <c r="K161" s="710">
        <f t="shared" si="38"/>
        <v>298.01755675008724</v>
      </c>
      <c r="L161" s="710">
        <f t="shared" si="39"/>
        <v>298.01563049841485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1270.7752926759974</v>
      </c>
      <c r="E162" s="710">
        <f t="shared" si="32"/>
        <v>514.85013703846028</v>
      </c>
      <c r="F162" s="710">
        <f t="shared" si="33"/>
        <v>329.10521485058274</v>
      </c>
      <c r="G162" s="710">
        <f t="shared" si="34"/>
        <v>301.24388617578501</v>
      </c>
      <c r="H162" s="717">
        <f t="shared" si="35"/>
        <v>298.05622151373785</v>
      </c>
      <c r="I162" s="710">
        <f t="shared" si="36"/>
        <v>298.0368595046873</v>
      </c>
      <c r="J162" s="710">
        <f t="shared" si="37"/>
        <v>298.02497697061108</v>
      </c>
      <c r="K162" s="710">
        <f t="shared" si="38"/>
        <v>298.01858646136844</v>
      </c>
      <c r="L162" s="710">
        <f t="shared" si="39"/>
        <v>298.01657470153526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1272.6404413801072</v>
      </c>
      <c r="E163" s="710">
        <f t="shared" si="32"/>
        <v>517.52840851335418</v>
      </c>
      <c r="F163" s="710">
        <f t="shared" si="33"/>
        <v>329.84683144837589</v>
      </c>
      <c r="G163" s="710">
        <f t="shared" si="34"/>
        <v>301.35978421403627</v>
      </c>
      <c r="H163" s="717">
        <f t="shared" si="35"/>
        <v>298.05880742546555</v>
      </c>
      <c r="I163" s="710">
        <f t="shared" si="36"/>
        <v>298.03869397548243</v>
      </c>
      <c r="J163" s="710">
        <f t="shared" si="37"/>
        <v>298.02632398483303</v>
      </c>
      <c r="K163" s="710">
        <f t="shared" si="38"/>
        <v>298.01966042550873</v>
      </c>
      <c r="L163" s="710">
        <f t="shared" si="39"/>
        <v>298.01756080768604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1274.459561287031</v>
      </c>
      <c r="E164" s="710">
        <f t="shared" si="32"/>
        <v>520.19376363197227</v>
      </c>
      <c r="F164" s="710">
        <f t="shared" si="33"/>
        <v>330.59460582425169</v>
      </c>
      <c r="G164" s="710">
        <f t="shared" si="34"/>
        <v>301.4780891465511</v>
      </c>
      <c r="H164" s="717">
        <f t="shared" si="35"/>
        <v>298.06147552610452</v>
      </c>
      <c r="I164" s="710">
        <f t="shared" si="36"/>
        <v>298.04059319301433</v>
      </c>
      <c r="J164" s="710">
        <f t="shared" si="37"/>
        <v>298.02772358596093</v>
      </c>
      <c r="K164" s="710">
        <f t="shared" si="38"/>
        <v>298.02077981121749</v>
      </c>
      <c r="L164" s="710">
        <f t="shared" si="39"/>
        <v>298.01858996768959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1276.2342879000742</v>
      </c>
      <c r="E165" s="710">
        <f t="shared" si="32"/>
        <v>522.84613645306706</v>
      </c>
      <c r="F165" s="710">
        <f t="shared" si="33"/>
        <v>331.3484307636989</v>
      </c>
      <c r="G165" s="710">
        <f t="shared" si="34"/>
        <v>301.59880767242731</v>
      </c>
      <c r="H165" s="717">
        <f t="shared" si="35"/>
        <v>298.06422718978456</v>
      </c>
      <c r="I165" s="710">
        <f t="shared" si="36"/>
        <v>298.04255845286934</v>
      </c>
      <c r="J165" s="710">
        <f t="shared" si="37"/>
        <v>298.02917699898074</v>
      </c>
      <c r="K165" s="710">
        <f t="shared" si="38"/>
        <v>298.02194579519454</v>
      </c>
      <c r="L165" s="710">
        <f t="shared" si="39"/>
        <v>298.01966334109187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1277.9661936785096</v>
      </c>
      <c r="E166" s="710">
        <f t="shared" si="32"/>
        <v>525.48546883360802</v>
      </c>
      <c r="F166" s="710">
        <f t="shared" si="33"/>
        <v>332.10819978115558</v>
      </c>
      <c r="G166" s="710">
        <f t="shared" si="34"/>
        <v>301.7219459306707</v>
      </c>
      <c r="H166" s="717">
        <f t="shared" si="35"/>
        <v>298.06706378783815</v>
      </c>
      <c r="I166" s="710">
        <f t="shared" si="36"/>
        <v>298.04459105258195</v>
      </c>
      <c r="J166" s="710">
        <f t="shared" si="37"/>
        <v>298.0306854543515</v>
      </c>
      <c r="K166" s="710">
        <f t="shared" si="38"/>
        <v>298.02315956177546</v>
      </c>
      <c r="L166" s="710">
        <f t="shared" si="39"/>
        <v>298.02078209580196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1279.6567905171287</v>
      </c>
      <c r="E167" s="710">
        <f t="shared" si="32"/>
        <v>528.11171006281347</v>
      </c>
      <c r="F167" s="710">
        <f t="shared" si="33"/>
        <v>332.87380714716039</v>
      </c>
      <c r="G167" s="710">
        <f t="shared" si="34"/>
        <v>301.84750950886814</v>
      </c>
      <c r="H167" s="717">
        <f t="shared" si="35"/>
        <v>298.06998668855806</v>
      </c>
      <c r="I167" s="710">
        <f t="shared" si="36"/>
        <v>298.04669229133538</v>
      </c>
      <c r="J167" s="710">
        <f t="shared" si="37"/>
        <v>298.03225018767091</v>
      </c>
      <c r="K167" s="710">
        <f t="shared" si="38"/>
        <v>298.02442230257952</v>
      </c>
      <c r="L167" s="710">
        <f t="shared" si="39"/>
        <v>298.02194740773535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1281.3075321277117</v>
      </c>
      <c r="E168" s="710">
        <f t="shared" si="32"/>
        <v>530.72481651139412</v>
      </c>
      <c r="F168" s="710">
        <f t="shared" si="33"/>
        <v>333.64514791357038</v>
      </c>
      <c r="G168" s="710">
        <f t="shared" si="34"/>
        <v>301.97550345190484</v>
      </c>
      <c r="H168" s="717">
        <f t="shared" si="35"/>
        <v>298.0729972569614</v>
      </c>
      <c r="I168" s="710">
        <f t="shared" si="36"/>
        <v>298.04886346966782</v>
      </c>
      <c r="J168" s="710">
        <f t="shared" si="37"/>
        <v>298.03387243934583</v>
      </c>
      <c r="K168" s="710">
        <f t="shared" si="38"/>
        <v>298.02573521616085</v>
      </c>
      <c r="L168" s="710">
        <f t="shared" si="39"/>
        <v>298.02316046045877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1282.9198163263086</v>
      </c>
      <c r="E169" s="710">
        <f t="shared" si="32"/>
        <v>533.32475129539671</v>
      </c>
      <c r="F169" s="710">
        <f t="shared" si="33"/>
        <v>334.42211793693491</v>
      </c>
      <c r="G169" s="710">
        <f t="shared" si="34"/>
        <v>302.10593227071757</v>
      </c>
      <c r="H169" s="717">
        <f t="shared" si="35"/>
        <v>298.07609685456077</v>
      </c>
      <c r="I169" s="710">
        <f t="shared" si="36"/>
        <v>298.05110588918376</v>
      </c>
      <c r="J169" s="710">
        <f t="shared" si="37"/>
        <v>298.03555345426616</v>
      </c>
      <c r="K169" s="710">
        <f t="shared" si="38"/>
        <v>298.02709950766274</v>
      </c>
      <c r="L169" s="710">
        <f t="shared" si="39"/>
        <v>298.02442244483854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1284.4949872300576</v>
      </c>
      <c r="E170" s="710">
        <f t="shared" si="32"/>
        <v>535.91148395405958</v>
      </c>
      <c r="F170" s="710">
        <f t="shared" si="33"/>
        <v>335.20461390011258</v>
      </c>
      <c r="G170" s="710">
        <f t="shared" si="34"/>
        <v>302.2387999510741</v>
      </c>
      <c r="H170" s="717">
        <f t="shared" si="35"/>
        <v>298.07928683914179</v>
      </c>
      <c r="I170" s="710">
        <f t="shared" si="36"/>
        <v>298.0534208522709</v>
      </c>
      <c r="J170" s="710">
        <f t="shared" si="37"/>
        <v>298.03729448148351</v>
      </c>
      <c r="K170" s="710">
        <f t="shared" si="38"/>
        <v>298.0285163884754</v>
      </c>
      <c r="L170" s="710">
        <f t="shared" si="39"/>
        <v>298.02573455869174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1286.0343373671305</v>
      </c>
      <c r="E171" s="710">
        <f t="shared" ref="E171:E202" si="48">FoAb*D170+(1-2*FoAb)*E170+FoAb*F170</f>
        <v>538.48499014111519</v>
      </c>
      <c r="F171" s="710">
        <f t="shared" ref="F171:F202" si="49">FoAb*E170+(1-2*FoAb)*F170+FoAb*G170</f>
        <v>335.99253333221264</v>
      </c>
      <c r="G171" s="710">
        <f t="shared" ref="G171:G202" si="50">FoAb*F170+(1-2*FoAb)*G170+FoAb*H170</f>
        <v>302.37410996237077</v>
      </c>
      <c r="H171" s="717">
        <f t="shared" ref="H171:H202" si="51">_FoN1*G170+(1-_FoN1-_FoN2)*H170+_FoN2*I170</f>
        <v>298.08256856454682</v>
      </c>
      <c r="I171" s="710">
        <f t="shared" ref="I171:I202" si="52">FoCase*H170+(1-2*FoCase)*I170+FoCase*J170</f>
        <v>298.05580966182265</v>
      </c>
      <c r="J171" s="710">
        <f t="shared" ref="J171:J202" si="53">FoCase*I170+(1-2*FoCase)*J170+FoCase*K170</f>
        <v>298.03909677389396</v>
      </c>
      <c r="K171" s="710">
        <f t="shared" ref="K171:K202" si="54">FoCase*J170+(1-2*FoCase)*K170+FoCase*L170</f>
        <v>298.029987075897</v>
      </c>
      <c r="L171" s="710">
        <f t="shared" ref="L171:L202" si="55">(1-2*FoCase-2*FoCase*BiAtmCase)*L170+2*FoCase*K170+2*FoCase*BiAtmCase*Tatm</f>
        <v>298.02709800644067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1287.5391097032425</v>
      </c>
      <c r="E172" s="710">
        <f t="shared" si="48"/>
        <v>541.04525132899698</v>
      </c>
      <c r="F172" s="710">
        <f t="shared" si="49"/>
        <v>336.78577462694096</v>
      </c>
      <c r="G172" s="710">
        <f t="shared" si="50"/>
        <v>302.51186526644017</v>
      </c>
      <c r="H172" s="717">
        <f t="shared" si="51"/>
        <v>298.08594338046521</v>
      </c>
      <c r="I172" s="710">
        <f t="shared" si="52"/>
        <v>298.05827362096585</v>
      </c>
      <c r="J172" s="710">
        <f t="shared" si="53"/>
        <v>298.04096158792532</v>
      </c>
      <c r="K172" s="710">
        <f t="shared" si="54"/>
        <v>298.03151279279882</v>
      </c>
      <c r="L172" s="710">
        <f t="shared" si="55"/>
        <v>298.02851399877056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1289.0104995880361</v>
      </c>
      <c r="E173" s="710">
        <f t="shared" si="48"/>
        <v>543.59225452543023</v>
      </c>
      <c r="F173" s="710">
        <f t="shared" si="49"/>
        <v>337.58423705942505</v>
      </c>
      <c r="G173" s="710">
        <f t="shared" si="50"/>
        <v>302.65206832636096</v>
      </c>
      <c r="H173" s="717">
        <f t="shared" si="51"/>
        <v>298.08941263222977</v>
      </c>
      <c r="I173" s="710">
        <f t="shared" si="52"/>
        <v>298.06081403279393</v>
      </c>
      <c r="J173" s="710">
        <f t="shared" si="53"/>
        <v>298.04289018322885</v>
      </c>
      <c r="K173" s="710">
        <f t="shared" si="54"/>
        <v>298.03309476729351</v>
      </c>
      <c r="L173" s="710">
        <f t="shared" si="55"/>
        <v>298.02998375229089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1290.4496566245114</v>
      </c>
      <c r="E174" s="710">
        <f t="shared" si="48"/>
        <v>546.12599200190766</v>
      </c>
      <c r="F174" s="710">
        <f t="shared" si="49"/>
        <v>338.38782080159126</v>
      </c>
      <c r="G174" s="710">
        <f t="shared" si="50"/>
        <v>302.79472111526326</v>
      </c>
      <c r="H174" s="717">
        <f t="shared" si="51"/>
        <v>298.09297766061889</v>
      </c>
      <c r="I174" s="710">
        <f t="shared" si="52"/>
        <v>298.06343220010518</v>
      </c>
      <c r="J174" s="710">
        <f t="shared" si="53"/>
        <v>298.04488382237531</v>
      </c>
      <c r="K174" s="710">
        <f t="shared" si="54"/>
        <v>298.03473423240786</v>
      </c>
      <c r="L174" s="710">
        <f t="shared" si="55"/>
        <v>298.03150848920001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1291.8576864645536</v>
      </c>
      <c r="E175" s="710">
        <f t="shared" si="48"/>
        <v>548.64646103356813</v>
      </c>
      <c r="F175" s="710">
        <f t="shared" si="49"/>
        <v>339.19642693616396</v>
      </c>
      <c r="G175" s="710">
        <f t="shared" si="50"/>
        <v>302.93982512512258</v>
      </c>
      <c r="H175" s="717">
        <f t="shared" si="51"/>
        <v>298.09663980166465</v>
      </c>
      <c r="I175" s="710">
        <f t="shared" si="52"/>
        <v>298.0661294251467</v>
      </c>
      <c r="J175" s="710">
        <f t="shared" si="53"/>
        <v>298.0469437705558</v>
      </c>
      <c r="K175" s="710">
        <f t="shared" si="54"/>
        <v>298.03643242575885</v>
      </c>
      <c r="L175" s="710">
        <f t="shared" si="55"/>
        <v>298.03308943695407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1293.2356525334822</v>
      </c>
      <c r="E176" s="710">
        <f t="shared" si="48"/>
        <v>551.15366365002012</v>
      </c>
      <c r="F176" s="710">
        <f t="shared" si="49"/>
        <v>340.00995746935189</v>
      </c>
      <c r="G176" s="710">
        <f t="shared" si="50"/>
        <v>303.08738137553593</v>
      </c>
      <c r="H176" s="717">
        <f t="shared" si="51"/>
        <v>298.10040038646713</v>
      </c>
      <c r="I176" s="710">
        <f t="shared" si="52"/>
        <v>298.06890700936339</v>
      </c>
      <c r="J176" s="710">
        <f t="shared" si="53"/>
        <v>298.04907129528704</v>
      </c>
      <c r="K176" s="710">
        <f t="shared" si="54"/>
        <v>298.03819058923443</v>
      </c>
      <c r="L176" s="710">
        <f t="shared" si="55"/>
        <v>298.03472782793938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1294.5845776864383</v>
      </c>
      <c r="E177" s="710">
        <f t="shared" si="48"/>
        <v>553.64760639666497</v>
      </c>
      <c r="F177" s="710">
        <f t="shared" si="49"/>
        <v>340.82831534228677</v>
      </c>
      <c r="G177" s="710">
        <f t="shared" si="50"/>
        <v>303.23739042247411</v>
      </c>
      <c r="H177" s="717">
        <f t="shared" si="51"/>
        <v>298.10426074101372</v>
      </c>
      <c r="I177" s="710">
        <f t="shared" si="52"/>
        <v>298.07176625315208</v>
      </c>
      <c r="J177" s="710">
        <f t="shared" si="53"/>
        <v>298.0512676661213</v>
      </c>
      <c r="K177" s="710">
        <f t="shared" si="54"/>
        <v>298.04000996867802</v>
      </c>
      <c r="L177" s="710">
        <f t="shared" si="55"/>
        <v>298.03642489914859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1295.9054457993061</v>
      </c>
      <c r="E178" s="710">
        <f t="shared" si="48"/>
        <v>556.12830010609798</v>
      </c>
      <c r="F178" s="710">
        <f t="shared" si="49"/>
        <v>341.65140444127411</v>
      </c>
      <c r="G178" s="710">
        <f t="shared" si="50"/>
        <v>303.38985236700501</v>
      </c>
      <c r="H178" s="717">
        <f t="shared" si="51"/>
        <v>298.10822218600441</v>
      </c>
      <c r="I178" s="710">
        <f t="shared" si="52"/>
        <v>298.07470845562091</v>
      </c>
      <c r="J178" s="710">
        <f t="shared" si="53"/>
        <v>298.0535341543611</v>
      </c>
      <c r="K178" s="710">
        <f t="shared" si="54"/>
        <v>298.04189181357731</v>
      </c>
      <c r="L178" s="710">
        <f t="shared" si="55"/>
        <v>298.03818189186148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1297.1992032967662</v>
      </c>
      <c r="E179" s="710">
        <f t="shared" si="48"/>
        <v>558.59575967917681</v>
      </c>
      <c r="F179" s="710">
        <f t="shared" si="49"/>
        <v>342.4791296069148</v>
      </c>
      <c r="G179" s="710">
        <f t="shared" si="50"/>
        <v>303.54476686398181</v>
      </c>
      <c r="H179" s="717">
        <f t="shared" si="51"/>
        <v>298.11228603668235</v>
      </c>
      <c r="I179" s="710">
        <f t="shared" si="52"/>
        <v>298.0777349143541</v>
      </c>
      <c r="J179" s="710">
        <f t="shared" si="53"/>
        <v>298.05587203277815</v>
      </c>
      <c r="K179" s="710">
        <f t="shared" si="54"/>
        <v>298.04383737675715</v>
      </c>
      <c r="L179" s="710">
        <f t="shared" si="55"/>
        <v>298.04000005132917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1298.4667606199657</v>
      </c>
      <c r="E180" s="710">
        <f t="shared" si="48"/>
        <v>561.05000387536779</v>
      </c>
      <c r="F180" s="710">
        <f t="shared" si="49"/>
        <v>343.31139664215402</v>
      </c>
      <c r="G180" s="710">
        <f t="shared" si="50"/>
        <v>303.702133130692</v>
      </c>
      <c r="H180" s="717">
        <f t="shared" si="51"/>
        <v>298.11645360266971</v>
      </c>
      <c r="I180" s="710">
        <f t="shared" si="52"/>
        <v>298.08084692518122</v>
      </c>
      <c r="J180" s="710">
        <f t="shared" si="53"/>
        <v>298.05828257533767</v>
      </c>
      <c r="K180" s="710">
        <f t="shared" si="54"/>
        <v>298.04584791407729</v>
      </c>
      <c r="L180" s="710">
        <f t="shared" si="55"/>
        <v>298.04188062646307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1299.7089936362036</v>
      </c>
      <c r="E181" s="710">
        <f t="shared" si="48"/>
        <v>563.49105511199377</v>
      </c>
      <c r="F181" s="710">
        <f t="shared" si="49"/>
        <v>344.14811231930952</v>
      </c>
      <c r="G181" s="710">
        <f t="shared" si="50"/>
        <v>303.86194995546191</v>
      </c>
      <c r="H181" s="717">
        <f t="shared" si="51"/>
        <v>298.12072618780877</v>
      </c>
      <c r="I181" s="710">
        <f t="shared" si="52"/>
        <v>298.08404578195217</v>
      </c>
      <c r="J181" s="710">
        <f t="shared" si="53"/>
        <v>298.06076705692669</v>
      </c>
      <c r="K181" s="710">
        <f t="shared" si="54"/>
        <v>298.04792468413382</v>
      </c>
      <c r="L181" s="710">
        <f t="shared" si="55"/>
        <v>298.04382486952784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1300.9267449929207</v>
      </c>
      <c r="E182" s="710">
        <f t="shared" si="48"/>
        <v>565.91893927202193</v>
      </c>
      <c r="F182" s="710">
        <f t="shared" si="49"/>
        <v>344.98918438613208</v>
      </c>
      <c r="G182" s="710">
        <f t="shared" si="50"/>
        <v>304.024215706213</v>
      </c>
      <c r="H182" s="717">
        <f t="shared" si="51"/>
        <v>298.12510509000799</v>
      </c>
      <c r="I182" s="710">
        <f t="shared" si="52"/>
        <v>298.08733277631666</v>
      </c>
      <c r="J182" s="710">
        <f t="shared" si="53"/>
        <v>298.06332675308772</v>
      </c>
      <c r="K182" s="710">
        <f t="shared" si="54"/>
        <v>298.0500689479656</v>
      </c>
      <c r="L182" s="710">
        <f t="shared" si="55"/>
        <v>298.0458340358386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1302.1208254182091</v>
      </c>
      <c r="E183" s="710">
        <f t="shared" si="48"/>
        <v>568.33368552004663</v>
      </c>
      <c r="F183" s="710">
        <f t="shared" si="49"/>
        <v>345.83452157094592</v>
      </c>
      <c r="G183" s="710">
        <f t="shared" si="50"/>
        <v>304.18892833896513</v>
      </c>
      <c r="H183" s="717">
        <f t="shared" si="51"/>
        <v>298.12959160109318</v>
      </c>
      <c r="I183" s="710">
        <f t="shared" si="52"/>
        <v>298.09070919750889</v>
      </c>
      <c r="J183" s="710">
        <f t="shared" si="53"/>
        <v>298.06596293975645</v>
      </c>
      <c r="K183" s="710">
        <f t="shared" si="54"/>
        <v>298.05228196876499</v>
      </c>
      <c r="L183" s="710">
        <f t="shared" si="55"/>
        <v>298.04790938346275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1303.2920149699494</v>
      </c>
      <c r="E184" s="710">
        <f t="shared" si="48"/>
        <v>570.73532612613315</v>
      </c>
      <c r="F184" s="710">
        <f t="shared" si="49"/>
        <v>346.68403358691648</v>
      </c>
      <c r="G184" s="710">
        <f t="shared" si="50"/>
        <v>304.35608540628363</v>
      </c>
      <c r="H184" s="717">
        <f t="shared" si="51"/>
        <v>298.13418700666352</v>
      </c>
      <c r="I184" s="710">
        <f t="shared" si="52"/>
        <v>298.09417633213707</v>
      </c>
      <c r="J184" s="710">
        <f t="shared" si="53"/>
        <v>298.06867689300481</v>
      </c>
      <c r="K184" s="710">
        <f t="shared" si="54"/>
        <v>298.0545650115929</v>
      </c>
      <c r="L184" s="710">
        <f t="shared" si="55"/>
        <v>298.05005217292614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1304.4410642356199</v>
      </c>
      <c r="E185" s="710">
        <f t="shared" si="48"/>
        <v>573.12389629720428</v>
      </c>
      <c r="F185" s="710">
        <f t="shared" si="49"/>
        <v>347.53763113549041</v>
      </c>
      <c r="G185" s="710">
        <f t="shared" si="50"/>
        <v>304.52568406566633</v>
      </c>
      <c r="H185" s="717">
        <f t="shared" si="51"/>
        <v>298.13889258595219</v>
      </c>
      <c r="I185" s="710">
        <f t="shared" si="52"/>
        <v>298.09773546397759</v>
      </c>
      <c r="J185" s="710">
        <f t="shared" si="53"/>
        <v>298.07146988878822</v>
      </c>
      <c r="K185" s="710">
        <f t="shared" si="54"/>
        <v>298.05691934309846</v>
      </c>
      <c r="L185" s="710">
        <f t="shared" si="55"/>
        <v>298.05226366692358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1305.568695484724</v>
      </c>
      <c r="E186" s="710">
        <f t="shared" si="48"/>
        <v>575.49943401566281</v>
      </c>
      <c r="F186" s="710">
        <f t="shared" si="49"/>
        <v>348.39522590905051</v>
      </c>
      <c r="G186" s="710">
        <f t="shared" si="50"/>
        <v>304.69772108786731</v>
      </c>
      <c r="H186" s="717">
        <f t="shared" si="51"/>
        <v>298.14370961169192</v>
      </c>
      <c r="I186" s="710">
        <f t="shared" si="52"/>
        <v>298.10138787377446</v>
      </c>
      <c r="J186" s="710">
        <f t="shared" si="53"/>
        <v>298.07434320269789</v>
      </c>
      <c r="K186" s="710">
        <f t="shared" si="54"/>
        <v>298.05934623124347</v>
      </c>
      <c r="L186" s="710">
        <f t="shared" si="55"/>
        <v>298.05454513003383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1306.6756037757166</v>
      </c>
      <c r="E187" s="710">
        <f t="shared" si="48"/>
        <v>577.86197988495599</v>
      </c>
      <c r="F187" s="710">
        <f t="shared" si="49"/>
        <v>349.25673059282707</v>
      </c>
      <c r="G187" s="710">
        <f t="shared" si="50"/>
        <v>304.87219286515426</v>
      </c>
      <c r="H187" s="717">
        <f t="shared" si="51"/>
        <v>298.14863934998482</v>
      </c>
      <c r="I187" s="710">
        <f t="shared" si="52"/>
        <v>298.10513483904288</v>
      </c>
      <c r="J187" s="710">
        <f t="shared" si="53"/>
        <v>298.0772981097175</v>
      </c>
      <c r="K187" s="710">
        <f t="shared" si="54"/>
        <v>298.06184694503139</v>
      </c>
      <c r="L187" s="710">
        <f t="shared" si="55"/>
        <v>298.05689782843939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1307.7624580192291</v>
      </c>
      <c r="E188" s="710">
        <f t="shared" si="48"/>
        <v>580.21157698179888</v>
      </c>
      <c r="F188" s="710">
        <f t="shared" si="49"/>
        <v>350.12205886610417</v>
      </c>
      <c r="G188" s="710">
        <f t="shared" si="50"/>
        <v>305.04909541949667</v>
      </c>
      <c r="H188" s="717">
        <f t="shared" si="51"/>
        <v>298.153683060177</v>
      </c>
      <c r="I188" s="710">
        <f t="shared" si="52"/>
        <v>298.10897763387788</v>
      </c>
      <c r="J188" s="710">
        <f t="shared" si="53"/>
        <v>298.08033588398507</v>
      </c>
      <c r="K188" s="710">
        <f t="shared" si="54"/>
        <v>298.06442275424041</v>
      </c>
      <c r="L188" s="710">
        <f t="shared" si="55"/>
        <v>298.05932302965056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1308.8299019993262</v>
      </c>
      <c r="E189" s="710">
        <f t="shared" si="48"/>
        <v>582.54827071478621</v>
      </c>
      <c r="F189" s="710">
        <f t="shared" si="49"/>
        <v>350.99112540275934</v>
      </c>
      <c r="G189" s="710">
        <f t="shared" si="50"/>
        <v>305.22842441068201</v>
      </c>
      <c r="H189" s="717">
        <f t="shared" si="51"/>
        <v>298.15884199473732</v>
      </c>
      <c r="I189" s="710">
        <f t="shared" si="52"/>
        <v>298.1129175287677</v>
      </c>
      <c r="J189" s="710">
        <f t="shared" si="53"/>
        <v>298.08345779855853</v>
      </c>
      <c r="K189" s="710">
        <f t="shared" si="54"/>
        <v>298.06707492916183</v>
      </c>
      <c r="L189" s="710">
        <f t="shared" si="55"/>
        <v>298.06182200223424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1309.8785553544526</v>
      </c>
      <c r="E190" s="710">
        <f t="shared" si="48"/>
        <v>584.87210868913212</v>
      </c>
      <c r="F190" s="710">
        <f t="shared" si="49"/>
        <v>351.86384587117209</v>
      </c>
      <c r="G190" s="710">
        <f t="shared" si="50"/>
        <v>305.41017514435822</v>
      </c>
      <c r="H190" s="717">
        <f t="shared" si="51"/>
        <v>298.16411739914048</v>
      </c>
      <c r="I190" s="710">
        <f t="shared" si="52"/>
        <v>298.11695579041111</v>
      </c>
      <c r="J190" s="710">
        <f t="shared" si="53"/>
        <v>298.08666512518698</v>
      </c>
      <c r="K190" s="710">
        <f t="shared" si="54"/>
        <v>298.06980474034253</v>
      </c>
      <c r="L190" s="710">
        <f t="shared" si="55"/>
        <v>298.06439601554706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1310.9090145196692</v>
      </c>
      <c r="E191" s="710">
        <f t="shared" si="48"/>
        <v>587.18314057728742</v>
      </c>
      <c r="F191" s="710">
        <f t="shared" si="49"/>
        <v>352.7401369335355</v>
      </c>
      <c r="G191" s="710">
        <f t="shared" si="50"/>
        <v>305.59434257999868</v>
      </c>
      <c r="H191" s="717">
        <f t="shared" si="51"/>
        <v>298.1695105117542</v>
      </c>
      <c r="I191" s="710">
        <f t="shared" si="52"/>
        <v>298.12109368154017</v>
      </c>
      <c r="J191" s="710">
        <f t="shared" si="53"/>
        <v>298.0899591340862</v>
      </c>
      <c r="K191" s="710">
        <f t="shared" si="54"/>
        <v>298.0726134583324</v>
      </c>
      <c r="L191" s="710">
        <f t="shared" si="55"/>
        <v>298.06704633947362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1311.9218536317098</v>
      </c>
      <c r="E192" s="710">
        <f t="shared" si="48"/>
        <v>589.48141799519578</v>
      </c>
      <c r="F192" s="710">
        <f t="shared" si="49"/>
        <v>353.61991624460398</v>
      </c>
      <c r="G192" s="710">
        <f t="shared" si="50"/>
        <v>305.78092133878931</v>
      </c>
      <c r="H192" s="717">
        <f t="shared" si="51"/>
        <v>298.17502256373075</v>
      </c>
      <c r="I192" s="710">
        <f t="shared" si="52"/>
        <v>298.12533246074662</v>
      </c>
      <c r="J192" s="710">
        <f t="shared" si="53"/>
        <v>298.09334109371815</v>
      </c>
      <c r="K192" s="710">
        <f t="shared" si="54"/>
        <v>298.07550235343621</v>
      </c>
      <c r="L192" s="710">
        <f t="shared" si="55"/>
        <v>298.06977424416874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1312.917625398331</v>
      </c>
      <c r="E193" s="710">
        <f t="shared" si="48"/>
        <v>591.76699438395713</v>
      </c>
      <c r="F193" s="710">
        <f t="shared" si="49"/>
        <v>354.50310244990914</v>
      </c>
      <c r="G193" s="710">
        <f t="shared" si="50"/>
        <v>305.96990571143539</v>
      </c>
      <c r="H193" s="717">
        <f t="shared" si="51"/>
        <v>298.18065477890229</v>
      </c>
      <c r="I193" s="710">
        <f t="shared" si="52"/>
        <v>298.12967338231294</v>
      </c>
      <c r="J193" s="710">
        <f t="shared" si="53"/>
        <v>298.09681227057615</v>
      </c>
      <c r="K193" s="710">
        <f t="shared" si="54"/>
        <v>298.07847269546994</v>
      </c>
      <c r="L193" s="710">
        <f t="shared" si="55"/>
        <v>298.07258099980476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1313.8968619333677</v>
      </c>
      <c r="E194" s="710">
        <f t="shared" si="48"/>
        <v>594.03992489667849</v>
      </c>
      <c r="F194" s="710">
        <f t="shared" si="49"/>
        <v>355.38961518347236</v>
      </c>
      <c r="G194" s="710">
        <f t="shared" si="50"/>
        <v>306.16128966588514</v>
      </c>
      <c r="H194" s="717">
        <f t="shared" si="51"/>
        <v>298.18640837368019</v>
      </c>
      <c r="I194" s="710">
        <f t="shared" si="52"/>
        <v>298.13411769604824</v>
      </c>
      <c r="J194" s="710">
        <f t="shared" si="53"/>
        <v>298.10037392897334</v>
      </c>
      <c r="K194" s="710">
        <f t="shared" si="54"/>
        <v>298.08152575352199</v>
      </c>
      <c r="L194" s="710">
        <f t="shared" si="55"/>
        <v>298.0754678763231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1314.8600755588543</v>
      </c>
      <c r="E195" s="710">
        <f t="shared" si="48"/>
        <v>596.30026629029885</v>
      </c>
      <c r="F195" s="710">
        <f t="shared" si="49"/>
        <v>356.27937506504446</v>
      </c>
      <c r="G195" s="710">
        <f t="shared" si="50"/>
        <v>306.35506685497057</v>
      </c>
      <c r="H195" s="717">
        <f t="shared" si="51"/>
        <v>298.19228455695821</v>
      </c>
      <c r="I195" s="710">
        <f t="shared" si="52"/>
        <v>298.13866664712748</v>
      </c>
      <c r="J195" s="710">
        <f t="shared" si="53"/>
        <v>298.10402733083686</v>
      </c>
      <c r="K195" s="710">
        <f t="shared" si="54"/>
        <v>298.08466279571888</v>
      </c>
      <c r="L195" s="710">
        <f t="shared" si="55"/>
        <v>298.07843614319069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1315.807759575513</v>
      </c>
      <c r="E196" s="710">
        <f t="shared" si="48"/>
        <v>598.54807682218586</v>
      </c>
      <c r="F196" s="710">
        <f t="shared" si="49"/>
        <v>357.17230369689838</v>
      </c>
      <c r="G196" s="710">
        <f t="shared" si="50"/>
        <v>306.55123062396268</v>
      </c>
      <c r="H196" s="717">
        <f t="shared" si="51"/>
        <v>298.19828453001918</v>
      </c>
      <c r="I196" s="710">
        <f t="shared" si="52"/>
        <v>298.14332147593581</v>
      </c>
      <c r="J196" s="710">
        <f t="shared" si="53"/>
        <v>298.10777373550553</v>
      </c>
      <c r="K196" s="710">
        <f t="shared" si="54"/>
        <v>298.08788508899522</v>
      </c>
      <c r="L196" s="710">
        <f t="shared" si="55"/>
        <v>298.08148706916086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1316.7403890028629</v>
      </c>
      <c r="E197" s="710">
        <f t="shared" si="48"/>
        <v>600.78341615130739</v>
      </c>
      <c r="F197" s="710">
        <f t="shared" si="49"/>
        <v>358.06832366020222</v>
      </c>
      <c r="G197" s="710">
        <f t="shared" si="50"/>
        <v>306.74977401804017</v>
      </c>
      <c r="H197" s="717">
        <f t="shared" si="51"/>
        <v>298.2044094864458</v>
      </c>
      <c r="I197" s="710">
        <f t="shared" si="52"/>
        <v>298.14808341791661</v>
      </c>
      <c r="J197" s="710">
        <f t="shared" si="53"/>
        <v>298.11161439953241</v>
      </c>
      <c r="K197" s="710">
        <f t="shared" si="54"/>
        <v>298.09119389886888</v>
      </c>
      <c r="L197" s="710">
        <f t="shared" si="55"/>
        <v>298.08462192203882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1317.6584212901507</v>
      </c>
      <c r="E198" s="710">
        <f t="shared" si="48"/>
        <v>603.00634524379132</v>
      </c>
      <c r="F198" s="710">
        <f t="shared" si="49"/>
        <v>358.96735851099709</v>
      </c>
      <c r="G198" s="710">
        <f t="shared" si="50"/>
        <v>306.95068978967066</v>
      </c>
      <c r="H198" s="717">
        <f t="shared" si="51"/>
        <v>298.2106606120347</v>
      </c>
      <c r="I198" s="710">
        <f t="shared" si="52"/>
        <v>298.15295370342369</v>
      </c>
      <c r="J198" s="710">
        <f t="shared" si="53"/>
        <v>298.11555057649196</v>
      </c>
      <c r="K198" s="710">
        <f t="shared" si="54"/>
        <v>298.0945904892198</v>
      </c>
      <c r="L198" s="710">
        <f t="shared" si="55"/>
        <v>298.08784196845176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1318.562296999261</v>
      </c>
      <c r="E199" s="710">
        <f t="shared" si="48"/>
        <v>605.21692628269273</v>
      </c>
      <c r="F199" s="710">
        <f t="shared" si="49"/>
        <v>359.86933277580385</v>
      </c>
      <c r="G199" s="710">
        <f t="shared" si="50"/>
        <v>307.15397040590295</v>
      </c>
      <c r="H199" s="717">
        <f t="shared" si="51"/>
        <v>298.21703908471409</v>
      </c>
      <c r="I199" s="710">
        <f t="shared" si="52"/>
        <v>298.15793355757773</v>
      </c>
      <c r="J199" s="710">
        <f t="shared" si="53"/>
        <v>298.11958351679084</v>
      </c>
      <c r="K199" s="710">
        <f t="shared" si="54"/>
        <v>298.09807612207425</v>
      </c>
      <c r="L199" s="710">
        <f t="shared" si="55"/>
        <v>298.09114847362343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1319.4524404607123</v>
      </c>
      <c r="E200" s="710">
        <f t="shared" si="48"/>
        <v>607.41522258179634</v>
      </c>
      <c r="F200" s="710">
        <f t="shared" si="49"/>
        <v>360.77417194688138</v>
      </c>
      <c r="G200" s="710">
        <f t="shared" si="50"/>
        <v>307.35960805557028</v>
      </c>
      <c r="H200" s="717">
        <f t="shared" si="51"/>
        <v>298.22354607446488</v>
      </c>
      <c r="I200" s="710">
        <f t="shared" si="52"/>
        <v>298.16302420012642</v>
      </c>
      <c r="J200" s="710">
        <f t="shared" si="53"/>
        <v>298.12371446748381</v>
      </c>
      <c r="K200" s="710">
        <f t="shared" si="54"/>
        <v>298.10165205739276</v>
      </c>
      <c r="L200" s="710">
        <f t="shared" si="55"/>
        <v>298.09454270115316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1320.3292604038043</v>
      </c>
      <c r="E201" s="710">
        <f t="shared" si="48"/>
        <v>609.60129850328758</v>
      </c>
      <c r="F201" s="710">
        <f t="shared" si="49"/>
        <v>361.68180247715833</v>
      </c>
      <c r="G201" s="710">
        <f t="shared" si="50"/>
        <v>307.56759465640289</v>
      </c>
      <c r="H201" s="717">
        <f t="shared" si="51"/>
        <v>298.23018274324511</v>
      </c>
      <c r="I201" s="710">
        <f t="shared" si="52"/>
        <v>298.16822684530894</v>
      </c>
      <c r="J201" s="710">
        <f t="shared" si="53"/>
        <v>298.12794467209358</v>
      </c>
      <c r="K201" s="710">
        <f t="shared" si="54"/>
        <v>298.10531955286302</v>
      </c>
      <c r="L201" s="710">
        <f t="shared" si="55"/>
        <v>298.09802591279953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1321.1931505619409</v>
      </c>
      <c r="E202" s="710">
        <f t="shared" si="48"/>
        <v>611.77521937913332</v>
      </c>
      <c r="F202" s="710">
        <f t="shared" si="49"/>
        <v>362.59215177485959</v>
      </c>
      <c r="G202" s="710">
        <f t="shared" si="50"/>
        <v>307.7779218620496</v>
      </c>
      <c r="H202" s="717">
        <f t="shared" si="51"/>
        <v>298.23695024491769</v>
      </c>
      <c r="I202" s="710">
        <f t="shared" si="52"/>
        <v>298.17354270172376</v>
      </c>
      <c r="J202" s="710">
        <f t="shared" si="53"/>
        <v>298.13227537043463</v>
      </c>
      <c r="K202" s="710">
        <f t="shared" si="54"/>
        <v>298.10907986369693</v>
      </c>
      <c r="L202" s="710">
        <f t="shared" si="55"/>
        <v>298.10159936826852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1322.0444902541108</v>
      </c>
      <c r="E203" s="710">
        <f t="shared" ref="E203:E266" si="61">FoAb*D202+(1-2*FoAb)*E202+FoAb*F202</f>
        <v>613.93705143601903</v>
      </c>
      <c r="F203" s="710">
        <f t="shared" ref="F203:F266" si="62">FoAb*E202+(1-2*FoAb)*F202+FoAb*G202</f>
        <v>363.50514819784638</v>
      </c>
      <c r="G203" s="710">
        <f t="shared" ref="G203:G266" si="63">FoAb*F202+(1-2*FoAb)*G202+FoAb*H202</f>
        <v>307.99058106900804</v>
      </c>
      <c r="H203" s="717">
        <f t="shared" ref="H203:H266" si="64">_FoN1*G202+(1-_FoN1-_FoN2)*H202+_FoN2*I202</f>
        <v>298.24384972518135</v>
      </c>
      <c r="I203" s="710">
        <f t="shared" ref="I203:I266" si="65">FoCase*H202+(1-2*FoCase)*I202+FoCase*J202</f>
        <v>298.17897297220082</v>
      </c>
      <c r="J203" s="710">
        <f t="shared" ref="J203:J266" si="66">FoCase*I202+(1-2*FoCase)*J202+FoCase*K202</f>
        <v>298.13670779844165</v>
      </c>
      <c r="K203" s="710">
        <f t="shared" ref="K203:K266" si="67">FoCase*J202+(1-2*FoCase)*K202+FoCase*L202</f>
        <v>298.11293424243217</v>
      </c>
      <c r="L203" s="710">
        <f t="shared" ref="L203:L266" si="68">(1-2*FoCase-2*FoCase*BiAtmCase)*L202+2*FoCase*K202+2*FoCase*BiAtmCase*Tatm</f>
        <v>298.10526432500598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1322.8836449434671</v>
      </c>
      <c r="E204" s="710">
        <f t="shared" si="61"/>
        <v>616.08686172369653</v>
      </c>
      <c r="F204" s="710">
        <f t="shared" si="62"/>
        <v>364.42072104768988</v>
      </c>
      <c r="G204" s="710">
        <f t="shared" si="63"/>
        <v>308.20556342346288</v>
      </c>
      <c r="H204" s="717">
        <f t="shared" si="64"/>
        <v>298.25088232150466</v>
      </c>
      <c r="I204" s="710">
        <f t="shared" si="65"/>
        <v>298.18451885367716</v>
      </c>
      <c r="J204" s="710">
        <f t="shared" si="66"/>
        <v>298.14124318800214</v>
      </c>
      <c r="K204" s="710">
        <f t="shared" si="67"/>
        <v>298.11688393873806</v>
      </c>
      <c r="L204" s="710">
        <f t="shared" si="68"/>
        <v>298.10902203799463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1323.7109667739153</v>
      </c>
      <c r="E205" s="710">
        <f t="shared" si="61"/>
        <v>618.22471804660029</v>
      </c>
      <c r="F205" s="710">
        <f t="shared" si="62"/>
        <v>365.33880056349574</v>
      </c>
      <c r="G205" s="710">
        <f t="shared" si="63"/>
        <v>308.42285982803128</v>
      </c>
      <c r="H205" s="717">
        <f t="shared" si="64"/>
        <v>298.25804916306328</v>
      </c>
      <c r="I205" s="710">
        <f t="shared" si="65"/>
        <v>298.1901815370764</v>
      </c>
      <c r="J205" s="710">
        <f t="shared" si="66"/>
        <v>298.14588276679251</v>
      </c>
      <c r="K205" s="710">
        <f t="shared" si="67"/>
        <v>298.12093019922582</v>
      </c>
      <c r="L205" s="710">
        <f t="shared" si="68"/>
        <v>298.11287375955538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1324.5267950855775</v>
      </c>
      <c r="E206" s="710">
        <f t="shared" si="61"/>
        <v>620.35068889859735</v>
      </c>
      <c r="F206" s="710">
        <f t="shared" si="62"/>
        <v>366.25931791549755</v>
      </c>
      <c r="G206" s="710">
        <f t="shared" si="63"/>
        <v>308.6424609484161</v>
      </c>
      <c r="H206" s="717">
        <f t="shared" si="64"/>
        <v>298.26535137067998</v>
      </c>
      <c r="I206" s="710">
        <f t="shared" si="65"/>
        <v>298.1959622071916</v>
      </c>
      <c r="J206" s="710">
        <f t="shared" si="66"/>
        <v>298.15062775811919</v>
      </c>
      <c r="K206" s="710">
        <f t="shared" si="67"/>
        <v>298.12507426726302</v>
      </c>
      <c r="L206" s="710">
        <f t="shared" si="68"/>
        <v>298.11682073915313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1325.3314569099693</v>
      </c>
      <c r="E207" s="710">
        <f t="shared" si="61"/>
        <v>622.46484340074232</v>
      </c>
      <c r="F207" s="710">
        <f t="shared" si="62"/>
        <v>367.18220519843453</v>
      </c>
      <c r="G207" s="710">
        <f t="shared" si="63"/>
        <v>308.86435721996622</v>
      </c>
      <c r="H207" s="717">
        <f t="shared" si="64"/>
        <v>298.27279005676786</v>
      </c>
      <c r="I207" s="710">
        <f t="shared" si="65"/>
        <v>298.20186204257209</v>
      </c>
      <c r="J207" s="710">
        <f t="shared" si="66"/>
        <v>298.1554793807627</v>
      </c>
      <c r="K207" s="710">
        <f t="shared" si="67"/>
        <v>298.12931738279235</v>
      </c>
      <c r="L207" s="710">
        <f t="shared" si="68"/>
        <v>298.12086422320652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1326.1252674456912</v>
      </c>
      <c r="E208" s="710">
        <f t="shared" si="61"/>
        <v>624.56725124191132</v>
      </c>
      <c r="F208" s="710">
        <f t="shared" si="62"/>
        <v>368.10739542473084</v>
      </c>
      <c r="G208" s="710">
        <f t="shared" si="63"/>
        <v>309.08853885414345</v>
      </c>
      <c r="H208" s="717">
        <f t="shared" si="64"/>
        <v>298.28036632527619</v>
      </c>
      <c r="I208" s="710">
        <f t="shared" si="65"/>
        <v>298.20788221541352</v>
      </c>
      <c r="J208" s="710">
        <f t="shared" si="66"/>
        <v>298.16043884882669</v>
      </c>
      <c r="K208" s="710">
        <f t="shared" si="67"/>
        <v>298.13366078215438</v>
      </c>
      <c r="L208" s="710">
        <f t="shared" si="68"/>
        <v>298.12500545490258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1326.9085305154072</v>
      </c>
      <c r="E209" s="710">
        <f t="shared" si="61"/>
        <v>626.65798262219585</v>
      </c>
      <c r="F209" s="710">
        <f t="shared" si="62"/>
        <v>369.03482251748954</v>
      </c>
      <c r="G209" s="710">
        <f t="shared" si="63"/>
        <v>309.31499584489683</v>
      </c>
      <c r="H209" s="717">
        <f t="shared" si="64"/>
        <v>298.28808127163916</v>
      </c>
      <c r="I209" s="710">
        <f t="shared" si="65"/>
        <v>298.21402389145163</v>
      </c>
      <c r="J209" s="710">
        <f t="shared" si="66"/>
        <v>298.16550737159002</v>
      </c>
      <c r="K209" s="710">
        <f t="shared" si="67"/>
        <v>298.13810569791497</v>
      </c>
      <c r="L209" s="710">
        <f t="shared" si="68"/>
        <v>298.12924567401507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1327.6815390048484</v>
      </c>
      <c r="E210" s="710">
        <f t="shared" si="61"/>
        <v>628.73710819894279</v>
      </c>
      <c r="F210" s="710">
        <f t="shared" si="62"/>
        <v>369.96442130331707</v>
      </c>
      <c r="G210" s="710">
        <f t="shared" si="63"/>
        <v>309.5437179749436</v>
      </c>
      <c r="H210" s="717">
        <f t="shared" si="64"/>
        <v>298.29593598272743</v>
      </c>
      <c r="I210" s="710">
        <f t="shared" si="65"/>
        <v>298.22028822985919</v>
      </c>
      <c r="J210" s="710">
        <f t="shared" si="66"/>
        <v>298.17068615336353</v>
      </c>
      <c r="K210" s="710">
        <f t="shared" si="67"/>
        <v>298.14265335869629</v>
      </c>
      <c r="L210" s="710">
        <f t="shared" si="68"/>
        <v>298.13358611672714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1328.4445752845536</v>
      </c>
      <c r="E211" s="710">
        <f t="shared" si="61"/>
        <v>630.80469903532924</v>
      </c>
      <c r="F211" s="710">
        <f t="shared" si="62"/>
        <v>370.89612750499072</v>
      </c>
      <c r="G211" s="710">
        <f t="shared" si="63"/>
        <v>309.7746948219575</v>
      </c>
      <c r="H211" s="717">
        <f t="shared" si="64"/>
        <v>298.30393153680217</v>
      </c>
      <c r="I211" s="710">
        <f t="shared" si="65"/>
        <v>298.22667638314647</v>
      </c>
      <c r="J211" s="710">
        <f t="shared" si="66"/>
        <v>298.17597639334986</v>
      </c>
      <c r="K211" s="710">
        <f t="shared" si="67"/>
        <v>298.14730498901224</v>
      </c>
      <c r="L211" s="710">
        <f t="shared" si="68"/>
        <v>298.13802801545859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1329.1979116150305</v>
      </c>
      <c r="E212" s="710">
        <f t="shared" si="61"/>
        <v>632.86082655136693</v>
      </c>
      <c r="F212" s="710">
        <f t="shared" si="62"/>
        <v>371.82987773398304</v>
      </c>
      <c r="G212" s="710">
        <f t="shared" si="63"/>
        <v>310.00791576466401</v>
      </c>
      <c r="H212" s="717">
        <f t="shared" si="64"/>
        <v>298.31206900347195</v>
      </c>
      <c r="I212" s="710">
        <f t="shared" si="65"/>
        <v>298.23318949706504</v>
      </c>
      <c r="J212" s="710">
        <f t="shared" si="66"/>
        <v>298.18137928550755</v>
      </c>
      <c r="K212" s="710">
        <f t="shared" si="67"/>
        <v>298.15206180910764</v>
      </c>
      <c r="L212" s="710">
        <f t="shared" si="68"/>
        <v>298.14257259869657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1329.9418105359916</v>
      </c>
      <c r="E213" s="710">
        <f t="shared" si="61"/>
        <v>634.90556247723555</v>
      </c>
      <c r="F213" s="710">
        <f t="shared" si="62"/>
        <v>372.7656094828543</v>
      </c>
      <c r="G213" s="710">
        <f t="shared" si="63"/>
        <v>310.24336998884314</v>
      </c>
      <c r="H213" s="717">
        <f t="shared" si="64"/>
        <v>298.32034944365193</v>
      </c>
      <c r="I213" s="710">
        <f t="shared" si="65"/>
        <v>298.23982871051464</v>
      </c>
      <c r="J213" s="710">
        <f t="shared" si="66"/>
        <v>298.18689601841868</v>
      </c>
      <c r="K213" s="710">
        <f t="shared" si="67"/>
        <v>298.15692503480182</v>
      </c>
      <c r="L213" s="710">
        <f t="shared" si="68"/>
        <v>298.14722109083095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1330.6765252402949</v>
      </c>
      <c r="E214" s="710">
        <f t="shared" si="61"/>
        <v>636.93897880884629</v>
      </c>
      <c r="F214" s="710">
        <f t="shared" si="62"/>
        <v>373.70326111752604</v>
      </c>
      <c r="G214" s="710">
        <f t="shared" si="63"/>
        <v>310.48104649324</v>
      </c>
      <c r="H214" s="717">
        <f t="shared" si="64"/>
        <v>298.32877390952592</v>
      </c>
      <c r="I214" s="710">
        <f t="shared" si="65"/>
        <v>298.24659515545346</v>
      </c>
      <c r="J214" s="710">
        <f t="shared" si="66"/>
        <v>298.19252777516033</v>
      </c>
      <c r="K214" s="710">
        <f t="shared" si="67"/>
        <v>298.16189587733572</v>
      </c>
      <c r="L214" s="710">
        <f t="shared" si="68"/>
        <v>298.15197471199338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1331.4022999331953</v>
      </c>
      <c r="E215" s="710">
        <f t="shared" si="61"/>
        <v>638.96114776554373</v>
      </c>
      <c r="F215" s="710">
        <f t="shared" si="62"/>
        <v>374.64277186944571</v>
      </c>
      <c r="G215" s="710">
        <f t="shared" si="63"/>
        <v>310.72093409538326</v>
      </c>
      <c r="H215" s="717">
        <f t="shared" si="64"/>
        <v>298.33734344451028</v>
      </c>
      <c r="I215" s="710">
        <f t="shared" si="65"/>
        <v>298.25348995681128</v>
      </c>
      <c r="J215" s="710">
        <f t="shared" si="66"/>
        <v>298.19827573317946</v>
      </c>
      <c r="K215" s="710">
        <f t="shared" si="67"/>
        <v>298.16697554322332</v>
      </c>
      <c r="L215" s="710">
        <f t="shared" si="68"/>
        <v>298.15683467790041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1332.119370177486</v>
      </c>
      <c r="E216" s="710">
        <f t="shared" si="61"/>
        <v>640.97214174985504</v>
      </c>
      <c r="F216" s="710">
        <f t="shared" si="62"/>
        <v>375.58408182765407</v>
      </c>
      <c r="G216" s="710">
        <f t="shared" si="63"/>
        <v>310.96302143731191</v>
      </c>
      <c r="H216" s="717">
        <f t="shared" si="64"/>
        <v>298.34605908322084</v>
      </c>
      <c r="I216" s="710">
        <f t="shared" si="65"/>
        <v>298.26051423240619</v>
      </c>
      <c r="J216" s="710">
        <f t="shared" si="66"/>
        <v>298.20414106417149</v>
      </c>
      <c r="K216" s="710">
        <f t="shared" si="67"/>
        <v>298.17216523410627</v>
      </c>
      <c r="L216" s="710">
        <f t="shared" si="68"/>
        <v>298.16180219970073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1332.8279632250876</v>
      </c>
      <c r="E217" s="710">
        <f t="shared" si="61"/>
        <v>642.9720333092024</v>
      </c>
      <c r="F217" s="710">
        <f t="shared" si="62"/>
        <v>376.52713193076443</v>
      </c>
      <c r="G217" s="710">
        <f t="shared" si="63"/>
        <v>311.20729699121068</v>
      </c>
      <c r="H217" s="717">
        <f t="shared" si="64"/>
        <v>298.35492185144176</v>
      </c>
      <c r="I217" s="710">
        <f t="shared" si="65"/>
        <v>298.2676690928638</v>
      </c>
      <c r="J217" s="710">
        <f t="shared" si="66"/>
        <v>298.21012493396233</v>
      </c>
      <c r="K217" s="710">
        <f t="shared" si="67"/>
        <v>298.17746614661343</v>
      </c>
      <c r="L217" s="710">
        <f t="shared" si="68"/>
        <v>298.16687848382605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1333.5282983356233</v>
      </c>
      <c r="E218" s="710">
        <f t="shared" si="61"/>
        <v>644.96089509949354</v>
      </c>
      <c r="F218" s="710">
        <f t="shared" si="62"/>
        <v>377.47186395886439</v>
      </c>
      <c r="G218" s="710">
        <f t="shared" si="63"/>
        <v>311.45374906495533</v>
      </c>
      <c r="H218" s="717">
        <f t="shared" si="64"/>
        <v>298.36393276609675</v>
      </c>
      <c r="I218" s="710">
        <f t="shared" si="65"/>
        <v>298.27495564153963</v>
      </c>
      <c r="J218" s="710">
        <f t="shared" si="66"/>
        <v>298.21622850239402</v>
      </c>
      <c r="K218" s="710">
        <f t="shared" si="67"/>
        <v>298.18287947222279</v>
      </c>
      <c r="L218" s="710">
        <f t="shared" si="68"/>
        <v>298.17206473184621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1334.2205870824905</v>
      </c>
      <c r="E219" s="710">
        <f t="shared" si="61"/>
        <v>646.93879985051421</v>
      </c>
      <c r="F219" s="710">
        <f t="shared" si="62"/>
        <v>378.41822052534815</v>
      </c>
      <c r="G219" s="710">
        <f t="shared" si="63"/>
        <v>311.70236580756688</v>
      </c>
      <c r="H219" s="717">
        <f t="shared" si="64"/>
        <v>298.37309283522251</v>
      </c>
      <c r="I219" s="710">
        <f t="shared" si="65"/>
        <v>298.28237497444479</v>
      </c>
      <c r="J219" s="710">
        <f t="shared" si="66"/>
        <v>298.22245292321344</v>
      </c>
      <c r="K219" s="710">
        <f t="shared" si="67"/>
        <v>298.18840639712846</v>
      </c>
      <c r="L219" s="710">
        <f t="shared" si="68"/>
        <v>298.17736214032749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1334.9050336469261</v>
      </c>
      <c r="E220" s="710">
        <f t="shared" si="61"/>
        <v>648.90582033304372</v>
      </c>
      <c r="F220" s="710">
        <f t="shared" si="62"/>
        <v>379.36614506868904</v>
      </c>
      <c r="G220" s="710">
        <f t="shared" si="63"/>
        <v>311.95313521457672</v>
      </c>
      <c r="H220" s="717">
        <f t="shared" si="64"/>
        <v>298.38240305794437</v>
      </c>
      <c r="I220" s="710">
        <f t="shared" si="65"/>
        <v>298.2899281801736</v>
      </c>
      <c r="J220" s="710">
        <f t="shared" si="66"/>
        <v>298.22879934396519</v>
      </c>
      <c r="K220" s="710">
        <f t="shared" si="67"/>
        <v>298.19404810211012</v>
      </c>
      <c r="L220" s="710">
        <f t="shared" si="68"/>
        <v>298.18277190069563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1335.581835100538</v>
      </c>
      <c r="E221" s="710">
        <f t="shared" si="61"/>
        <v>650.86202932762308</v>
      </c>
      <c r="F221" s="710">
        <f t="shared" si="62"/>
        <v>380.31558184415991</v>
      </c>
      <c r="G221" s="710">
        <f t="shared" si="63"/>
        <v>312.20604513330193</v>
      </c>
      <c r="H221" s="717">
        <f t="shared" si="64"/>
        <v>298.39186442445407</v>
      </c>
      <c r="I221" s="710">
        <f t="shared" si="65"/>
        <v>298.29761633983537</v>
      </c>
      <c r="J221" s="710">
        <f t="shared" si="66"/>
        <v>298.23526890588664</v>
      </c>
      <c r="K221" s="710">
        <f t="shared" si="67"/>
        <v>298.1998057624071</v>
      </c>
      <c r="L221" s="710">
        <f t="shared" si="68"/>
        <v>298.18829519910133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1336.251181676761</v>
      </c>
      <c r="E222" s="710">
        <f t="shared" si="61"/>
        <v>652.80749959490402</v>
      </c>
      <c r="F222" s="710">
        <f t="shared" si="62"/>
        <v>381.26647591550932</v>
      </c>
      <c r="G222" s="710">
        <f t="shared" si="63"/>
        <v>312.46108326803272</v>
      </c>
      <c r="H222" s="717">
        <f t="shared" si="64"/>
        <v>298.40147791598946</v>
      </c>
      <c r="I222" s="710">
        <f t="shared" si="65"/>
        <v>298.30544052698758</v>
      </c>
      <c r="J222" s="710">
        <f t="shared" si="66"/>
        <v>298.24186274380742</v>
      </c>
      <c r="K222" s="710">
        <f t="shared" si="67"/>
        <v>298.20568054759553</v>
      </c>
      <c r="L222" s="710">
        <f t="shared" si="68"/>
        <v>298.19393321629059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1336.9132570316713</v>
      </c>
      <c r="E223" s="710">
        <f t="shared" si="61"/>
        <v>654.74230384751354</v>
      </c>
      <c r="F223" s="710">
        <f t="shared" si="62"/>
        <v>382.21877314660111</v>
      </c>
      <c r="G223" s="710">
        <f t="shared" si="63"/>
        <v>312.71823718513161</v>
      </c>
      <c r="H223" s="717">
        <f t="shared" si="64"/>
        <v>298.4112445048163</v>
      </c>
      <c r="I223" s="710">
        <f t="shared" si="65"/>
        <v>298.31340180757286</v>
      </c>
      <c r="J223" s="710">
        <f t="shared" si="66"/>
        <v>298.24858198605114</v>
      </c>
      <c r="K223" s="710">
        <f t="shared" si="67"/>
        <v>298.21167362146878</v>
      </c>
      <c r="L223" s="710">
        <f t="shared" si="68"/>
        <v>298.19968712747806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1337.5682384945831</v>
      </c>
      <c r="E224" s="710">
        <f t="shared" si="61"/>
        <v>656.66651472336741</v>
      </c>
      <c r="F224" s="710">
        <f t="shared" si="62"/>
        <v>383.17242019302432</v>
      </c>
      <c r="G224" s="710">
        <f t="shared" si="63"/>
        <v>312.97749431804533</v>
      </c>
      <c r="H224" s="717">
        <f t="shared" si="64"/>
        <v>298.42116515421219</v>
      </c>
      <c r="I224" s="710">
        <f t="shared" si="65"/>
        <v>298.32150123985787</v>
      </c>
      <c r="J224" s="710">
        <f t="shared" si="66"/>
        <v>298.25542775434104</v>
      </c>
      <c r="K224" s="710">
        <f t="shared" si="67"/>
        <v>298.21778614192203</v>
      </c>
      <c r="L224" s="710">
        <f t="shared" si="68"/>
        <v>298.20555810222402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1338.2162973088284</v>
      </c>
      <c r="E225" s="710">
        <f t="shared" si="61"/>
        <v>658.58020476037268</v>
      </c>
      <c r="F225" s="710">
        <f t="shared" si="62"/>
        <v>384.12736449368009</v>
      </c>
      <c r="G225" s="710">
        <f t="shared" si="63"/>
        <v>313.23884197223009</v>
      </c>
      <c r="H225" s="717">
        <f t="shared" si="64"/>
        <v>298.43124081845207</v>
      </c>
      <c r="I225" s="710">
        <f t="shared" si="65"/>
        <v>298.3297398743756</v>
      </c>
      <c r="J225" s="710">
        <f t="shared" si="66"/>
        <v>298.26240116370832</v>
      </c>
      <c r="K225" s="710">
        <f t="shared" si="67"/>
        <v>298.22401926083961</v>
      </c>
      <c r="L225" s="710">
        <f t="shared" si="68"/>
        <v>298.21154730431493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1338.8575988631105</v>
      </c>
      <c r="E226" s="710">
        <f t="shared" si="61"/>
        <v>660.48344637245987</v>
      </c>
      <c r="F226" s="710">
        <f t="shared" si="62"/>
        <v>385.08355426235164</v>
      </c>
      <c r="G226" s="710">
        <f t="shared" si="63"/>
        <v>313.50226732999118</v>
      </c>
      <c r="H226" s="717">
        <f t="shared" si="64"/>
        <v>298.44147244279594</v>
      </c>
      <c r="I226" s="710">
        <f t="shared" si="65"/>
        <v>298.33811875386914</v>
      </c>
      <c r="J226" s="710">
        <f t="shared" si="66"/>
        <v>298.26950332240381</v>
      </c>
      <c r="K226" s="710">
        <f t="shared" si="67"/>
        <v>298.23037412398634</v>
      </c>
      <c r="L226" s="710">
        <f t="shared" si="68"/>
        <v>298.21765589164744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1339.4923029138008</v>
      </c>
      <c r="E227" s="710">
        <f t="shared" si="61"/>
        <v>662.37631182688642</v>
      </c>
      <c r="F227" s="710">
        <f t="shared" si="62"/>
        <v>386.04093847926424</v>
      </c>
      <c r="G227" s="710">
        <f t="shared" si="63"/>
        <v>313.76775745523753</v>
      </c>
      <c r="H227" s="717">
        <f t="shared" si="64"/>
        <v>298.45186096347805</v>
      </c>
      <c r="I227" s="710">
        <f t="shared" si="65"/>
        <v>298.3466389132393</v>
      </c>
      <c r="J227" s="710">
        <f t="shared" si="66"/>
        <v>298.27673533181223</v>
      </c>
      <c r="K227" s="710">
        <f t="shared" si="67"/>
        <v>298.23685187090155</v>
      </c>
      <c r="L227" s="710">
        <f t="shared" si="68"/>
        <v>298.22388501611607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1340.1205637985379</v>
      </c>
      <c r="E228" s="710">
        <f t="shared" si="61"/>
        <v>664.25887322275821</v>
      </c>
      <c r="F228" s="710">
        <f t="shared" si="62"/>
        <v>386.99946688263941</v>
      </c>
      <c r="G228" s="710">
        <f t="shared" si="63"/>
        <v>314.03529929815141</v>
      </c>
      <c r="H228" s="717">
        <f t="shared" si="64"/>
        <v>298.46240730769836</v>
      </c>
      <c r="I228" s="710">
        <f t="shared" si="65"/>
        <v>298.35530137949337</v>
      </c>
      <c r="J228" s="710">
        <f t="shared" si="66"/>
        <v>298.28409828637018</v>
      </c>
      <c r="K228" s="710">
        <f t="shared" si="67"/>
        <v>298.24345363479671</v>
      </c>
      <c r="L228" s="710">
        <f t="shared" si="68"/>
        <v>298.23023582350373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1340.7425306414721</v>
      </c>
      <c r="E229" s="710">
        <f t="shared" si="61"/>
        <v>666.1312024707172</v>
      </c>
      <c r="F229" s="710">
        <f t="shared" si="62"/>
        <v>387.95908996025031</v>
      </c>
      <c r="G229" s="710">
        <f t="shared" si="63"/>
        <v>314.30487969977514</v>
      </c>
      <c r="H229" s="717">
        <f t="shared" si="64"/>
        <v>298.47311239361522</v>
      </c>
      <c r="I229" s="710">
        <f t="shared" si="65"/>
        <v>298.36410717169741</v>
      </c>
      <c r="J229" s="710">
        <f t="shared" si="66"/>
        <v>298.29159327348623</v>
      </c>
      <c r="K229" s="710">
        <f t="shared" si="67"/>
        <v>298.25018054245663</v>
      </c>
      <c r="L229" s="710">
        <f t="shared" si="68"/>
        <v>298.23670945337614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1341.3583475504861</v>
      </c>
      <c r="E230" s="710">
        <f t="shared" si="61"/>
        <v>667.99337127374361</v>
      </c>
      <c r="F230" s="710">
        <f t="shared" si="62"/>
        <v>388.91975894098169</v>
      </c>
      <c r="G230" s="710">
        <f t="shared" si="63"/>
        <v>314.57648539651467</v>
      </c>
      <c r="H230" s="717">
        <f t="shared" si="64"/>
        <v>298.48397713034012</v>
      </c>
      <c r="I230" s="710">
        <f t="shared" si="65"/>
        <v>298.37305730093038</v>
      </c>
      <c r="J230" s="710">
        <f t="shared" si="66"/>
        <v>298.29922137346443</v>
      </c>
      <c r="K230" s="710">
        <f t="shared" si="67"/>
        <v>298.25703371414301</v>
      </c>
      <c r="L230" s="710">
        <f t="shared" si="68"/>
        <v>298.2433070389792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1341.9681538067066</v>
      </c>
      <c r="E231" s="710">
        <f t="shared" si="61"/>
        <v>669.84545110902502</v>
      </c>
      <c r="F231" s="710">
        <f t="shared" si="62"/>
        <v>389.88142578640117</v>
      </c>
      <c r="G231" s="710">
        <f t="shared" si="63"/>
        <v>314.85010302456129</v>
      </c>
      <c r="H231" s="717">
        <f t="shared" si="64"/>
        <v>298.4950024179339</v>
      </c>
      <c r="I231" s="710">
        <f t="shared" si="65"/>
        <v>298.38215277024051</v>
      </c>
      <c r="J231" s="710">
        <f t="shared" si="66"/>
        <v>298.30698365943056</v>
      </c>
      <c r="K231" s="710">
        <f t="shared" si="67"/>
        <v>298.26401426350196</v>
      </c>
      <c r="L231" s="710">
        <f t="shared" si="68"/>
        <v>298.25002970713956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1342.5720840466124</v>
      </c>
      <c r="E232" s="710">
        <f t="shared" si="61"/>
        <v>671.68751321084721</v>
      </c>
      <c r="F232" s="710">
        <f t="shared" si="62"/>
        <v>390.84404318234414</v>
      </c>
      <c r="G232" s="710">
        <f t="shared" si="63"/>
        <v>315.12571912423221</v>
      </c>
      <c r="H232" s="717">
        <f t="shared" si="64"/>
        <v>298.5061891474046</v>
      </c>
      <c r="I232" s="710">
        <f t="shared" si="65"/>
        <v>298.39139457460436</v>
      </c>
      <c r="J232" s="710">
        <f t="shared" si="66"/>
        <v>298.31488119726089</v>
      </c>
      <c r="K232" s="710">
        <f t="shared" si="67"/>
        <v>298.27112329747393</v>
      </c>
      <c r="L232" s="710">
        <f t="shared" si="68"/>
        <v>298.2568785781686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1343.1702684370321</v>
      </c>
      <c r="E233" s="710">
        <f t="shared" si="61"/>
        <v>673.51962855446072</v>
      </c>
      <c r="F233" s="710">
        <f t="shared" si="62"/>
        <v>391.80756453051879</v>
      </c>
      <c r="G233" s="710">
        <f t="shared" si="63"/>
        <v>315.40332014423058</v>
      </c>
      <c r="H233" s="717">
        <f t="shared" si="64"/>
        <v>298.51753820070701</v>
      </c>
      <c r="I233" s="710">
        <f t="shared" si="65"/>
        <v>298.40078370088781</v>
      </c>
      <c r="J233" s="710">
        <f t="shared" si="66"/>
        <v>298.32291504551409</v>
      </c>
      <c r="K233" s="710">
        <f t="shared" si="67"/>
        <v>298.27836191620725</v>
      </c>
      <c r="L233" s="710">
        <f t="shared" si="68"/>
        <v>298.26385476576928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1343.7628328433086</v>
      </c>
      <c r="E234" s="710">
        <f t="shared" si="61"/>
        <v>675.34186784088251</v>
      </c>
      <c r="F234" s="710">
        <f t="shared" si="62"/>
        <v>392.77194394013355</v>
      </c>
      <c r="G234" s="710">
        <f t="shared" si="63"/>
        <v>315.68289244582638</v>
      </c>
      <c r="H234" s="717">
        <f t="shared" si="64"/>
        <v>298.52905045074351</v>
      </c>
      <c r="I234" s="710">
        <f t="shared" si="65"/>
        <v>298.41032112780931</v>
      </c>
      <c r="J234" s="710">
        <f t="shared" si="66"/>
        <v>298.33108625536551</v>
      </c>
      <c r="K234" s="710">
        <f t="shared" si="67"/>
        <v>298.28573121297404</v>
      </c>
      <c r="L234" s="710">
        <f t="shared" si="68"/>
        <v>298.27095937694656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1344.3498989909051</v>
      </c>
      <c r="E235" s="710">
        <f t="shared" si="61"/>
        <v>677.15430148258986</v>
      </c>
      <c r="F235" s="710">
        <f t="shared" si="62"/>
        <v>393.73713621955176</v>
      </c>
      <c r="G235" s="710">
        <f t="shared" si="63"/>
        <v>315.96442230695885</v>
      </c>
      <c r="H235" s="717">
        <f t="shared" si="64"/>
        <v>298.54072676136678</v>
      </c>
      <c r="I235" s="710">
        <f t="shared" si="65"/>
        <v>298.42000782590543</v>
      </c>
      <c r="J235" s="710">
        <f t="shared" si="66"/>
        <v>298.33939587054408</v>
      </c>
      <c r="K235" s="710">
        <f t="shared" si="67"/>
        <v>298.29323227408975</v>
      </c>
      <c r="L235" s="710">
        <f t="shared" si="68"/>
        <v>298.27819351191994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1344.9315846207066</v>
      </c>
      <c r="E236" s="710">
        <f t="shared" si="61"/>
        <v>678.95699959006959</v>
      </c>
      <c r="F236" s="710">
        <f t="shared" si="62"/>
        <v>394.70309686797668</v>
      </c>
      <c r="G236" s="710">
        <f t="shared" si="63"/>
        <v>316.24789592626036</v>
      </c>
      <c r="H236" s="717">
        <f t="shared" si="64"/>
        <v>298.55256798738344</v>
      </c>
      <c r="I236" s="710">
        <f t="shared" si="65"/>
        <v>298.42984475749836</v>
      </c>
      <c r="J236" s="710">
        <f t="shared" si="66"/>
        <v>298.34784492727221</v>
      </c>
      <c r="K236" s="710">
        <f t="shared" si="67"/>
        <v>298.30086617883489</v>
      </c>
      <c r="L236" s="710">
        <f t="shared" si="68"/>
        <v>298.28555826403993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1345.5080036382672</v>
      </c>
      <c r="E237" s="710">
        <f t="shared" si="61"/>
        <v>680.75003195918327</v>
      </c>
      <c r="F237" s="710">
        <f t="shared" si="62"/>
        <v>395.66978206717039</v>
      </c>
      <c r="G237" s="710">
        <f t="shared" si="63"/>
        <v>316.53329942700458</v>
      </c>
      <c r="H237" s="717">
        <f t="shared" si="64"/>
        <v>298.56457497455966</v>
      </c>
      <c r="I237" s="710">
        <f t="shared" si="65"/>
        <v>298.4398328766656</v>
      </c>
      <c r="J237" s="710">
        <f t="shared" si="66"/>
        <v>298.35643445420766</v>
      </c>
      <c r="K237" s="710">
        <f t="shared" si="67"/>
        <v>298.30863399938022</v>
      </c>
      <c r="L237" s="710">
        <f t="shared" si="68"/>
        <v>298.29305471970702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1346.0792662572433</v>
      </c>
      <c r="E238" s="710">
        <f t="shared" si="61"/>
        <v>682.53346805931392</v>
      </c>
      <c r="F238" s="710">
        <f t="shared" si="62"/>
        <v>396.63714867320954</v>
      </c>
      <c r="G238" s="710">
        <f t="shared" si="63"/>
        <v>316.82061886097767</v>
      </c>
      <c r="H238" s="717">
        <f t="shared" si="64"/>
        <v>298.57674855962779</v>
      </c>
      <c r="I238" s="710">
        <f t="shared" si="65"/>
        <v>298.44997312921146</v>
      </c>
      <c r="J238" s="710">
        <f t="shared" si="66"/>
        <v>298.36516547238841</v>
      </c>
      <c r="K238" s="710">
        <f t="shared" si="67"/>
        <v>298.31653680071423</v>
      </c>
      <c r="L238" s="710">
        <f t="shared" si="68"/>
        <v>298.30068395829352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1346.6454791372405</v>
      </c>
      <c r="E239" s="710">
        <f t="shared" si="61"/>
        <v>684.30737702225861</v>
      </c>
      <c r="F239" s="710">
        <f t="shared" si="62"/>
        <v>397.60515420828142</v>
      </c>
      <c r="G239" s="710">
        <f t="shared" si="63"/>
        <v>317.109840212275</v>
      </c>
      <c r="H239" s="717">
        <f t="shared" si="64"/>
        <v>298.58908957029445</v>
      </c>
      <c r="I239" s="710">
        <f t="shared" si="65"/>
        <v>298.46026645264089</v>
      </c>
      <c r="J239" s="710">
        <f t="shared" si="66"/>
        <v>298.37403899517983</v>
      </c>
      <c r="K239" s="710">
        <f t="shared" si="67"/>
        <v>298.32457564057364</v>
      </c>
      <c r="L239" s="710">
        <f t="shared" si="68"/>
        <v>298.30844705206829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1347.2067455162949</v>
      </c>
      <c r="E240" s="710">
        <f t="shared" si="61"/>
        <v>686.07182763183482</v>
      </c>
      <c r="F240" s="710">
        <f t="shared" si="62"/>
        <v>398.57375685252225</v>
      </c>
      <c r="G240" s="710">
        <f t="shared" si="63"/>
        <v>317.40094940102369</v>
      </c>
      <c r="H240" s="717">
        <f t="shared" si="64"/>
        <v>298.60159882524999</v>
      </c>
      <c r="I240" s="710">
        <f t="shared" si="65"/>
        <v>298.47071377613486</v>
      </c>
      <c r="J240" s="710">
        <f t="shared" si="66"/>
        <v>298.3830560282239</v>
      </c>
      <c r="K240" s="710">
        <f t="shared" si="67"/>
        <v>298.33275156937663</v>
      </c>
      <c r="L240" s="710">
        <f t="shared" si="68"/>
        <v>298.31634506612443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1347.7631653381984</v>
      </c>
      <c r="E241" s="710">
        <f t="shared" si="61"/>
        <v>687.82688831416795</v>
      </c>
      <c r="F241" s="710">
        <f t="shared" si="62"/>
        <v>399.54291543590136</v>
      </c>
      <c r="G241" s="710">
        <f t="shared" si="63"/>
        <v>317.69393228703166</v>
      </c>
      <c r="H241" s="717">
        <f t="shared" si="64"/>
        <v>298.61427713417896</v>
      </c>
      <c r="I241" s="710">
        <f t="shared" si="65"/>
        <v>298.48131602052808</v>
      </c>
      <c r="J241" s="710">
        <f t="shared" si="66"/>
        <v>298.39221756939145</v>
      </c>
      <c r="K241" s="710">
        <f t="shared" si="67"/>
        <v>298.34106563015848</v>
      </c>
      <c r="L241" s="710">
        <f t="shared" si="68"/>
        <v>298.32437905830938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1348.3148353748763</v>
      </c>
      <c r="E242" s="710">
        <f t="shared" si="61"/>
        <v>689.57262712863019</v>
      </c>
      <c r="F242" s="710">
        <f t="shared" si="62"/>
        <v>400.51258943015267</v>
      </c>
      <c r="G242" s="710">
        <f t="shared" si="63"/>
        <v>317.98877467336428</v>
      </c>
      <c r="H242" s="717">
        <f t="shared" si="64"/>
        <v>298.62712529777241</v>
      </c>
      <c r="I242" s="710">
        <f t="shared" si="65"/>
        <v>298.49207409828819</v>
      </c>
      <c r="J242" s="710">
        <f t="shared" si="66"/>
        <v>298.40152460873617</v>
      </c>
      <c r="K242" s="710">
        <f t="shared" si="67"/>
        <v>298.34951885851018</v>
      </c>
      <c r="L242" s="710">
        <f t="shared" si="68"/>
        <v>298.33255007915801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1348.8618493440056</v>
      </c>
      <c r="E243" s="710">
        <f t="shared" si="61"/>
        <v>691.3091117594015</v>
      </c>
      <c r="F243" s="710">
        <f t="shared" si="62"/>
        <v>401.48273894075624</v>
      </c>
      <c r="G243" s="710">
        <f t="shared" si="63"/>
        <v>318.28546230984989</v>
      </c>
      <c r="H243" s="717">
        <f t="shared" si="64"/>
        <v>298.64014410774058</v>
      </c>
      <c r="I243" s="710">
        <f t="shared" si="65"/>
        <v>298.50298891349695</v>
      </c>
      <c r="J243" s="710">
        <f t="shared" si="66"/>
        <v>298.41097812845123</v>
      </c>
      <c r="K243" s="710">
        <f t="shared" si="67"/>
        <v>298.35811228251896</v>
      </c>
      <c r="L243" s="710">
        <f t="shared" si="68"/>
        <v>298.34085917182841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1349.4042980220665</v>
      </c>
      <c r="E244" s="710">
        <f t="shared" si="61"/>
        <v>693.03640950762485</v>
      </c>
      <c r="F244" s="710">
        <f t="shared" si="62"/>
        <v>402.45332469897255</v>
      </c>
      <c r="G244" s="710">
        <f t="shared" si="63"/>
        <v>318.5839808965145</v>
      </c>
      <c r="H244" s="717">
        <f t="shared" si="64"/>
        <v>298.65333434682759</v>
      </c>
      <c r="I244" s="710">
        <f t="shared" si="65"/>
        <v>298.51406136183334</v>
      </c>
      <c r="J244" s="710">
        <f t="shared" si="66"/>
        <v>298.42057910282801</v>
      </c>
      <c r="K244" s="710">
        <f t="shared" si="67"/>
        <v>298.36684692271223</v>
      </c>
      <c r="L244" s="710">
        <f t="shared" si="68"/>
        <v>298.34930737203973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1349.942269353005</v>
      </c>
      <c r="E245" s="710">
        <f t="shared" si="61"/>
        <v>694.75458728412855</v>
      </c>
      <c r="F245" s="710">
        <f t="shared" si="62"/>
        <v>403.42430805393019</v>
      </c>
      <c r="G245" s="710">
        <f t="shared" si="63"/>
        <v>318.88431608694702</v>
      </c>
      <c r="H245" s="717">
        <f t="shared" si="64"/>
        <v>298.66669678882664</v>
      </c>
      <c r="I245" s="710">
        <f t="shared" si="65"/>
        <v>298.52529233055805</v>
      </c>
      <c r="J245" s="710">
        <f t="shared" si="66"/>
        <v>298.43032849821697</v>
      </c>
      <c r="K245" s="710">
        <f t="shared" si="67"/>
        <v>298.37572379200321</v>
      </c>
      <c r="L245" s="710">
        <f t="shared" si="68"/>
        <v>298.3578957080133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1350.4758485526786</v>
      </c>
      <c r="E246" s="710">
        <f t="shared" si="61"/>
        <v>696.46371160268984</v>
      </c>
      <c r="F246" s="710">
        <f t="shared" si="62"/>
        <v>404.3956509647698</v>
      </c>
      <c r="G246" s="710">
        <f t="shared" si="63"/>
        <v>319.18645349159578</v>
      </c>
      <c r="H246" s="717">
        <f t="shared" si="64"/>
        <v>298.68023219859668</v>
      </c>
      <c r="I246" s="710">
        <f t="shared" si="65"/>
        <v>298.53668269850004</v>
      </c>
      <c r="J246" s="710">
        <f t="shared" si="66"/>
        <v>298.44022727299074</v>
      </c>
      <c r="K246" s="710">
        <f t="shared" si="67"/>
        <v>298.38474389563942</v>
      </c>
      <c r="L246" s="710">
        <f t="shared" si="68"/>
        <v>298.36662520041602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1351.0051182092543</v>
      </c>
      <c r="E247" s="710">
        <f t="shared" si="61"/>
        <v>698.16384857381649</v>
      </c>
      <c r="F247" s="710">
        <f t="shared" si="62"/>
        <v>405.36731599284565</v>
      </c>
      <c r="G247" s="710">
        <f t="shared" si="63"/>
        <v>319.49037868099708</v>
      </c>
      <c r="H247" s="717">
        <f t="shared" si="64"/>
        <v>298.69394133208004</v>
      </c>
      <c r="I247" s="710">
        <f t="shared" si="65"/>
        <v>298.5482333360448</v>
      </c>
      <c r="J247" s="710">
        <f t="shared" si="66"/>
        <v>298.45027637750945</v>
      </c>
      <c r="K247" s="710">
        <f t="shared" si="67"/>
        <v>298.39390823115332</v>
      </c>
      <c r="L247" s="710">
        <f t="shared" si="68"/>
        <v>298.37549686230585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1351.5301583797134</v>
      </c>
      <c r="E248" s="710">
        <f t="shared" si="61"/>
        <v>699.85506389902082</v>
      </c>
      <c r="F248" s="710">
        <f t="shared" si="62"/>
        <v>406.33926629398633</v>
      </c>
      <c r="G248" s="710">
        <f t="shared" si="63"/>
        <v>319.79607718893726</v>
      </c>
      <c r="H248" s="717">
        <f t="shared" si="64"/>
        <v>298.70782493632117</v>
      </c>
      <c r="I248" s="710">
        <f t="shared" si="65"/>
        <v>298.55994510512363</v>
      </c>
      <c r="J248" s="710">
        <f t="shared" si="66"/>
        <v>298.46047675408778</v>
      </c>
      <c r="K248" s="710">
        <f t="shared" si="67"/>
        <v>298.40321778831543</v>
      </c>
      <c r="L248" s="710">
        <f t="shared" si="68"/>
        <v>298.38451169908041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1352.0510466826213</v>
      </c>
      <c r="E249" s="710">
        <f t="shared" si="61"/>
        <v>701.53742286556474</v>
      </c>
      <c r="F249" s="710">
        <f t="shared" si="62"/>
        <v>407.31146561081658</v>
      </c>
      <c r="G249" s="710">
        <f t="shared" si="63"/>
        <v>320.10353451554823</v>
      </c>
      <c r="H249" s="717">
        <f t="shared" si="64"/>
        <v>298.72188374948644</v>
      </c>
      <c r="I249" s="710">
        <f t="shared" si="65"/>
        <v>298.57181885920528</v>
      </c>
      <c r="J249" s="710">
        <f t="shared" si="66"/>
        <v>298.47082933696447</v>
      </c>
      <c r="K249" s="710">
        <f t="shared" si="67"/>
        <v>298.41267354908985</v>
      </c>
      <c r="L249" s="710">
        <f t="shared" si="68"/>
        <v>298.39367070842712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1352.5678583873064</v>
      </c>
      <c r="E250" s="710">
        <f t="shared" si="61"/>
        <v>703.210990341654</v>
      </c>
      <c r="F250" s="710">
        <f t="shared" si="62"/>
        <v>408.28387826514046</v>
      </c>
      <c r="G250" s="710">
        <f t="shared" si="63"/>
        <v>320.41273613033843</v>
      </c>
      <c r="H250" s="717">
        <f t="shared" si="64"/>
        <v>298.73611850088469</v>
      </c>
      <c r="I250" s="710">
        <f t="shared" si="65"/>
        <v>298.58385544328888</v>
      </c>
      <c r="J250" s="710">
        <f t="shared" si="66"/>
        <v>298.48133505227338</v>
      </c>
      <c r="K250" s="710">
        <f t="shared" si="67"/>
        <v>298.42227648759149</v>
      </c>
      <c r="L250" s="710">
        <f t="shared" si="68"/>
        <v>298.40297488027664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1353.0806664995894</v>
      </c>
      <c r="E251" s="710">
        <f t="shared" si="61"/>
        <v>704.87583077206079</v>
      </c>
      <c r="F251" s="710">
        <f t="shared" si="62"/>
        <v>409.25646915038783</v>
      </c>
      <c r="G251" s="710">
        <f t="shared" si="63"/>
        <v>320.72366747515935</v>
      </c>
      <c r="H251" s="717">
        <f t="shared" si="64"/>
        <v>298.75052991098903</v>
      </c>
      <c r="I251" s="710">
        <f t="shared" si="65"/>
        <v>298.59605569389817</v>
      </c>
      <c r="J251" s="710">
        <f t="shared" si="66"/>
        <v>298.49199481801696</v>
      </c>
      <c r="K251" s="710">
        <f t="shared" si="67"/>
        <v>298.43202757004616</v>
      </c>
      <c r="L251" s="710">
        <f t="shared" si="68"/>
        <v>298.41242519675762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1353.5895418442008</v>
      </c>
      <c r="E252" s="710">
        <f t="shared" si="61"/>
        <v>706.53200817415427</v>
      </c>
      <c r="F252" s="710">
        <f t="shared" si="62"/>
        <v>410.2292037241258</v>
      </c>
      <c r="G252" s="710">
        <f t="shared" si="63"/>
        <v>321.03631396710915</v>
      </c>
      <c r="H252" s="717">
        <f t="shared" si="64"/>
        <v>298.76511869145963</v>
      </c>
      <c r="I252" s="710">
        <f t="shared" si="65"/>
        <v>298.60842043907758</v>
      </c>
      <c r="J252" s="710">
        <f t="shared" si="66"/>
        <v>298.50280954404116</v>
      </c>
      <c r="K252" s="710">
        <f t="shared" si="67"/>
        <v>298.44192775475261</v>
      </c>
      <c r="L252" s="710">
        <f t="shared" si="68"/>
        <v>298.42202263215466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1354.0945531440127</v>
      </c>
      <c r="E253" s="710">
        <f t="shared" si="61"/>
        <v>708.17958613432052</v>
      </c>
      <c r="F253" s="710">
        <f t="shared" si="62"/>
        <v>411.2020480006347</v>
      </c>
      <c r="G253" s="710">
        <f t="shared" si="63"/>
        <v>321.3506610013734</v>
      </c>
      <c r="H253" s="717">
        <f t="shared" si="64"/>
        <v>298.77988554516696</v>
      </c>
      <c r="I253" s="710">
        <f t="shared" si="65"/>
        <v>298.62095049838945</v>
      </c>
      <c r="J253" s="710">
        <f t="shared" si="66"/>
        <v>298.51378013201258</v>
      </c>
      <c r="K253" s="710">
        <f t="shared" si="67"/>
        <v>298.45197799204641</v>
      </c>
      <c r="L253" s="710">
        <f t="shared" si="68"/>
        <v>298.43176815286751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1354.5957670962166</v>
      </c>
      <c r="E254" s="710">
        <f t="shared" si="61"/>
        <v>709.81862780475387</v>
      </c>
      <c r="F254" s="710">
        <f t="shared" si="62"/>
        <v>412.17496854355085</v>
      </c>
      <c r="G254" s="710">
        <f t="shared" si="63"/>
        <v>321.66669395400481</v>
      </c>
      <c r="H254" s="717">
        <f t="shared" si="64"/>
        <v>298.79483116621651</v>
      </c>
      <c r="I254" s="710">
        <f t="shared" si="65"/>
        <v>298.63364668291302</v>
      </c>
      <c r="J254" s="710">
        <f t="shared" si="66"/>
        <v>298.5249074753973</v>
      </c>
      <c r="K254" s="710">
        <f t="shared" si="67"/>
        <v>298.46217922426627</v>
      </c>
      <c r="L254" s="710">
        <f t="shared" si="68"/>
        <v>298.44166271737339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1355.0932484455595</v>
      </c>
      <c r="E255" s="710">
        <f t="shared" si="61"/>
        <v>711.4491959006009</v>
      </c>
      <c r="F255" s="710">
        <f t="shared" si="62"/>
        <v>413.14793245857629</v>
      </c>
      <c r="G255" s="710">
        <f t="shared" si="63"/>
        <v>321.98439818464226</v>
      </c>
      <c r="H255" s="717">
        <f t="shared" si="64"/>
        <v>298.80995623997399</v>
      </c>
      <c r="I255" s="710">
        <f t="shared" si="65"/>
        <v>298.64650979524436</v>
      </c>
      <c r="J255" s="710">
        <f t="shared" si="66"/>
        <v>298.53619245944134</v>
      </c>
      <c r="K255" s="710">
        <f t="shared" si="67"/>
        <v>298.47253238572233</v>
      </c>
      <c r="L255" s="710">
        <f t="shared" si="68"/>
        <v>298.45170727619063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1355.587060054761</v>
      </c>
      <c r="E256" s="710">
        <f t="shared" si="61"/>
        <v>713.07135269744185</v>
      </c>
      <c r="F256" s="710">
        <f t="shared" si="62"/>
        <v>414.12090738625619</v>
      </c>
      <c r="G256" s="710">
        <f t="shared" si="63"/>
        <v>322.30375903917013</v>
      </c>
      <c r="H256" s="717">
        <f t="shared" si="64"/>
        <v>298.82526144309156</v>
      </c>
      <c r="I256" s="710">
        <f t="shared" si="65"/>
        <v>298.65954062949822</v>
      </c>
      <c r="J256" s="710">
        <f t="shared" si="66"/>
        <v>298.54763596115333</v>
      </c>
      <c r="K256" s="710">
        <f t="shared" si="67"/>
        <v>298.48303840266624</v>
      </c>
      <c r="L256" s="710">
        <f t="shared" si="68"/>
        <v>298.4619027718449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1356.0772629722171</v>
      </c>
      <c r="E257" s="710">
        <f t="shared" si="61"/>
        <v>714.68516002909121</v>
      </c>
      <c r="F257" s="710">
        <f t="shared" si="62"/>
        <v>415.09386149482521</v>
      </c>
      <c r="G257" s="710">
        <f t="shared" si="63"/>
        <v>322.62476185231884</v>
      </c>
      <c r="H257" s="717">
        <f t="shared" si="64"/>
        <v>298.84074744353461</v>
      </c>
      <c r="I257" s="710">
        <f t="shared" si="65"/>
        <v>298.6727399713107</v>
      </c>
      <c r="J257" s="710">
        <f t="shared" si="66"/>
        <v>298.55923884928831</v>
      </c>
      <c r="K257" s="710">
        <f t="shared" si="67"/>
        <v>298.4936981932633</v>
      </c>
      <c r="L257" s="710">
        <f t="shared" si="68"/>
        <v>298.47225013883741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1356.5639164971005</v>
      </c>
      <c r="E258" s="710">
        <f t="shared" si="61"/>
        <v>716.29067928570521</v>
      </c>
      <c r="F258" s="710">
        <f t="shared" si="62"/>
        <v>416.06676347312236</v>
      </c>
      <c r="G258" s="710">
        <f t="shared" si="63"/>
        <v>322.9473919502077</v>
      </c>
      <c r="H258" s="717">
        <f t="shared" si="64"/>
        <v>298.85641490060965</v>
      </c>
      <c r="I258" s="710">
        <f t="shared" si="65"/>
        <v>298.68610859784349</v>
      </c>
      <c r="J258" s="710">
        <f t="shared" si="66"/>
        <v>298.5710019843338</v>
      </c>
      <c r="K258" s="710">
        <f t="shared" si="67"/>
        <v>298.50451266756687</v>
      </c>
      <c r="L258" s="710">
        <f t="shared" si="68"/>
        <v>298.48275030361464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1357.0470782419573</v>
      </c>
      <c r="E259" s="710">
        <f t="shared" si="61"/>
        <v>717.88797141217788</v>
      </c>
      <c r="F259" s="710">
        <f t="shared" si="62"/>
        <v>417.03958252357597</v>
      </c>
      <c r="G259" s="710">
        <f t="shared" si="63"/>
        <v>323.27163465283007</v>
      </c>
      <c r="H259" s="717">
        <f t="shared" si="64"/>
        <v>298.87226446499284</v>
      </c>
      <c r="I259" s="710">
        <f t="shared" si="65"/>
        <v>298.69964727778938</v>
      </c>
      <c r="J259" s="710">
        <f t="shared" si="66"/>
        <v>298.58292621849705</v>
      </c>
      <c r="K259" s="710">
        <f t="shared" si="67"/>
        <v>298.51548272749415</v>
      </c>
      <c r="L259" s="710">
        <f t="shared" si="68"/>
        <v>298.49340418454079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1357.5268041928994</v>
      </c>
      <c r="E260" s="710">
        <f t="shared" si="61"/>
        <v>719.4770969068145</v>
      </c>
      <c r="F260" s="710">
        <f t="shared" si="62"/>
        <v>418.01228835525842</v>
      </c>
      <c r="G260" s="710">
        <f t="shared" si="63"/>
        <v>323.59747527648352</v>
      </c>
      <c r="H260" s="717">
        <f t="shared" si="64"/>
        <v>298.88829677875918</v>
      </c>
      <c r="I260" s="710">
        <f t="shared" si="65"/>
        <v>298.71335677137881</v>
      </c>
      <c r="J260" s="710">
        <f t="shared" si="66"/>
        <v>298.5950123956942</v>
      </c>
      <c r="K260" s="710">
        <f t="shared" si="67"/>
        <v>298.52660926680403</v>
      </c>
      <c r="L260" s="710">
        <f t="shared" si="68"/>
        <v>298.50421269187171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1358.0031487674885</v>
      </c>
      <c r="E261" s="710">
        <f t="shared" si="61"/>
        <v>721.05811582026718</v>
      </c>
      <c r="F261" s="710">
        <f t="shared" si="62"/>
        <v>418.98485117701154</v>
      </c>
      <c r="G261" s="710">
        <f t="shared" si="63"/>
        <v>323.92489913614332</v>
      </c>
      <c r="H261" s="717">
        <f t="shared" si="64"/>
        <v>298.90451247541239</v>
      </c>
      <c r="I261" s="710">
        <f t="shared" si="65"/>
        <v>298.72723783038811</v>
      </c>
      <c r="J261" s="710">
        <f t="shared" si="66"/>
        <v>298.60726135154079</v>
      </c>
      <c r="K261" s="710">
        <f t="shared" si="67"/>
        <v>298.53789317107663</v>
      </c>
      <c r="L261" s="710">
        <f t="shared" si="68"/>
        <v>298.51517672773082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1358.4761648703991</v>
      </c>
      <c r="E262" s="710">
        <f t="shared" si="61"/>
        <v>722.63108775471949</v>
      </c>
      <c r="F262" s="710">
        <f t="shared" si="62"/>
        <v>419.95724169064243</v>
      </c>
      <c r="G262" s="710">
        <f t="shared" si="63"/>
        <v>324.25389154778247</v>
      </c>
      <c r="H262" s="717">
        <f t="shared" si="64"/>
        <v>298.92091217991566</v>
      </c>
      <c r="I262" s="710">
        <f t="shared" si="65"/>
        <v>298.74129119814802</v>
      </c>
      <c r="J262" s="710">
        <f t="shared" si="66"/>
        <v>298.619673913344</v>
      </c>
      <c r="K262" s="710">
        <f t="shared" si="67"/>
        <v>298.54933531769507</v>
      </c>
      <c r="L262" s="710">
        <f t="shared" si="68"/>
        <v>298.52629718608654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1358.9459039469498</v>
      </c>
      <c r="E263" s="710">
        <f t="shared" si="61"/>
        <v>724.19607186330938</v>
      </c>
      <c r="F263" s="710">
        <f t="shared" si="62"/>
        <v>420.92943108419036</v>
      </c>
      <c r="G263" s="710">
        <f t="shared" si="63"/>
        <v>324.5844378306378</v>
      </c>
      <c r="H263" s="717">
        <f t="shared" si="64"/>
        <v>298.93749650872314</v>
      </c>
      <c r="I263" s="710">
        <f t="shared" si="65"/>
        <v>298.75551760955443</v>
      </c>
      <c r="J263" s="710">
        <f t="shared" si="66"/>
        <v>298.63225090009638</v>
      </c>
      <c r="K263" s="710">
        <f t="shared" si="67"/>
        <v>298.56093657582824</v>
      </c>
      <c r="L263" s="710">
        <f t="shared" si="68"/>
        <v>298.53757495273226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1359.4124160345862</v>
      </c>
      <c r="E264" s="710">
        <f t="shared" si="61"/>
        <v>725.75312684977621</v>
      </c>
      <c r="F264" s="710">
        <f t="shared" si="62"/>
        <v>421.90139102526518</v>
      </c>
      <c r="G264" s="710">
        <f t="shared" si="63"/>
        <v>324.91652330942316</v>
      </c>
      <c r="H264" s="717">
        <f t="shared" si="64"/>
        <v>298.95426606981164</v>
      </c>
      <c r="I264" s="710">
        <f t="shared" si="65"/>
        <v>298.76991779107937</v>
      </c>
      <c r="J264" s="710">
        <f t="shared" si="66"/>
        <v>298.64499312247091</v>
      </c>
      <c r="K264" s="710">
        <f t="shared" si="67"/>
        <v>298.57269780641582</v>
      </c>
      <c r="L264" s="710">
        <f t="shared" si="68"/>
        <v>298.54901090526727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1359.8757498123948</v>
      </c>
      <c r="E265" s="710">
        <f t="shared" si="61"/>
        <v>727.3023109683229</v>
      </c>
      <c r="F265" s="710">
        <f t="shared" si="62"/>
        <v>422.87309365445674</v>
      </c>
      <c r="G265" s="710">
        <f t="shared" si="63"/>
        <v>325.2501333164908</v>
      </c>
      <c r="H265" s="717">
        <f t="shared" si="64"/>
        <v>298.9712214627134</v>
      </c>
      <c r="I265" s="710">
        <f t="shared" si="65"/>
        <v>298.78449246078367</v>
      </c>
      <c r="J265" s="710">
        <f t="shared" si="66"/>
        <v>298.65790138281756</v>
      </c>
      <c r="K265" s="710">
        <f t="shared" si="67"/>
        <v>298.58461986215491</v>
      </c>
      <c r="L265" s="710">
        <f t="shared" si="68"/>
        <v>298.56060591308011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1360.3359526487275</v>
      </c>
      <c r="E266" s="710">
        <f t="shared" si="61"/>
        <v>728.84368202367921</v>
      </c>
      <c r="F266" s="710">
        <f t="shared" si="62"/>
        <v>423.84451157881563</v>
      </c>
      <c r="G266" s="710">
        <f t="shared" si="63"/>
        <v>325.58525319394181</v>
      </c>
      <c r="H266" s="717">
        <f t="shared" si="64"/>
        <v>298.98836327854934</v>
      </c>
      <c r="I266" s="710">
        <f t="shared" si="65"/>
        <v>298.79924232833037</v>
      </c>
      <c r="J266" s="710">
        <f t="shared" si="66"/>
        <v>298.67097647516152</v>
      </c>
      <c r="K266" s="710">
        <f t="shared" si="67"/>
        <v>298.59670358748781</v>
      </c>
      <c r="L266" s="710">
        <f t="shared" si="68"/>
        <v>298.57236083733306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1360.7930706470058</v>
      </c>
      <c r="E267" s="710">
        <f t="shared" ref="E267:E330" si="77">FoAb*D266+(1-2*FoAb)*E266+FoAb*F266</f>
        <v>730.37729737135942</v>
      </c>
      <c r="F267" s="710">
        <f t="shared" ref="F267:F330" si="78">FoAb*E266+(1-2*FoAb)*F266+FoAb*G266</f>
        <v>424.81561786540567</v>
      </c>
      <c r="G267" s="710">
        <f t="shared" ref="G267:G330" si="79">FoAb*F266+(1-2*FoAb)*G266+FoAb*H266</f>
        <v>325.9218682956859</v>
      </c>
      <c r="H267" s="717">
        <f t="shared" ref="H267:H330" si="80">_FoN1*G266+(1-_FoN1-_FoN2)*H266+_FoN2*I266</f>
        <v>299.00569210006279</v>
      </c>
      <c r="I267" s="710">
        <f t="shared" ref="I267:I330" si="81">FoCase*H266+(1-2*FoCase)*I266+FoCase*J266</f>
        <v>298.81416809499922</v>
      </c>
      <c r="J267" s="710">
        <f t="shared" ref="J267:J330" si="82">FoCase*I266+(1-2*FoCase)*J266+FoCase*K266</f>
        <v>298.68421918520232</v>
      </c>
      <c r="K267" s="710">
        <f t="shared" ref="K267:K330" si="83">FoCase*J266+(1-2*FoCase)*K266+FoCase*L266</f>
        <v>298.60894981859212</v>
      </c>
      <c r="L267" s="710">
        <f t="shared" ref="L267:L330" si="84">(1-2*FoCase-2*FoCase*BiAtmCase)*L266+2*FoCase*K266+2*FoCase*BiAtmCase*Tatm</f>
        <v>298.58427653094878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1361.2471486897832</v>
      </c>
      <c r="E268" s="710">
        <f t="shared" si="77"/>
        <v>731.90321391810107</v>
      </c>
      <c r="F268" s="710">
        <f t="shared" si="78"/>
        <v>425.78638603492777</v>
      </c>
      <c r="G268" s="710">
        <f t="shared" si="79"/>
        <v>326.25996398945205</v>
      </c>
      <c r="H268" s="717">
        <f t="shared" si="80"/>
        <v>299.02320850165393</v>
      </c>
      <c r="I268" s="710">
        <f t="shared" si="81"/>
        <v>298.82927045370235</v>
      </c>
      <c r="J268" s="710">
        <f t="shared" si="82"/>
        <v>298.69763029031475</v>
      </c>
      <c r="K268" s="710">
        <f t="shared" si="83"/>
        <v>298.62135938337184</v>
      </c>
      <c r="L268" s="710">
        <f t="shared" si="84"/>
        <v>298.59635383859819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1361.6982304811261</v>
      </c>
      <c r="E269" s="710">
        <f t="shared" si="77"/>
        <v>733.42148812247763</v>
      </c>
      <c r="F269" s="710">
        <f t="shared" si="78"/>
        <v>426.75679005541491</v>
      </c>
      <c r="G269" s="710">
        <f t="shared" si="79"/>
        <v>326.59952565875028</v>
      </c>
      <c r="H269" s="717">
        <f t="shared" si="80"/>
        <v>299.04091304941466</v>
      </c>
      <c r="I269" s="710">
        <f t="shared" si="81"/>
        <v>298.84455008900062</v>
      </c>
      <c r="J269" s="710">
        <f t="shared" si="82"/>
        <v>298.71121055955075</v>
      </c>
      <c r="K269" s="710">
        <f t="shared" si="83"/>
        <v>298.63393310145011</v>
      </c>
      <c r="L269" s="710">
        <f t="shared" si="84"/>
        <v>298.60859359669013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1362.1463585873846</v>
      </c>
      <c r="E270" s="710">
        <f t="shared" si="77"/>
        <v>734.93217599567367</v>
      </c>
      <c r="F270" s="710">
        <f t="shared" si="78"/>
        <v>427.72680433599902</v>
      </c>
      <c r="G270" s="710">
        <f t="shared" si="79"/>
        <v>326.94053870478552</v>
      </c>
      <c r="H270" s="717">
        <f t="shared" si="80"/>
        <v>299.05880630116428</v>
      </c>
      <c r="I270" s="710">
        <f t="shared" si="81"/>
        <v>298.8600076771213</v>
      </c>
      <c r="J270" s="710">
        <f t="shared" si="82"/>
        <v>298.72496075364279</v>
      </c>
      <c r="K270" s="710">
        <f t="shared" si="83"/>
        <v>298.64667178416363</v>
      </c>
      <c r="L270" s="710">
        <f t="shared" si="84"/>
        <v>298.62099663336267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1362.5915744764156</v>
      </c>
      <c r="E271" s="710">
        <f t="shared" si="77"/>
        <v>736.43533310241617</v>
      </c>
      <c r="F271" s="710">
        <f t="shared" si="78"/>
        <v>428.69640372074855</v>
      </c>
      <c r="G271" s="710">
        <f t="shared" si="79"/>
        <v>327.28298854832457</v>
      </c>
      <c r="H271" s="717">
        <f t="shared" si="80"/>
        <v>299.07688880648521</v>
      </c>
      <c r="I271" s="710">
        <f t="shared" si="81"/>
        <v>298.87564388597633</v>
      </c>
      <c r="J271" s="710">
        <f t="shared" si="82"/>
        <v>298.73888162500873</v>
      </c>
      <c r="K271" s="710">
        <f t="shared" si="83"/>
        <v>298.65957623455836</v>
      </c>
      <c r="L271" s="710">
        <f t="shared" si="84"/>
        <v>298.63356376847554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1363.0339185553153</v>
      </c>
      <c r="E272" s="710">
        <f t="shared" si="77"/>
        <v>737.93101456205193</v>
      </c>
      <c r="F272" s="710">
        <f t="shared" si="78"/>
        <v>429.66556348257711</v>
      </c>
      <c r="G272" s="710">
        <f t="shared" si="79"/>
        <v>327.62686063151659</v>
      </c>
      <c r="H272" s="717">
        <f t="shared" si="80"/>
        <v>299.09516110675946</v>
      </c>
      <c r="I272" s="710">
        <f t="shared" si="81"/>
        <v>298.89145937518191</v>
      </c>
      <c r="J272" s="710">
        <f t="shared" si="82"/>
        <v>298.75297391775712</v>
      </c>
      <c r="K272" s="710">
        <f t="shared" si="83"/>
        <v>298.67264724738669</v>
      </c>
      <c r="L272" s="710">
        <f t="shared" si="84"/>
        <v>298.64629581360458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1363.473430206722</v>
      </c>
      <c r="E273" s="710">
        <f t="shared" si="77"/>
        <v>739.41927504976309</v>
      </c>
      <c r="F273" s="710">
        <f t="shared" si="78"/>
        <v>430.63425931722333</v>
      </c>
      <c r="G273" s="710">
        <f t="shared" si="79"/>
        <v>327.97214041966828</v>
      </c>
      <c r="H273" s="717">
        <f t="shared" si="80"/>
        <v>299.11362373520592</v>
      </c>
      <c r="I273" s="710">
        <f t="shared" si="81"/>
        <v>298.90745479607847</v>
      </c>
      <c r="J273" s="710">
        <f t="shared" si="82"/>
        <v>298.76723836769469</v>
      </c>
      <c r="K273" s="710">
        <f t="shared" si="83"/>
        <v>298.68588560910604</v>
      </c>
      <c r="L273" s="710">
        <f t="shared" si="84"/>
        <v>298.65919357203734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1363.9101478237474</v>
      </c>
      <c r="E274" s="710">
        <f t="shared" si="77"/>
        <v>740.90016879791392</v>
      </c>
      <c r="F274" s="710">
        <f t="shared" si="78"/>
        <v>431.60246733730082</v>
      </c>
      <c r="G274" s="710">
        <f t="shared" si="79"/>
        <v>328.3188134029736</v>
      </c>
      <c r="H274" s="717">
        <f t="shared" si="80"/>
        <v>299.13227721691737</v>
      </c>
      <c r="I274" s="710">
        <f t="shared" si="81"/>
        <v>298.92363079175186</v>
      </c>
      <c r="J274" s="710">
        <f t="shared" si="82"/>
        <v>298.78167570233427</v>
      </c>
      <c r="K274" s="710">
        <f t="shared" si="83"/>
        <v>298.69929209787864</v>
      </c>
      <c r="L274" s="710">
        <f t="shared" si="84"/>
        <v>298.67225783877012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1364.3441088435829</v>
      </c>
      <c r="E275" s="710">
        <f t="shared" si="77"/>
        <v>742.37374959752105</v>
      </c>
      <c r="F275" s="710">
        <f t="shared" si="78"/>
        <v>432.57016406641901</v>
      </c>
      <c r="G275" s="710">
        <f t="shared" si="79"/>
        <v>328.66686509820056</v>
      </c>
      <c r="H275" s="717">
        <f t="shared" si="80"/>
        <v>299.15112206889859</v>
      </c>
      <c r="I275" s="710">
        <f t="shared" si="81"/>
        <v>298.93998799705531</v>
      </c>
      <c r="J275" s="710">
        <f t="shared" si="82"/>
        <v>298.7962866409041</v>
      </c>
      <c r="K275" s="710">
        <f t="shared" si="83"/>
        <v>298.71286748357306</v>
      </c>
      <c r="L275" s="710">
        <f t="shared" si="84"/>
        <v>298.68548940050641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1364.7753497798408</v>
      </c>
      <c r="E276" s="710">
        <f t="shared" si="77"/>
        <v>743.84007079984008</v>
      </c>
      <c r="F276" s="710">
        <f t="shared" si="78"/>
        <v>433.53732643337349</v>
      </c>
      <c r="G276" s="710">
        <f t="shared" si="79"/>
        <v>329.01628105033359</v>
      </c>
      <c r="H276" s="717">
        <f t="shared" si="80"/>
        <v>299.1701588001045</v>
      </c>
      <c r="I276" s="710">
        <f t="shared" si="81"/>
        <v>298.95652703863209</v>
      </c>
      <c r="J276" s="710">
        <f t="shared" si="82"/>
        <v>298.81107189435846</v>
      </c>
      <c r="K276" s="710">
        <f t="shared" si="83"/>
        <v>298.72661252776641</v>
      </c>
      <c r="L276" s="710">
        <f t="shared" si="84"/>
        <v>298.69888903565692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1365.2039062536742</v>
      </c>
      <c r="E277" s="710">
        <f t="shared" si="77"/>
        <v>745.29918531806163</v>
      </c>
      <c r="F277" s="710">
        <f t="shared" si="78"/>
        <v>434.50393176640659</v>
      </c>
      <c r="G277" s="710">
        <f t="shared" si="79"/>
        <v>329.3670468341744</v>
      </c>
      <c r="H277" s="717">
        <f t="shared" si="80"/>
        <v>299.189387911479</v>
      </c>
      <c r="I277" s="710">
        <f t="shared" si="81"/>
        <v>298.97324853493899</v>
      </c>
      <c r="J277" s="710">
        <f t="shared" si="82"/>
        <v>298.82603216538905</v>
      </c>
      <c r="K277" s="710">
        <f t="shared" si="83"/>
        <v>298.74052798374839</v>
      </c>
      <c r="L277" s="710">
        <f t="shared" si="84"/>
        <v>298.71245751434043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1365.6298130237251</v>
      </c>
      <c r="E278" s="710">
        <f t="shared" si="77"/>
        <v>746.75114562911165</v>
      </c>
      <c r="F278" s="710">
        <f t="shared" si="78"/>
        <v>435.46995778753706</v>
      </c>
      <c r="G278" s="710">
        <f t="shared" si="79"/>
        <v>329.71914805590006</v>
      </c>
      <c r="H278" s="717">
        <f t="shared" si="80"/>
        <v>299.20880989599385</v>
      </c>
      <c r="I278" s="710">
        <f t="shared" si="81"/>
        <v>298.990153096271</v>
      </c>
      <c r="J278" s="710">
        <f t="shared" si="82"/>
        <v>298.84116814843748</v>
      </c>
      <c r="K278" s="710">
        <f t="shared" si="83"/>
        <v>298.75461459652638</v>
      </c>
      <c r="L278" s="710">
        <f t="shared" si="84"/>
        <v>298.72619559838654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1366.0531040149467</v>
      </c>
      <c r="E279" s="710">
        <f t="shared" si="77"/>
        <v>748.19600377554707</v>
      </c>
      <c r="F279" s="710">
        <f t="shared" si="78"/>
        <v>436.43538260695885</v>
      </c>
      <c r="G279" s="710">
        <f t="shared" si="79"/>
        <v>330.07257035458082</v>
      </c>
      <c r="H279" s="717">
        <f t="shared" si="80"/>
        <v>299.22842523868832</v>
      </c>
      <c r="I279" s="710">
        <f t="shared" si="81"/>
        <v>299.00724132478592</v>
      </c>
      <c r="J279" s="710">
        <f t="shared" si="82"/>
        <v>298.85648052970907</v>
      </c>
      <c r="K279" s="710">
        <f t="shared" si="83"/>
        <v>298.76887310283155</v>
      </c>
      <c r="L279" s="710">
        <f t="shared" si="84"/>
        <v>298.74010404133935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1366.4738123463433</v>
      </c>
      <c r="E280" s="710">
        <f t="shared" si="77"/>
        <v>749.63381136754458</v>
      </c>
      <c r="F280" s="710">
        <f t="shared" si="78"/>
        <v>437.40018471750864</v>
      </c>
      <c r="G280" s="710">
        <f t="shared" si="79"/>
        <v>330.427299403657</v>
      </c>
      <c r="H280" s="717">
        <f t="shared" si="80"/>
        <v>299.2482344167089</v>
      </c>
      <c r="I280" s="710">
        <f t="shared" si="81"/>
        <v>299.02451381453017</v>
      </c>
      <c r="J280" s="710">
        <f t="shared" si="82"/>
        <v>298.87196998718741</v>
      </c>
      <c r="K280" s="710">
        <f t="shared" si="83"/>
        <v>298.78330423112629</v>
      </c>
      <c r="L280" s="710">
        <f t="shared" si="84"/>
        <v>298.75418358846235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1366.8919703576703</v>
      </c>
      <c r="E281" s="710">
        <f t="shared" si="77"/>
        <v>751.06461958497391</v>
      </c>
      <c r="F281" s="710">
        <f t="shared" si="78"/>
        <v>438.36434298920153</v>
      </c>
      <c r="G281" s="710">
        <f t="shared" si="79"/>
        <v>330.7833209123765</v>
      </c>
      <c r="H281" s="717">
        <f t="shared" si="80"/>
        <v>299.26823789934951</v>
      </c>
      <c r="I281" s="710">
        <f t="shared" si="81"/>
        <v>299.04197115146565</v>
      </c>
      <c r="J281" s="710">
        <f t="shared" si="82"/>
        <v>298.8876371906498</v>
      </c>
      <c r="K281" s="710">
        <f t="shared" si="83"/>
        <v>298.7979087016131</v>
      </c>
      <c r="L281" s="710">
        <f t="shared" si="84"/>
        <v>298.76843497674457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1367.307609635134</v>
      </c>
      <c r="E282" s="710">
        <f t="shared" si="77"/>
        <v>752.48847917955209</v>
      </c>
      <c r="F282" s="710">
        <f t="shared" si="78"/>
        <v>439.32783666383466</v>
      </c>
      <c r="G282" s="710">
        <f t="shared" si="79"/>
        <v>331.14062062719302</v>
      </c>
      <c r="H282" s="717">
        <f t="shared" si="80"/>
        <v>299.28843614809193</v>
      </c>
      <c r="I282" s="710">
        <f t="shared" si="81"/>
        <v>299.05961391349649</v>
      </c>
      <c r="J282" s="710">
        <f t="shared" si="82"/>
        <v>298.90348280168405</v>
      </c>
      <c r="K282" s="710">
        <f t="shared" si="83"/>
        <v>298.81268722624384</v>
      </c>
      <c r="L282" s="710">
        <f t="shared" si="84"/>
        <v>298.78285893490818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1367.7207610361313</v>
      </c>
      <c r="E283" s="710">
        <f t="shared" si="77"/>
        <v>753.90544047707181</v>
      </c>
      <c r="F283" s="710">
        <f t="shared" si="78"/>
        <v>440.29064534965806</v>
      </c>
      <c r="G283" s="710">
        <f t="shared" si="79"/>
        <v>331.49918433312644</v>
      </c>
      <c r="H283" s="717">
        <f t="shared" si="80"/>
        <v>299.30882961664685</v>
      </c>
      <c r="I283" s="710">
        <f t="shared" si="81"/>
        <v>299.07744267049713</v>
      </c>
      <c r="J283" s="710">
        <f t="shared" si="82"/>
        <v>298.91950747370578</v>
      </c>
      <c r="K283" s="710">
        <f t="shared" si="83"/>
        <v>298.82764050873112</v>
      </c>
      <c r="L283" s="710">
        <f t="shared" si="84"/>
        <v>298.79745618341673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1368.1314547130662</v>
      </c>
      <c r="E284" s="710">
        <f t="shared" si="77"/>
        <v>755.31555337970133</v>
      </c>
      <c r="F284" s="710">
        <f t="shared" si="78"/>
        <v>441.25274901611266</v>
      </c>
      <c r="G284" s="710">
        <f t="shared" si="79"/>
        <v>331.85899785508514</v>
      </c>
      <c r="H284" s="717">
        <f t="shared" si="80"/>
        <v>299.32941875099471</v>
      </c>
      <c r="I284" s="710">
        <f t="shared" si="81"/>
        <v>299.09545798434078</v>
      </c>
      <c r="J284" s="710">
        <f t="shared" si="82"/>
        <v>298.93571185197681</v>
      </c>
      <c r="K284" s="710">
        <f t="shared" si="83"/>
        <v>298.84276924455963</v>
      </c>
      <c r="L284" s="710">
        <f t="shared" si="84"/>
        <v>298.81222743448512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1368.5397201362778</v>
      </c>
      <c r="E285" s="710">
        <f t="shared" si="77"/>
        <v>756.71886736834915</v>
      </c>
      <c r="F285" s="710">
        <f t="shared" si="78"/>
        <v>442.21412798863423</v>
      </c>
      <c r="G285" s="710">
        <f t="shared" si="79"/>
        <v>332.22004705915163</v>
      </c>
      <c r="H285" s="717">
        <f t="shared" si="80"/>
        <v>299.35020398942726</v>
      </c>
      <c r="I285" s="710">
        <f t="shared" si="81"/>
        <v>299.11366040892841</v>
      </c>
      <c r="J285" s="710">
        <f t="shared" si="82"/>
        <v>298.95209657362454</v>
      </c>
      <c r="K285" s="710">
        <f t="shared" si="83"/>
        <v>298.8580741209995</v>
      </c>
      <c r="L285" s="710">
        <f t="shared" si="84"/>
        <v>298.82717339208995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1368.9455861161168</v>
      </c>
      <c r="E286" s="710">
        <f t="shared" si="77"/>
        <v>758.11543150508942</v>
      </c>
      <c r="F286" s="710">
        <f t="shared" si="78"/>
        <v>443.17476294352412</v>
      </c>
      <c r="G286" s="710">
        <f t="shared" si="79"/>
        <v>332.5823178538318</v>
      </c>
      <c r="H286" s="717">
        <f t="shared" si="80"/>
        <v>299.37118576258928</v>
      </c>
      <c r="I286" s="710">
        <f t="shared" si="81"/>
        <v>299.1320504902186</v>
      </c>
      <c r="J286" s="710">
        <f t="shared" si="82"/>
        <v>298.96866226766207</v>
      </c>
      <c r="K286" s="710">
        <f t="shared" si="83"/>
        <v>298.87355581712001</v>
      </c>
      <c r="L286" s="710">
        <f t="shared" si="84"/>
        <v>298.84229475198163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1369.3490808242009</v>
      </c>
      <c r="E287" s="710">
        <f t="shared" si="77"/>
        <v>759.50529443564517</v>
      </c>
      <c r="F287" s="710">
        <f t="shared" si="78"/>
        <v>444.13463490288461</v>
      </c>
      <c r="G287" s="710">
        <f t="shared" si="79"/>
        <v>332.94579619126853</v>
      </c>
      <c r="H287" s="717">
        <f t="shared" si="80"/>
        <v>299.39236449352035</v>
      </c>
      <c r="I287" s="710">
        <f t="shared" si="81"/>
        <v>299.15062876625768</v>
      </c>
      <c r="J287" s="710">
        <f t="shared" si="82"/>
        <v>298.98540955500903</v>
      </c>
      <c r="K287" s="710">
        <f t="shared" si="83"/>
        <v>298.88921500380468</v>
      </c>
      <c r="L287" s="710">
        <f t="shared" si="84"/>
        <v>298.85759220169729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1369.7502318138831</v>
      </c>
      <c r="E288" s="710">
        <f t="shared" si="77"/>
        <v>760.88850439192356</v>
      </c>
      <c r="F288" s="710">
        <f t="shared" si="78"/>
        <v>445.09372522961974</v>
      </c>
      <c r="G288" s="710">
        <f t="shared" si="79"/>
        <v>333.31046806842051</v>
      </c>
      <c r="H288" s="717">
        <f t="shared" si="80"/>
        <v>299.41374059769737</v>
      </c>
      <c r="I288" s="710">
        <f t="shared" si="81"/>
        <v>299.1693957672108</v>
      </c>
      <c r="J288" s="710">
        <f t="shared" si="82"/>
        <v>299.00233904851348</v>
      </c>
      <c r="K288" s="710">
        <f t="shared" si="83"/>
        <v>298.90505234376701</v>
      </c>
      <c r="L288" s="710">
        <f t="shared" si="84"/>
        <v>298.8730664205745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1370.1490660399627</v>
      </c>
      <c r="E289" s="710">
        <f t="shared" si="77"/>
        <v>762.2651091946002</v>
      </c>
      <c r="F289" s="710">
        <f t="shared" si="78"/>
        <v>446.05201562250039</v>
      </c>
      <c r="G289" s="710">
        <f t="shared" si="79"/>
        <v>333.67631952820614</v>
      </c>
      <c r="H289" s="717">
        <f t="shared" si="80"/>
        <v>299.43531448307675</v>
      </c>
      <c r="I289" s="710">
        <f t="shared" si="81"/>
        <v>299.18835201539315</v>
      </c>
      <c r="J289" s="710">
        <f t="shared" si="82"/>
        <v>299.01945135297433</v>
      </c>
      <c r="K289" s="710">
        <f t="shared" si="83"/>
        <v>298.9210684915675</v>
      </c>
      <c r="L289" s="710">
        <f t="shared" si="84"/>
        <v>298.88871807976608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1370.5456098776669</v>
      </c>
      <c r="E290" s="710">
        <f t="shared" si="77"/>
        <v>763.63515625574837</v>
      </c>
      <c r="F290" s="710">
        <f t="shared" si="78"/>
        <v>447.00948811129302</v>
      </c>
      <c r="G290" s="710">
        <f t="shared" si="79"/>
        <v>334.0433366606145</v>
      </c>
      <c r="H290" s="717">
        <f t="shared" si="80"/>
        <v>299.45708655013721</v>
      </c>
      <c r="I290" s="710">
        <f t="shared" si="81"/>
        <v>299.20749802530213</v>
      </c>
      <c r="J290" s="710">
        <f t="shared" si="82"/>
        <v>299.03674706516489</v>
      </c>
      <c r="K290" s="710">
        <f t="shared" si="83"/>
        <v>298.93726409363137</v>
      </c>
      <c r="L290" s="710">
        <f t="shared" si="84"/>
        <v>298.90454784225625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1370.9398891409344</v>
      </c>
      <c r="E291" s="710">
        <f t="shared" si="77"/>
        <v>764.99869258151034</v>
      </c>
      <c r="F291" s="710">
        <f t="shared" si="78"/>
        <v>447.96612505195219</v>
      </c>
      <c r="G291" s="710">
        <f t="shared" si="79"/>
        <v>334.41150560378253</v>
      </c>
      <c r="H291" s="717">
        <f t="shared" si="80"/>
        <v>299.47905719192255</v>
      </c>
      <c r="I291" s="710">
        <f t="shared" si="81"/>
        <v>299.22683430364958</v>
      </c>
      <c r="J291" s="710">
        <f t="shared" si="82"/>
        <v>299.0542267738569</v>
      </c>
      <c r="K291" s="710">
        <f t="shared" si="83"/>
        <v>298.95363978826725</v>
      </c>
      <c r="L291" s="710">
        <f t="shared" si="84"/>
        <v>298.92055636287699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1371.3319291000248</v>
      </c>
      <c r="E292" s="710">
        <f t="shared" si="77"/>
        <v>766.35576477480606</v>
      </c>
      <c r="F292" s="710">
        <f t="shared" si="78"/>
        <v>448.9219091218755</v>
      </c>
      <c r="G292" s="710">
        <f t="shared" si="79"/>
        <v>334.78081254503996</v>
      </c>
      <c r="H292" s="717">
        <f t="shared" si="80"/>
        <v>299.50122679408491</v>
      </c>
      <c r="I292" s="710">
        <f t="shared" si="81"/>
        <v>299.24636134939493</v>
      </c>
      <c r="J292" s="710">
        <f t="shared" si="82"/>
        <v>299.07189105984526</v>
      </c>
      <c r="K292" s="710">
        <f t="shared" si="83"/>
        <v>298.97019620568653</v>
      </c>
      <c r="L292" s="710">
        <f t="shared" si="84"/>
        <v>298.93674428832634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1371.7217544984821</v>
      </c>
      <c r="E293" s="710">
        <f t="shared" si="77"/>
        <v>767.70641903807791</v>
      </c>
      <c r="F293" s="710">
        <f t="shared" si="78"/>
        <v>449.87682331522069</v>
      </c>
      <c r="G293" s="710">
        <f t="shared" si="79"/>
        <v>335.15124372192264</v>
      </c>
      <c r="H293" s="717">
        <f t="shared" si="80"/>
        <v>299.52359573492788</v>
      </c>
      <c r="I293" s="710">
        <f t="shared" si="81"/>
        <v>299.2660796537786</v>
      </c>
      <c r="J293" s="710">
        <f t="shared" si="82"/>
        <v>299.0897404959735</v>
      </c>
      <c r="K293" s="710">
        <f t="shared" si="83"/>
        <v>298.98693396802412</v>
      </c>
      <c r="L293" s="710">
        <f t="shared" si="84"/>
        <v>298.95311225718638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1372.1093895694771</v>
      </c>
      <c r="E294" s="710">
        <f t="shared" si="77"/>
        <v>769.05070117606647</v>
      </c>
      <c r="F294" s="710">
        <f t="shared" si="78"/>
        <v>450.83085093828493</v>
      </c>
      <c r="G294" s="710">
        <f t="shared" si="79"/>
        <v>335.52278542315383</v>
      </c>
      <c r="H294" s="717">
        <f t="shared" si="80"/>
        <v>299.54616438545008</v>
      </c>
      <c r="I294" s="710">
        <f t="shared" si="81"/>
        <v>299.28598970035591</v>
      </c>
      <c r="J294" s="710">
        <f t="shared" si="82"/>
        <v>299.10777564716011</v>
      </c>
      <c r="K294" s="710">
        <f t="shared" si="83"/>
        <v>299.00385368935918</v>
      </c>
      <c r="L294" s="710">
        <f t="shared" si="84"/>
        <v>298.96966089994311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1372.4948580515497</v>
      </c>
      <c r="E295" s="710">
        <f t="shared" si="77"/>
        <v>770.38865659861528</v>
      </c>
      <c r="F295" s="710">
        <f t="shared" si="78"/>
        <v>451.78397560494432</v>
      </c>
      <c r="G295" s="710">
        <f t="shared" si="79"/>
        <v>335.89542398959537</v>
      </c>
      <c r="H295" s="717">
        <f t="shared" si="80"/>
        <v>299.56893310938881</v>
      </c>
      <c r="I295" s="710">
        <f t="shared" si="81"/>
        <v>299.30609196503133</v>
      </c>
      <c r="J295" s="710">
        <f t="shared" si="82"/>
        <v>299.12599707042546</v>
      </c>
      <c r="K295" s="710">
        <f t="shared" si="83"/>
        <v>299.02095597573742</v>
      </c>
      <c r="L295" s="710">
        <f t="shared" si="84"/>
        <v>298.9863908390065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1372.8781832037794</v>
      </c>
      <c r="E296" s="710">
        <f t="shared" si="77"/>
        <v>771.72033032350271</v>
      </c>
      <c r="F296" s="710">
        <f t="shared" si="78"/>
        <v>452.73618123215459</v>
      </c>
      <c r="G296" s="710">
        <f t="shared" si="79"/>
        <v>336.26914581516883</v>
      </c>
      <c r="H296" s="717">
        <f t="shared" si="80"/>
        <v>299.59190226326359</v>
      </c>
      <c r="I296" s="710">
        <f t="shared" si="81"/>
        <v>299.3263869160935</v>
      </c>
      <c r="J296" s="710">
        <f t="shared" si="82"/>
        <v>299.14440531491914</v>
      </c>
      <c r="K296" s="710">
        <f t="shared" si="83"/>
        <v>299.03824142519397</v>
      </c>
      <c r="L296" s="710">
        <f t="shared" si="84"/>
        <v>299.00330268873194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1373.2593878204023</v>
      </c>
      <c r="E297" s="710">
        <f t="shared" si="77"/>
        <v>773.0457669792961</v>
      </c>
      <c r="F297" s="710">
        <f t="shared" si="78"/>
        <v>453.68745203551146</v>
      </c>
      <c r="G297" s="710">
        <f t="shared" si="79"/>
        <v>336.64393734774626</v>
      </c>
      <c r="H297" s="717">
        <f t="shared" si="80"/>
        <v>299.61507219642044</v>
      </c>
      <c r="I297" s="710">
        <f t="shared" si="81"/>
        <v>299.34687501425037</v>
      </c>
      <c r="J297" s="710">
        <f t="shared" si="82"/>
        <v>299.1630009219482</v>
      </c>
      <c r="K297" s="710">
        <f t="shared" si="83"/>
        <v>299.05571062777676</v>
      </c>
      <c r="L297" s="710">
        <f t="shared" si="84"/>
        <v>299.02039705544195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1373.6384942448965</v>
      </c>
      <c r="E298" s="710">
        <f t="shared" si="77"/>
        <v>774.36501080822791</v>
      </c>
      <c r="F298" s="710">
        <f t="shared" si="78"/>
        <v>454.63777252487023</v>
      </c>
      <c r="G298" s="710">
        <f t="shared" si="79"/>
        <v>337.01978509001287</v>
      </c>
      <c r="H298" s="717">
        <f t="shared" si="80"/>
        <v>299.63844325107578</v>
      </c>
      <c r="I298" s="710">
        <f t="shared" si="81"/>
        <v>299.36755671266474</v>
      </c>
      <c r="J298" s="710">
        <f t="shared" si="82"/>
        <v>299.18178442500584</v>
      </c>
      <c r="K298" s="710">
        <f t="shared" si="83"/>
        <v>299.07336416557064</v>
      </c>
      <c r="L298" s="710">
        <f t="shared" si="84"/>
        <v>299.03767453744905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1374.0155243835582</v>
      </c>
      <c r="E299" s="710">
        <f t="shared" si="77"/>
        <v>775.67810566908986</v>
      </c>
      <c r="F299" s="710">
        <f t="shared" si="78"/>
        <v>455.58712750002388</v>
      </c>
      <c r="G299" s="710">
        <f t="shared" si="79"/>
        <v>337.39667560030045</v>
      </c>
      <c r="H299" s="717">
        <f t="shared" si="80"/>
        <v>299.66201576236057</v>
      </c>
      <c r="I299" s="710">
        <f t="shared" si="81"/>
        <v>299.38843245699024</v>
      </c>
      <c r="J299" s="710">
        <f t="shared" si="82"/>
        <v>299.20075634980094</v>
      </c>
      <c r="K299" s="710">
        <f t="shared" si="83"/>
        <v>299.09120261272278</v>
      </c>
      <c r="L299" s="710">
        <f t="shared" si="84"/>
        <v>299.0551357250792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1374.390499718585</v>
      </c>
      <c r="E300" s="710">
        <f t="shared" si="77"/>
        <v>776.98509504014328</v>
      </c>
      <c r="F300" s="710">
        <f t="shared" si="78"/>
        <v>456.53550204644</v>
      </c>
      <c r="G300" s="710">
        <f t="shared" si="79"/>
        <v>337.77459549339352</v>
      </c>
      <c r="H300" s="717">
        <f t="shared" si="80"/>
        <v>299.68579005836472</v>
      </c>
      <c r="I300" s="710">
        <f t="shared" si="81"/>
        <v>299.40950268540792</v>
      </c>
      <c r="J300" s="710">
        <f t="shared" si="82"/>
        <v>299.21991721428759</v>
      </c>
      <c r="K300" s="710">
        <f t="shared" si="83"/>
        <v>299.10922653546811</v>
      </c>
      <c r="L300" s="710">
        <f t="shared" si="84"/>
        <v>299.07278120069589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1374.763441320689</v>
      </c>
      <c r="E301" s="710">
        <f t="shared" si="77"/>
        <v>778.28602202204422</v>
      </c>
      <c r="F301" s="710">
        <f t="shared" si="78"/>
        <v>457.48288153105432</v>
      </c>
      <c r="G301" s="710">
        <f t="shared" si="79"/>
        <v>338.15353144130768</v>
      </c>
      <c r="H301" s="717">
        <f t="shared" si="80"/>
        <v>299.70976646018153</v>
      </c>
      <c r="I301" s="710">
        <f t="shared" si="81"/>
        <v>299.43076782866274</v>
      </c>
      <c r="J301" s="710">
        <f t="shared" si="82"/>
        <v>299.23926752869596</v>
      </c>
      <c r="K301" s="710">
        <f t="shared" si="83"/>
        <v>299.12743649215565</v>
      </c>
      <c r="L301" s="710">
        <f t="shared" si="84"/>
        <v>299.09061153872534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1375.134369861255</v>
      </c>
      <c r="E302" s="710">
        <f t="shared" si="77"/>
        <v>779.58092934078013</v>
      </c>
      <c r="F302" s="710">
        <f t="shared" si="78"/>
        <v>458.42925159812199</v>
      </c>
      <c r="G302" s="710">
        <f t="shared" si="79"/>
        <v>338.53347017404116</v>
      </c>
      <c r="H302" s="717">
        <f t="shared" si="80"/>
        <v>299.73394528195217</v>
      </c>
      <c r="I302" s="710">
        <f t="shared" si="81"/>
        <v>299.45222831010085</v>
      </c>
      <c r="J302" s="710">
        <f t="shared" si="82"/>
        <v>299.25880779556314</v>
      </c>
      <c r="K302" s="710">
        <f t="shared" si="83"/>
        <v>299.14583303327572</v>
      </c>
      <c r="L302" s="710">
        <f t="shared" si="84"/>
        <v>299.10862730568209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1375.5033056240616</v>
      </c>
      <c r="E303" s="710">
        <f t="shared" si="77"/>
        <v>780.8698593506158</v>
      </c>
      <c r="F303" s="710">
        <f t="shared" si="78"/>
        <v>459.37459816512433</v>
      </c>
      <c r="G303" s="710">
        <f t="shared" si="79"/>
        <v>338.91439848030006</v>
      </c>
      <c r="H303" s="717">
        <f t="shared" si="80"/>
        <v>299.75832683091028</v>
      </c>
      <c r="I303" s="710">
        <f t="shared" si="81"/>
        <v>299.47388454570699</v>
      </c>
      <c r="J303" s="710">
        <f t="shared" si="82"/>
        <v>299.27853850976447</v>
      </c>
      <c r="K303" s="710">
        <f t="shared" si="83"/>
        <v>299.16441670148731</v>
      </c>
      <c r="L303" s="710">
        <f t="shared" si="84"/>
        <v>299.12682906019512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1375.8702685165845</v>
      </c>
      <c r="E304" s="710">
        <f t="shared" si="77"/>
        <v>782.15285403704934</v>
      </c>
      <c r="F304" s="710">
        <f t="shared" si="78"/>
        <v>460.31890741873218</v>
      </c>
      <c r="G304" s="710">
        <f t="shared" si="79"/>
        <v>339.29630320819808</v>
      </c>
      <c r="H304" s="717">
        <f t="shared" si="80"/>
        <v>299.78291140742664</v>
      </c>
      <c r="I304" s="710">
        <f t="shared" si="81"/>
        <v>299.49573694414198</v>
      </c>
      <c r="J304" s="710">
        <f t="shared" si="82"/>
        <v>299.29846015854594</v>
      </c>
      <c r="K304" s="710">
        <f t="shared" si="83"/>
        <v>299.18318803164675</v>
      </c>
      <c r="L304" s="710">
        <f t="shared" si="84"/>
        <v>299.14521735303487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1376.2352780808942</v>
      </c>
      <c r="E305" s="710">
        <f t="shared" si="77"/>
        <v>783.42995501977248</v>
      </c>
      <c r="F305" s="710">
        <f t="shared" si="78"/>
        <v>461.26216581082332</v>
      </c>
      <c r="G305" s="710">
        <f t="shared" si="79"/>
        <v>339.67917126593022</v>
      </c>
      <c r="H305" s="717">
        <f t="shared" si="80"/>
        <v>299.80769930505409</v>
      </c>
      <c r="I305" s="710">
        <f t="shared" si="81"/>
        <v>299.51778590678106</v>
      </c>
      <c r="J305" s="710">
        <f t="shared" si="82"/>
        <v>299.31857322155628</v>
      </c>
      <c r="K305" s="710">
        <f t="shared" si="83"/>
        <v>299.20214755083629</v>
      </c>
      <c r="L305" s="710">
        <f t="shared" si="84"/>
        <v>299.16379272714119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1376.5983535041671</v>
      </c>
      <c r="E306" s="710">
        <f t="shared" si="77"/>
        <v>784.70120355563722</v>
      </c>
      <c r="F306" s="710">
        <f t="shared" si="78"/>
        <v>462.20436005455554</v>
      </c>
      <c r="G306" s="710">
        <f t="shared" si="79"/>
        <v>340.06298962242226</v>
      </c>
      <c r="H306" s="717">
        <f t="shared" si="80"/>
        <v>299.8326908105721</v>
      </c>
      <c r="I306" s="710">
        <f t="shared" si="81"/>
        <v>299.54003182775205</v>
      </c>
      <c r="J306" s="710">
        <f t="shared" si="82"/>
        <v>299.33887817088032</v>
      </c>
      <c r="K306" s="710">
        <f t="shared" si="83"/>
        <v>299.22129577839354</v>
      </c>
      <c r="L306" s="710">
        <f t="shared" si="84"/>
        <v>299.18255571765116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1376.9595136288215</v>
      </c>
      <c r="E307" s="710">
        <f t="shared" si="77"/>
        <v>785.9666405416242</v>
      </c>
      <c r="F307" s="710">
        <f t="shared" si="78"/>
        <v>463.14547712049261</v>
      </c>
      <c r="G307" s="710">
        <f t="shared" si="79"/>
        <v>340.44774530795581</v>
      </c>
      <c r="H307" s="717">
        <f t="shared" si="80"/>
        <v>299.8578862040319</v>
      </c>
      <c r="I307" s="710">
        <f t="shared" si="81"/>
        <v>299.56247509397411</v>
      </c>
      <c r="J307" s="710">
        <f t="shared" si="82"/>
        <v>299.35937547107204</v>
      </c>
      <c r="K307" s="710">
        <f t="shared" si="83"/>
        <v>299.24063322594168</v>
      </c>
      <c r="L307" s="710">
        <f t="shared" si="84"/>
        <v>299.20150685192806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1377.3187769622966</v>
      </c>
      <c r="E308" s="710">
        <f t="shared" si="77"/>
        <v>787.22630651781333</v>
      </c>
      <c r="F308" s="710">
        <f t="shared" si="78"/>
        <v>464.08550423278376</v>
      </c>
      <c r="G308" s="710">
        <f t="shared" si="79"/>
        <v>340.83342541476912</v>
      </c>
      <c r="H308" s="717">
        <f t="shared" si="80"/>
        <v>299.88328575880132</v>
      </c>
      <c r="I308" s="710">
        <f t="shared" si="81"/>
        <v>299.58511608519643</v>
      </c>
      <c r="J308" s="710">
        <f t="shared" si="82"/>
        <v>299.38006557918874</v>
      </c>
      <c r="K308" s="710">
        <f t="shared" si="83"/>
        <v>299.26016039742001</v>
      </c>
      <c r="L308" s="710">
        <f t="shared" si="84"/>
        <v>299.22064664959083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1377.6761616864851</v>
      </c>
      <c r="E309" s="710">
        <f t="shared" si="77"/>
        <v>788.48024167035476</v>
      </c>
      <c r="F309" s="710">
        <f t="shared" si="78"/>
        <v>465.02442886539632</v>
      </c>
      <c r="G309" s="710">
        <f t="shared" si="79"/>
        <v>341.22001709763498</v>
      </c>
      <c r="H309" s="717">
        <f t="shared" si="80"/>
        <v>299.9088897416097</v>
      </c>
      <c r="I309" s="710">
        <f t="shared" si="81"/>
        <v>299.60795517403744</v>
      </c>
      <c r="J309" s="710">
        <f t="shared" si="82"/>
        <v>299.40094894482513</v>
      </c>
      <c r="K309" s="710">
        <f t="shared" si="83"/>
        <v>299.27987778911472</v>
      </c>
      <c r="L309" s="710">
        <f t="shared" si="84"/>
        <v>299.23997562254414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1378.031685666833</v>
      </c>
      <c r="E310" s="710">
        <f t="shared" si="77"/>
        <v>789.72848583443761</v>
      </c>
      <c r="F310" s="710">
        <f t="shared" si="78"/>
        <v>465.96223873839983</v>
      </c>
      <c r="G310" s="710">
        <f t="shared" si="79"/>
        <v>341.60750757441554</v>
      </c>
      <c r="H310" s="717">
        <f t="shared" si="80"/>
        <v>299.93469841259292</v>
      </c>
      <c r="I310" s="710">
        <f t="shared" si="81"/>
        <v>299.63099272602426</v>
      </c>
      <c r="J310" s="710">
        <f t="shared" si="82"/>
        <v>299.4220260101481</v>
      </c>
      <c r="K310" s="710">
        <f t="shared" si="83"/>
        <v>299.29978588969095</v>
      </c>
      <c r="L310" s="710">
        <f t="shared" si="84"/>
        <v>299.25949427500848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1378.3853664611222</v>
      </c>
      <c r="E311" s="710">
        <f t="shared" si="77"/>
        <v>790.97107849725694</v>
      </c>
      <c r="F311" s="710">
        <f t="shared" si="78"/>
        <v>466.89892181430184</v>
      </c>
      <c r="G311" s="710">
        <f t="shared" si="79"/>
        <v>341.99588412659455</v>
      </c>
      <c r="H311" s="717">
        <f t="shared" si="80"/>
        <v>299.96071202533847</v>
      </c>
      <c r="I311" s="710">
        <f t="shared" si="81"/>
        <v>299.65422909963223</v>
      </c>
      <c r="J311" s="710">
        <f t="shared" si="82"/>
        <v>299.44329720993181</v>
      </c>
      <c r="K311" s="710">
        <f t="shared" si="83"/>
        <v>299.3198851802245</v>
      </c>
      <c r="L311" s="710">
        <f t="shared" si="84"/>
        <v>299.27920310355177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1378.737221327943</v>
      </c>
      <c r="E312" s="710">
        <f t="shared" si="77"/>
        <v>792.20805880097646</v>
      </c>
      <c r="F312" s="710">
        <f t="shared" si="78"/>
        <v>467.83446629443472</v>
      </c>
      <c r="G312" s="710">
        <f t="shared" si="79"/>
        <v>342.38513409978765</v>
      </c>
      <c r="H312" s="717">
        <f t="shared" si="80"/>
        <v>299.98693082693046</v>
      </c>
      <c r="I312" s="710">
        <f t="shared" si="81"/>
        <v>299.67766464632473</v>
      </c>
      <c r="J312" s="710">
        <f t="shared" si="82"/>
        <v>299.46476297159307</v>
      </c>
      <c r="K312" s="710">
        <f t="shared" si="83"/>
        <v>299.34017613423453</v>
      </c>
      <c r="L312" s="710">
        <f t="shared" si="84"/>
        <v>299.29910259712057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1379.0872672348728</v>
      </c>
      <c r="E313" s="710">
        <f t="shared" si="77"/>
        <v>793.4394655456864</v>
      </c>
      <c r="F313" s="710">
        <f t="shared" si="78"/>
        <v>468.76886061539244</v>
      </c>
      <c r="G313" s="710">
        <f t="shared" si="79"/>
        <v>342.77524490423144</v>
      </c>
      <c r="H313" s="717">
        <f t="shared" si="80"/>
        <v>300.01335505799466</v>
      </c>
      <c r="I313" s="710">
        <f t="shared" si="81"/>
        <v>299.7012997105931</v>
      </c>
      <c r="J313" s="710">
        <f t="shared" si="82"/>
        <v>299.4864237152272</v>
      </c>
      <c r="K313" s="710">
        <f t="shared" si="83"/>
        <v>299.36065921771683</v>
      </c>
      <c r="L313" s="710">
        <f t="shared" si="84"/>
        <v>299.31919323707217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1379.4355208663703</v>
      </c>
      <c r="E314" s="710">
        <f t="shared" si="77"/>
        <v>794.66533719235554</v>
      </c>
      <c r="F314" s="710">
        <f t="shared" si="78"/>
        <v>469.70209344551716</v>
      </c>
      <c r="G314" s="710">
        <f t="shared" si="79"/>
        <v>343.16620401525063</v>
      </c>
      <c r="H314" s="717">
        <f t="shared" si="80"/>
        <v>300.03998495274357</v>
      </c>
      <c r="I314" s="710">
        <f t="shared" si="81"/>
        <v>299.72513462999723</v>
      </c>
      <c r="J314" s="710">
        <f t="shared" si="82"/>
        <v>299.50827985364418</v>
      </c>
      <c r="K314" s="710">
        <f t="shared" si="83"/>
        <v>299.38133488917674</v>
      </c>
      <c r="L314" s="710">
        <f t="shared" si="84"/>
        <v>299.33947549720727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1379.7819986313957</v>
      </c>
      <c r="E315" s="710">
        <f t="shared" si="77"/>
        <v>795.88571186577508</v>
      </c>
      <c r="F315" s="710">
        <f t="shared" si="78"/>
        <v>470.63415368143495</v>
      </c>
      <c r="G315" s="710">
        <f t="shared" si="79"/>
        <v>343.55799897370565</v>
      </c>
      <c r="H315" s="717">
        <f t="shared" si="80"/>
        <v>300.06682073902152</v>
      </c>
      <c r="I315" s="710">
        <f t="shared" si="81"/>
        <v>299.74916973520544</v>
      </c>
      <c r="J315" s="710">
        <f t="shared" si="82"/>
        <v>299.53033179240521</v>
      </c>
      <c r="K315" s="710">
        <f t="shared" si="83"/>
        <v>299.40220359966366</v>
      </c>
      <c r="L315" s="710">
        <f t="shared" si="84"/>
        <v>299.35994984380272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1380.1267166707671</v>
      </c>
      <c r="E316" s="710">
        <f t="shared" si="77"/>
        <v>797.1006273574958</v>
      </c>
      <c r="F316" s="710">
        <f t="shared" si="78"/>
        <v>471.56503044463983</v>
      </c>
      <c r="G316" s="710">
        <f t="shared" si="79"/>
        <v>343.9506173864188</v>
      </c>
      <c r="H316" s="717">
        <f t="shared" si="80"/>
        <v>300.09386263834949</v>
      </c>
      <c r="I316" s="710">
        <f t="shared" si="81"/>
        <v>299.77340535003566</v>
      </c>
      <c r="J316" s="710">
        <f t="shared" si="82"/>
        <v>299.55257992985958</v>
      </c>
      <c r="K316" s="710">
        <f t="shared" si="83"/>
        <v>299.42326579280495</v>
      </c>
      <c r="L316" s="710">
        <f t="shared" si="84"/>
        <v>299.38061673564522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1380.4696908642661</v>
      </c>
      <c r="E317" s="710">
        <f t="shared" si="77"/>
        <v>798.31012112875487</v>
      </c>
      <c r="F317" s="710">
        <f t="shared" si="78"/>
        <v>472.4947130781257</v>
      </c>
      <c r="G317" s="710">
        <f t="shared" si="79"/>
        <v>344.34404692658154</v>
      </c>
      <c r="H317" s="717">
        <f t="shared" si="80"/>
        <v>300.12111086597048</v>
      </c>
      <c r="I317" s="710">
        <f t="shared" si="81"/>
        <v>299.79784179149567</v>
      </c>
      <c r="J317" s="710">
        <f t="shared" si="82"/>
        <v>299.57502465718153</v>
      </c>
      <c r="K317" s="710">
        <f t="shared" si="83"/>
        <v>299.44452190484083</v>
      </c>
      <c r="L317" s="710">
        <f t="shared" si="84"/>
        <v>299.40147662406508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1380.8109368374962</v>
      </c>
      <c r="E318" s="710">
        <f t="shared" si="77"/>
        <v>799.51423031339368</v>
      </c>
      <c r="F318" s="710">
        <f t="shared" si="78"/>
        <v>473.42319114306605</v>
      </c>
      <c r="G318" s="710">
        <f t="shared" si="79"/>
        <v>344.73827533414169</v>
      </c>
      <c r="H318" s="717">
        <f t="shared" si="80"/>
        <v>300.14856563089415</v>
      </c>
      <c r="I318" s="710">
        <f t="shared" si="81"/>
        <v>299.82247936982441</v>
      </c>
      <c r="J318" s="710">
        <f t="shared" si="82"/>
        <v>299.59766635840799</v>
      </c>
      <c r="K318" s="710">
        <f t="shared" si="83"/>
        <v>299.46597236465942</v>
      </c>
      <c r="L318" s="710">
        <f t="shared" si="84"/>
        <v>299.42252995297036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1381.1504699685097</v>
      </c>
      <c r="E319" s="710">
        <f t="shared" si="77"/>
        <v>800.71299172076408</v>
      </c>
      <c r="F319" s="710">
        <f t="shared" si="78"/>
        <v>474.35045441553956</v>
      </c>
      <c r="G319" s="710">
        <f t="shared" si="79"/>
        <v>345.13329041617192</v>
      </c>
      <c r="H319" s="717">
        <f t="shared" si="80"/>
        <v>300.17622713594204</v>
      </c>
      <c r="I319" s="710">
        <f t="shared" si="81"/>
        <v>299.8473183885327</v>
      </c>
      <c r="J319" s="710">
        <f t="shared" si="82"/>
        <v>299.6205054104762</v>
      </c>
      <c r="K319" s="710">
        <f t="shared" si="83"/>
        <v>299.48761759383217</v>
      </c>
      <c r="L319" s="710">
        <f t="shared" si="84"/>
        <v>299.44377715888174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1381.4883053942076</v>
      </c>
      <c r="E320" s="710">
        <f t="shared" si="77"/>
        <v>801.90644183862366</v>
      </c>
      <c r="F320" s="710">
        <f t="shared" si="78"/>
        <v>475.27649288330235</v>
      </c>
      <c r="G320" s="710">
        <f t="shared" si="79"/>
        <v>345.52908004721968</v>
      </c>
      <c r="H320" s="717">
        <f t="shared" si="80"/>
        <v>300.20409557779237</v>
      </c>
      <c r="I320" s="710">
        <f t="shared" si="81"/>
        <v>299.87235914444477</v>
      </c>
      <c r="J320" s="710">
        <f t="shared" si="82"/>
        <v>299.64354218326162</v>
      </c>
      <c r="K320" s="710">
        <f t="shared" si="83"/>
        <v>299.50945800664982</v>
      </c>
      <c r="L320" s="710">
        <f t="shared" si="84"/>
        <v>299.4652186709676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1381.8244580165231</v>
      </c>
      <c r="E321" s="710">
        <f t="shared" si="77"/>
        <v>803.09461683601853</v>
      </c>
      <c r="F321" s="710">
        <f t="shared" si="78"/>
        <v>476.20129674260602</v>
      </c>
      <c r="G321" s="710">
        <f t="shared" si="79"/>
        <v>345.92563216963845</v>
      </c>
      <c r="H321" s="717">
        <f t="shared" si="80"/>
        <v>300.23217114702487</v>
      </c>
      <c r="I321" s="710">
        <f t="shared" si="81"/>
        <v>299.8976019277394</v>
      </c>
      <c r="J321" s="710">
        <f t="shared" si="82"/>
        <v>299.66677703961625</v>
      </c>
      <c r="K321" s="710">
        <f t="shared" si="83"/>
        <v>299.5314940101585</v>
      </c>
      <c r="L321" s="710">
        <f t="shared" si="84"/>
        <v>299.48685491107932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1382.1589425083953</v>
      </c>
      <c r="E322" s="710">
        <f t="shared" si="77"/>
        <v>804.27755256615308</v>
      </c>
      <c r="F322" s="710">
        <f t="shared" si="78"/>
        <v>477.12485639506002</v>
      </c>
      <c r="G322" s="710">
        <f t="shared" si="79"/>
        <v>346.32293479390171</v>
      </c>
      <c r="H322" s="717">
        <f t="shared" si="80"/>
        <v>300.26045402816578</v>
      </c>
      <c r="I322" s="710">
        <f t="shared" si="81"/>
        <v>299.92304702199129</v>
      </c>
      <c r="J322" s="710">
        <f t="shared" si="82"/>
        <v>299.69021033540702</v>
      </c>
      <c r="K322" s="710">
        <f t="shared" si="83"/>
        <v>299.55372600419616</v>
      </c>
      <c r="L322" s="710">
        <f t="shared" si="84"/>
        <v>299.50868629378721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1382.4917733195425</v>
      </c>
      <c r="E323" s="710">
        <f t="shared" si="77"/>
        <v>805.45528456924603</v>
      </c>
      <c r="F323" s="710">
        <f t="shared" si="78"/>
        <v>478.04716244453903</v>
      </c>
      <c r="G323" s="710">
        <f t="shared" si="79"/>
        <v>346.72097599889906</v>
      </c>
      <c r="H323" s="717">
        <f t="shared" si="80"/>
        <v>300.2889443997326</v>
      </c>
      <c r="I323" s="710">
        <f t="shared" si="81"/>
        <v>299.9486947042127</v>
      </c>
      <c r="J323" s="710">
        <f t="shared" si="82"/>
        <v>299.71384241955468</v>
      </c>
      <c r="K323" s="710">
        <f t="shared" si="83"/>
        <v>299.57615438142955</v>
      </c>
      <c r="L323" s="710">
        <f t="shared" si="84"/>
        <v>299.53071322641648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1382.8229646820421</v>
      </c>
      <c r="E324" s="710">
        <f t="shared" si="77"/>
        <v>806.6278480753723</v>
      </c>
      <c r="F324" s="710">
        <f t="shared" si="78"/>
        <v>478.96820569413387</v>
      </c>
      <c r="G324" s="710">
        <f t="shared" si="79"/>
        <v>347.11974393221533</v>
      </c>
      <c r="H324" s="717">
        <f t="shared" si="80"/>
        <v>300.3176424342787</v>
      </c>
      <c r="I324" s="710">
        <f t="shared" si="81"/>
        <v>299.97454524489513</v>
      </c>
      <c r="J324" s="710">
        <f t="shared" si="82"/>
        <v>299.73767363407251</v>
      </c>
      <c r="K324" s="710">
        <f t="shared" si="83"/>
        <v>299.59877952739106</v>
      </c>
      <c r="L324" s="710">
        <f t="shared" si="84"/>
        <v>299.55293610908387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1383.1525306157239</v>
      </c>
      <c r="E325" s="710">
        <f t="shared" si="77"/>
        <v>807.79527800729034</v>
      </c>
      <c r="F325" s="710">
        <f t="shared" si="78"/>
        <v>479.88797714314592</v>
      </c>
      <c r="G325" s="710">
        <f t="shared" si="79"/>
        <v>347.51922681039315</v>
      </c>
      <c r="H325" s="717">
        <f t="shared" si="80"/>
        <v>300.34654829843805</v>
      </c>
      <c r="I325" s="710">
        <f t="shared" si="81"/>
        <v>300.00059890805107</v>
      </c>
      <c r="J325" s="710">
        <f t="shared" si="82"/>
        <v>299.76170431410583</v>
      </c>
      <c r="K325" s="710">
        <f t="shared" si="83"/>
        <v>299.6216018205165</v>
      </c>
      <c r="L325" s="710">
        <f t="shared" si="84"/>
        <v>299.57535533473441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1383.4804849333843</v>
      </c>
      <c r="E326" s="710">
        <f t="shared" si="77"/>
        <v>808.95760898325375</v>
      </c>
      <c r="F326" s="710">
        <f t="shared" si="78"/>
        <v>480.80646798412414</v>
      </c>
      <c r="G326" s="710">
        <f t="shared" si="79"/>
        <v>347.91941291917868</v>
      </c>
      <c r="H326" s="717">
        <f t="shared" si="80"/>
        <v>300.37566215296982</v>
      </c>
      <c r="I326" s="710">
        <f t="shared" si="81"/>
        <v>300.02685595125581</v>
      </c>
      <c r="J326" s="710">
        <f t="shared" si="82"/>
        <v>299.78593478797109</v>
      </c>
      <c r="K326" s="710">
        <f t="shared" si="83"/>
        <v>299.64462163218241</v>
      </c>
      <c r="L326" s="710">
        <f t="shared" si="84"/>
        <v>299.59797128917847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1383.8068412458272</v>
      </c>
      <c r="E327" s="710">
        <f t="shared" si="77"/>
        <v>810.11487531980697</v>
      </c>
      <c r="F327" s="710">
        <f t="shared" si="78"/>
        <v>481.72366959994434</v>
      </c>
      <c r="G327" s="710">
        <f t="shared" si="79"/>
        <v>348.32029061375187</v>
      </c>
      <c r="H327" s="717">
        <f t="shared" si="80"/>
        <v>300.40498415280291</v>
      </c>
      <c r="I327" s="710">
        <f t="shared" si="81"/>
        <v>300.05331662568926</v>
      </c>
      <c r="J327" s="710">
        <f t="shared" si="82"/>
        <v>299.81036537719541</v>
      </c>
      <c r="K327" s="710">
        <f t="shared" si="83"/>
        <v>299.66783932674434</v>
      </c>
      <c r="L327" s="710">
        <f t="shared" si="84"/>
        <v>299.62078435112903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1384.13161296674</v>
      </c>
      <c r="E328" s="710">
        <f t="shared" si="77"/>
        <v>811.26711103456535</v>
      </c>
      <c r="F328" s="710">
        <f t="shared" si="78"/>
        <v>482.6395735609301</v>
      </c>
      <c r="G328" s="710">
        <f t="shared" si="79"/>
        <v>348.7218483189406</v>
      </c>
      <c r="H328" s="717">
        <f t="shared" si="80"/>
        <v>300.43451444708035</v>
      </c>
      <c r="I328" s="710">
        <f t="shared" si="81"/>
        <v>300.07998117617797</v>
      </c>
      <c r="J328" s="710">
        <f t="shared" si="82"/>
        <v>299.83499639655651</v>
      </c>
      <c r="K328" s="710">
        <f t="shared" si="83"/>
        <v>299.69125526157478</v>
      </c>
      <c r="L328" s="710">
        <f t="shared" si="84"/>
        <v>299.64379489223967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1384.4548133174083</v>
      </c>
      <c r="E329" s="710">
        <f t="shared" si="77"/>
        <v>812.41434984897739</v>
      </c>
      <c r="F329" s="710">
        <f t="shared" si="78"/>
        <v>483.55417162201496</v>
      </c>
      <c r="G329" s="710">
        <f t="shared" si="79"/>
        <v>349.12407452941977</v>
      </c>
      <c r="H329" s="717">
        <f t="shared" si="80"/>
        <v>300.46425317920364</v>
      </c>
      <c r="I329" s="710">
        <f t="shared" si="81"/>
        <v>300.10684984123719</v>
      </c>
      <c r="J329" s="710">
        <f t="shared" si="82"/>
        <v>299.85982815412245</v>
      </c>
      <c r="K329" s="710">
        <f t="shared" si="83"/>
        <v>299.71486978710186</v>
      </c>
      <c r="L329" s="710">
        <f t="shared" si="84"/>
        <v>299.66700327714199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1384.7764553312779</v>
      </c>
      <c r="E330" s="710">
        <f t="shared" si="77"/>
        <v>813.55662519107113</v>
      </c>
      <c r="F330" s="710">
        <f t="shared" si="78"/>
        <v>484.46745571994478</v>
      </c>
      <c r="G330" s="710">
        <f t="shared" si="79"/>
        <v>349.52695780989546</v>
      </c>
      <c r="H330" s="717">
        <f t="shared" si="80"/>
        <v>300.49420048687705</v>
      </c>
      <c r="I330" s="710">
        <f t="shared" si="81"/>
        <v>300.13392285311295</v>
      </c>
      <c r="J330" s="710">
        <f t="shared" si="82"/>
        <v>299.88486095129178</v>
      </c>
      <c r="K330" s="710">
        <f t="shared" si="83"/>
        <v>299.73868324684781</v>
      </c>
      <c r="L330" s="710">
        <f t="shared" si="84"/>
        <v>299.69040986348438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1385.0965518583675</v>
      </c>
      <c r="E331" s="710">
        <f t="shared" ref="E331:E394" si="93">FoAb*D330+(1-2*FoAb)*E330+FoAb*F330</f>
        <v>814.69397019818189</v>
      </c>
      <c r="F331" s="710">
        <f t="shared" ref="F331:F394" si="94">FoAb*E330+(1-2*FoAb)*F330+FoAb*G330</f>
        <v>485.37941797052054</v>
      </c>
      <c r="G331" s="710">
        <f t="shared" ref="G331:G394" si="95">FoAb*F330+(1-2*FoAb)*G330+FoAb*H330</f>
        <v>349.93048679527396</v>
      </c>
      <c r="H331" s="717">
        <f t="shared" ref="H331:H394" si="96">_FoN1*G330+(1-_FoN1-_FoN2)*H330+_FoN2*I330</f>
        <v>300.52435650215193</v>
      </c>
      <c r="I331" s="710">
        <f t="shared" ref="I331:I394" si="97">FoCase*H330+(1-2*FoCase)*I330+FoCase*J330</f>
        <v>300.16120043782411</v>
      </c>
      <c r="J331" s="710">
        <f t="shared" ref="J331:J394" si="98">FoCase*I330+(1-2*FoCase)*J330+FoCase*K330</f>
        <v>299.91009508283378</v>
      </c>
      <c r="K331" s="710">
        <f t="shared" ref="K331:K394" si="99">FoCase*J330+(1-2*FoCase)*K330+FoCase*L330</f>
        <v>299.7626959774679</v>
      </c>
      <c r="L331" s="710">
        <f t="shared" ref="L331:L394" si="100">(1-2*FoCase-2*FoCase*BiAtmCase)*L330+2*FoCase*K330+2*FoCase*BiAtmCase*Tatm</f>
        <v>299.71401500197004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1385.415115569539</v>
      </c>
      <c r="E332" s="710">
        <f t="shared" si="93"/>
        <v>815.8264177196628</v>
      </c>
      <c r="F332" s="710">
        <f t="shared" si="94"/>
        <v>486.29005066588053</v>
      </c>
      <c r="G332" s="710">
        <f t="shared" si="95"/>
        <v>350.33465019081711</v>
      </c>
      <c r="H332" s="717">
        <f t="shared" si="96"/>
        <v>300.5547213514705</v>
      </c>
      <c r="I332" s="710">
        <f t="shared" si="97"/>
        <v>300.18868281520457</v>
      </c>
      <c r="J332" s="710">
        <f t="shared" si="98"/>
        <v>299.93553083692888</v>
      </c>
      <c r="K332" s="710">
        <f t="shared" si="99"/>
        <v>299.78690830878975</v>
      </c>
      <c r="L332" s="710">
        <f t="shared" si="100"/>
        <v>299.73781903639565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1385.7321589606295</v>
      </c>
      <c r="E333" s="710">
        <f t="shared" si="93"/>
        <v>816.95400031957718</v>
      </c>
      <c r="F333" s="710">
        <f t="shared" si="94"/>
        <v>487.19934627182147</v>
      </c>
      <c r="G333" s="710">
        <f t="shared" si="95"/>
        <v>350.73943677228294</v>
      </c>
      <c r="H333" s="717">
        <f t="shared" si="96"/>
        <v>300.58529515570996</v>
      </c>
      <c r="I333" s="710">
        <f t="shared" si="97"/>
        <v>300.21637019894547</v>
      </c>
      <c r="J333" s="710">
        <f t="shared" si="98"/>
        <v>299.96116849520882</v>
      </c>
      <c r="K333" s="710">
        <f t="shared" si="99"/>
        <v>299.81132056385229</v>
      </c>
      <c r="L333" s="710">
        <f t="shared" si="100"/>
        <v>299.76182230369039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1386.0476943564529</v>
      </c>
      <c r="E334" s="710">
        <f t="shared" si="93"/>
        <v>818.07675027937194</v>
      </c>
      <c r="F334" s="710">
        <f t="shared" si="94"/>
        <v>488.10729742515809</v>
      </c>
      <c r="G334" s="710">
        <f t="shared" si="95"/>
        <v>351.14483538605333</v>
      </c>
      <c r="H334" s="717">
        <f t="shared" si="96"/>
        <v>300.61607803022639</v>
      </c>
      <c r="I334" s="710">
        <f t="shared" si="97"/>
        <v>300.24426279663737</v>
      </c>
      <c r="J334" s="710">
        <f t="shared" si="98"/>
        <v>299.9870083327977</v>
      </c>
      <c r="K334" s="710">
        <f t="shared" si="99"/>
        <v>299.83593305894561</v>
      </c>
      <c r="L334" s="710">
        <f t="shared" si="100"/>
        <v>299.78602513395492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1386.3617339146715</v>
      </c>
      <c r="E335" s="710">
        <f t="shared" si="93"/>
        <v>819.19469960053277</v>
      </c>
      <c r="F335" s="710">
        <f t="shared" si="94"/>
        <v>489.01389693112088</v>
      </c>
      <c r="G335" s="710">
        <f t="shared" si="95"/>
        <v>351.55083494924764</v>
      </c>
      <c r="H335" s="717">
        <f t="shared" si="96"/>
        <v>300.64707008489859</v>
      </c>
      <c r="I335" s="710">
        <f t="shared" si="97"/>
        <v>300.27236080981248</v>
      </c>
      <c r="J335" s="710">
        <f t="shared" si="98"/>
        <v>300.01305061835251</v>
      </c>
      <c r="K335" s="710">
        <f t="shared" si="99"/>
        <v>299.86074610365029</v>
      </c>
      <c r="L335" s="710">
        <f t="shared" si="100"/>
        <v>299.81042785050079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1386.6742896295464</v>
      </c>
      <c r="E336" s="710">
        <f t="shared" si="93"/>
        <v>820.30788000722021</v>
      </c>
      <c r="F336" s="710">
        <f t="shared" si="94"/>
        <v>489.91913776079093</v>
      </c>
      <c r="G336" s="710">
        <f t="shared" si="95"/>
        <v>351.95742444982386</v>
      </c>
      <c r="H336" s="717">
        <f t="shared" si="96"/>
        <v>300.6782714241715</v>
      </c>
      <c r="I336" s="710">
        <f t="shared" si="97"/>
        <v>300.30066443398692</v>
      </c>
      <c r="J336" s="710">
        <f t="shared" si="98"/>
        <v>300.03929561410393</v>
      </c>
      <c r="K336" s="710">
        <f t="shared" si="99"/>
        <v>299.88576000087755</v>
      </c>
      <c r="L336" s="710">
        <f t="shared" si="100"/>
        <v>299.83503076988978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1386.9853733355683</v>
      </c>
      <c r="E337" s="710">
        <f t="shared" si="93"/>
        <v>821.41632294888643</v>
      </c>
      <c r="F337" s="710">
        <f t="shared" si="94"/>
        <v>490.82301304857208</v>
      </c>
      <c r="G337" s="710">
        <f t="shared" si="95"/>
        <v>352.36459294666628</v>
      </c>
      <c r="H337" s="717">
        <f t="shared" si="96"/>
        <v>300.70968214709995</v>
      </c>
      <c r="I337" s="710">
        <f t="shared" si="97"/>
        <v>300.32917385870297</v>
      </c>
      <c r="J337" s="710">
        <f t="shared" si="98"/>
        <v>300.06574357589727</v>
      </c>
      <c r="K337" s="710">
        <f t="shared" si="99"/>
        <v>299.91097504690896</v>
      </c>
      <c r="L337" s="710">
        <f t="shared" si="100"/>
        <v>299.85983420197357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1387.2949967109757</v>
      </c>
      <c r="E338" s="710">
        <f t="shared" si="93"/>
        <v>822.52005960287238</v>
      </c>
      <c r="F338" s="710">
        <f t="shared" si="94"/>
        <v>491.72551608969928</v>
      </c>
      <c r="G338" s="710">
        <f t="shared" si="95"/>
        <v>352.77232956966105</v>
      </c>
      <c r="H338" s="717">
        <f t="shared" si="96"/>
        <v>300.74130234739187</v>
      </c>
      <c r="I338" s="710">
        <f t="shared" si="97"/>
        <v>300.3578892675713</v>
      </c>
      <c r="J338" s="710">
        <f t="shared" si="98"/>
        <v>300.09239475323369</v>
      </c>
      <c r="K338" s="710">
        <f t="shared" si="99"/>
        <v>299.9363915314367</v>
      </c>
      <c r="L338" s="710">
        <f t="shared" si="100"/>
        <v>299.88483844993357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1387.6031712811618</v>
      </c>
      <c r="E339" s="710">
        <f t="shared" si="93"/>
        <v>823.61912087698624</v>
      </c>
      <c r="F339" s="710">
        <f t="shared" si="94"/>
        <v>492.62664033778321</v>
      </c>
      <c r="G339" s="710">
        <f t="shared" si="95"/>
        <v>353.18062351975976</v>
      </c>
      <c r="H339" s="717">
        <f t="shared" si="96"/>
        <v>300.77313211345177</v>
      </c>
      <c r="I339" s="710">
        <f t="shared" si="97"/>
        <v>300.38681083831301</v>
      </c>
      <c r="J339" s="710">
        <f t="shared" si="98"/>
        <v>300.11924938931105</v>
      </c>
      <c r="K339" s="710">
        <f t="shared" si="99"/>
        <v>299.96200973760392</v>
      </c>
      <c r="L339" s="710">
        <f t="shared" si="100"/>
        <v>299.91004381032087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1387.9099084219765</v>
      </c>
      <c r="E340" s="710">
        <f t="shared" si="93"/>
        <v>824.71353741206099</v>
      </c>
      <c r="F340" s="710">
        <f t="shared" si="94"/>
        <v>493.52637940238992</v>
      </c>
      <c r="G340" s="710">
        <f t="shared" si="95"/>
        <v>353.58946406903073</v>
      </c>
      <c r="H340" s="717">
        <f t="shared" si="96"/>
        <v>300.80517152842367</v>
      </c>
      <c r="I340" s="710">
        <f t="shared" si="97"/>
        <v>300.41593874280215</v>
      </c>
      <c r="J340" s="710">
        <f t="shared" si="98"/>
        <v>300.14630772106523</v>
      </c>
      <c r="K340" s="710">
        <f t="shared" si="99"/>
        <v>299.98782994204504</v>
      </c>
      <c r="L340" s="710">
        <f t="shared" si="100"/>
        <v>299.93545057309643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1388.2152193629265</v>
      </c>
      <c r="E341" s="710">
        <f t="shared" si="93"/>
        <v>825.80333958449273</v>
      </c>
      <c r="F341" s="710">
        <f t="shared" si="94"/>
        <v>494.42472704665585</v>
      </c>
      <c r="G341" s="710">
        <f t="shared" si="95"/>
        <v>353.99884056069862</v>
      </c>
      <c r="H341" s="717">
        <f t="shared" si="96"/>
        <v>300.83742067023439</v>
      </c>
      <c r="I341" s="710">
        <f t="shared" si="97"/>
        <v>300.4452731471078</v>
      </c>
      <c r="J341" s="710">
        <f t="shared" si="98"/>
        <v>300.17356997921121</v>
      </c>
      <c r="K341" s="710">
        <f t="shared" si="99"/>
        <v>300.01385241492619</v>
      </c>
      <c r="L341" s="710">
        <f t="shared" si="100"/>
        <v>299.96105902167125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1388.5191151902764</v>
      </c>
      <c r="E342" s="710">
        <f t="shared" si="93"/>
        <v>826.88855750875916</v>
      </c>
      <c r="F342" s="710">
        <f t="shared" si="94"/>
        <v>495.32167718493719</v>
      </c>
      <c r="G342" s="710">
        <f t="shared" si="95"/>
        <v>354.40874240917299</v>
      </c>
      <c r="H342" s="717">
        <f t="shared" si="96"/>
        <v>300.86987961163618</v>
      </c>
      <c r="I342" s="710">
        <f t="shared" si="97"/>
        <v>300.47481421153611</v>
      </c>
      <c r="J342" s="710">
        <f t="shared" si="98"/>
        <v>300.20103638828459</v>
      </c>
      <c r="K342" s="710">
        <f t="shared" si="99"/>
        <v>300.04007741998606</v>
      </c>
      <c r="L342" s="710">
        <f t="shared" si="100"/>
        <v>299.98686943294678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1388.8216068500549</v>
      </c>
      <c r="E343" s="710">
        <f t="shared" si="93"/>
        <v>827.96922103991733</v>
      </c>
      <c r="F343" s="710">
        <f t="shared" si="94"/>
        <v>496.21722388049346</v>
      </c>
      <c r="G343" s="710">
        <f t="shared" si="95"/>
        <v>354.81915910006529</v>
      </c>
      <c r="H343" s="717">
        <f t="shared" si="96"/>
        <v>300.90254842024967</v>
      </c>
      <c r="I343" s="710">
        <f t="shared" si="97"/>
        <v>300.50456209067244</v>
      </c>
      <c r="J343" s="710">
        <f t="shared" si="98"/>
        <v>300.22870716668285</v>
      </c>
      <c r="K343" s="710">
        <f t="shared" si="99"/>
        <v>300.06650521457641</v>
      </c>
      <c r="L343" s="710">
        <f t="shared" si="100"/>
        <v>300.01288207735541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1389.1227051509713</v>
      </c>
      <c r="E344" s="710">
        <f t="shared" si="93"/>
        <v>829.04535977608145</v>
      </c>
      <c r="F344" s="710">
        <f t="shared" si="94"/>
        <v>497.11136134320429</v>
      </c>
      <c r="G344" s="710">
        <f t="shared" si="95"/>
        <v>355.23008019019562</v>
      </c>
      <c r="H344" s="717">
        <f t="shared" si="96"/>
        <v>300.93542715860639</v>
      </c>
      <c r="I344" s="710">
        <f t="shared" si="97"/>
        <v>300.53451693342356</v>
      </c>
      <c r="J344" s="710">
        <f t="shared" si="98"/>
        <v>300.25658252670661</v>
      </c>
      <c r="K344" s="710">
        <f t="shared" si="99"/>
        <v>300.09313604970316</v>
      </c>
      <c r="L344" s="710">
        <f t="shared" si="100"/>
        <v>300.03909721890119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1389.4224207672423</v>
      </c>
      <c r="E345" s="710">
        <f t="shared" si="93"/>
        <v>830.11700306088062</v>
      </c>
      <c r="F345" s="710">
        <f t="shared" si="94"/>
        <v>498.00408392731975</v>
      </c>
      <c r="G345" s="710">
        <f t="shared" si="95"/>
        <v>355.6414953075884</v>
      </c>
      <c r="H345" s="717">
        <f t="shared" si="96"/>
        <v>300.96851588419128</v>
      </c>
      <c r="I345" s="710">
        <f t="shared" si="97"/>
        <v>300.56467888305986</v>
      </c>
      <c r="J345" s="710">
        <f t="shared" si="98"/>
        <v>300.28466267460118</v>
      </c>
      <c r="K345" s="710">
        <f t="shared" si="99"/>
        <v>300.11997017006695</v>
      </c>
      <c r="L345" s="710">
        <f t="shared" si="100"/>
        <v>300.06551511520041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1389.7207642413348</v>
      </c>
      <c r="E346" s="710">
        <f t="shared" si="93"/>
        <v>831.18417998589609</v>
      </c>
      <c r="F346" s="710">
        <f t="shared" si="94"/>
        <v>498.89538612924321</v>
      </c>
      <c r="G346" s="710">
        <f t="shared" si="95"/>
        <v>356.05339415145778</v>
      </c>
      <c r="H346" s="717">
        <f t="shared" si="96"/>
        <v>301.00181464948486</v>
      </c>
      <c r="I346" s="710">
        <f t="shared" si="97"/>
        <v>300.59504807725682</v>
      </c>
      <c r="J346" s="710">
        <f t="shared" si="98"/>
        <v>300.31294781059808</v>
      </c>
      <c r="K346" s="710">
        <f t="shared" si="99"/>
        <v>300.14700781410454</v>
      </c>
      <c r="L346" s="710">
        <f t="shared" si="100"/>
        <v>300.09213601752231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1390.0177459866263</v>
      </c>
      <c r="E347" s="710">
        <f t="shared" si="93"/>
        <v>832.24691939307752</v>
      </c>
      <c r="F347" s="710">
        <f t="shared" si="94"/>
        <v>499.78526258534595</v>
      </c>
      <c r="G347" s="710">
        <f t="shared" si="95"/>
        <v>356.46576649218343</v>
      </c>
      <c r="H347" s="717">
        <f t="shared" si="96"/>
        <v>301.03532350200561</v>
      </c>
      <c r="I347" s="710">
        <f t="shared" si="97"/>
        <v>300.62562464813743</v>
      </c>
      <c r="J347" s="710">
        <f t="shared" si="98"/>
        <v>300.34143812895627</v>
      </c>
      <c r="K347" s="710">
        <f t="shared" si="99"/>
        <v>300.17424921402937</v>
      </c>
      <c r="L347" s="710">
        <f t="shared" si="100"/>
        <v>300.11896017083041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1390.3133762899879</v>
      </c>
      <c r="E348" s="710">
        <f t="shared" si="93"/>
        <v>833.30524987713954</v>
      </c>
      <c r="F348" s="710">
        <f t="shared" si="94"/>
        <v>500.67370806981461</v>
      </c>
      <c r="G348" s="710">
        <f t="shared" si="95"/>
        <v>356.87860217127565</v>
      </c>
      <c r="H348" s="717">
        <f t="shared" si="96"/>
        <v>301.06904248435194</v>
      </c>
      <c r="I348" s="710">
        <f t="shared" si="97"/>
        <v>300.65640872231387</v>
      </c>
      <c r="J348" s="710">
        <f t="shared" si="98"/>
        <v>300.37013381800398</v>
      </c>
      <c r="K348" s="710">
        <f t="shared" si="99"/>
        <v>300.20169459587328</v>
      </c>
      <c r="L348" s="710">
        <f t="shared" si="100"/>
        <v>300.14598781382307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1390.6076653142889</v>
      </c>
      <c r="E349" s="710">
        <f t="shared" si="93"/>
        <v>834.35919978793754</v>
      </c>
      <c r="F349" s="710">
        <f t="shared" si="94"/>
        <v>501.56071749252868</v>
      </c>
      <c r="G349" s="710">
        <f t="shared" si="95"/>
        <v>357.29189110133166</v>
      </c>
      <c r="H349" s="717">
        <f t="shared" si="96"/>
        <v>301.10297163424394</v>
      </c>
      <c r="I349" s="710">
        <f t="shared" si="97"/>
        <v>300.68740042092941</v>
      </c>
      <c r="J349" s="710">
        <f t="shared" si="98"/>
        <v>300.3990350601797</v>
      </c>
      <c r="K349" s="710">
        <f t="shared" si="99"/>
        <v>300.22934417952717</v>
      </c>
      <c r="L349" s="710">
        <f t="shared" si="100"/>
        <v>300.17321917897459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1390.9006231008302</v>
      </c>
      <c r="E350" s="710">
        <f t="shared" si="93"/>
        <v>835.40879723282296</v>
      </c>
      <c r="F350" s="710">
        <f t="shared" si="94"/>
        <v>502.4462858969697</v>
      </c>
      <c r="G350" s="710">
        <f t="shared" si="95"/>
        <v>357.7056232659823</v>
      </c>
      <c r="H350" s="717">
        <f t="shared" si="96"/>
        <v>301.13711098456514</v>
      </c>
      <c r="I350" s="710">
        <f t="shared" si="97"/>
        <v>300.71859985970008</v>
      </c>
      <c r="J350" s="710">
        <f t="shared" si="98"/>
        <v>300.42814203207433</v>
      </c>
      <c r="K350" s="710">
        <f t="shared" si="99"/>
        <v>300.25719817878252</v>
      </c>
      <c r="L350" s="710">
        <f t="shared" si="100"/>
        <v>300.20065449257658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1391.1922595717065</v>
      </c>
      <c r="E351" s="710">
        <f t="shared" si="93"/>
        <v>836.45407007897768</v>
      </c>
      <c r="F351" s="710">
        <f t="shared" si="94"/>
        <v>503.33040845816072</v>
      </c>
      <c r="G351" s="710">
        <f t="shared" si="95"/>
        <v>358.11978871982939</v>
      </c>
      <c r="H351" s="717">
        <f t="shared" si="96"/>
        <v>301.17146056340414</v>
      </c>
      <c r="I351" s="710">
        <f t="shared" si="97"/>
        <v>300.7500071489564</v>
      </c>
      <c r="J351" s="710">
        <f t="shared" si="98"/>
        <v>300.457454904472</v>
      </c>
      <c r="K351" s="710">
        <f t="shared" si="99"/>
        <v>300.2852568013725</v>
      </c>
      <c r="L351" s="710">
        <f t="shared" si="100"/>
        <v>300.22829397477886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1391.4825845320991</v>
      </c>
      <c r="E352" s="710">
        <f t="shared" si="93"/>
        <v>837.49504595572876</v>
      </c>
      <c r="F352" s="710">
        <f t="shared" si="94"/>
        <v>504.21308048063594</v>
      </c>
      <c r="G352" s="710">
        <f t="shared" si="95"/>
        <v>358.53437758837435</v>
      </c>
      <c r="H352" s="717">
        <f t="shared" si="96"/>
        <v>301.2060203940959</v>
      </c>
      <c r="I352" s="710">
        <f t="shared" si="97"/>
        <v>300.78162239368498</v>
      </c>
      <c r="J352" s="710">
        <f t="shared" si="98"/>
        <v>300.4869738423921</v>
      </c>
      <c r="K352" s="710">
        <f t="shared" si="99"/>
        <v>300.31352024901327</v>
      </c>
      <c r="L352" s="710">
        <f t="shared" si="100"/>
        <v>300.25613783963064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1391.7716076725042</v>
      </c>
      <c r="E353" s="710">
        <f t="shared" si="93"/>
        <v>838.53175225684163</v>
      </c>
      <c r="F353" s="710">
        <f t="shared" si="94"/>
        <v>505.09429739643946</v>
      </c>
      <c r="G353" s="710">
        <f t="shared" si="95"/>
        <v>358.94938006793819</v>
      </c>
      <c r="H353" s="717">
        <f t="shared" si="96"/>
        <v>301.24079049526307</v>
      </c>
      <c r="I353" s="710">
        <f t="shared" si="97"/>
        <v>300.81344569356992</v>
      </c>
      <c r="J353" s="710">
        <f t="shared" si="98"/>
        <v>300.51669900513036</v>
      </c>
      <c r="K353" s="710">
        <f t="shared" si="99"/>
        <v>300.34198871744542</v>
      </c>
      <c r="L353" s="710">
        <f t="shared" si="100"/>
        <v>300.28418629512208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1392.0593385708971</v>
      </c>
      <c r="E354" s="710">
        <f t="shared" si="93"/>
        <v>839.56421614279338</v>
      </c>
      <c r="F354" s="710">
        <f t="shared" si="94"/>
        <v>505.97405476315373</v>
      </c>
      <c r="G354" s="710">
        <f t="shared" si="95"/>
        <v>359.36478642557313</v>
      </c>
      <c r="H354" s="717">
        <f t="shared" si="96"/>
        <v>301.27577088085684</v>
      </c>
      <c r="I354" s="710">
        <f t="shared" si="97"/>
        <v>300.84547714303443</v>
      </c>
      <c r="J354" s="710">
        <f t="shared" si="98"/>
        <v>300.54663054630055</v>
      </c>
      <c r="K354" s="710">
        <f t="shared" si="99"/>
        <v>300.37066239647527</v>
      </c>
      <c r="L354" s="710">
        <f t="shared" si="100"/>
        <v>300.31243954322508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1392.3457866948361</v>
      </c>
      <c r="E355" s="710">
        <f t="shared" si="93"/>
        <v>840.59246454302593</v>
      </c>
      <c r="F355" s="710">
        <f t="shared" si="94"/>
        <v>506.85234826195659</v>
      </c>
      <c r="G355" s="710">
        <f t="shared" si="95"/>
        <v>359.78058699896576</v>
      </c>
      <c r="H355" s="717">
        <f t="shared" si="96"/>
        <v>301.31096156019811</v>
      </c>
      <c r="I355" s="710">
        <f t="shared" si="97"/>
        <v>300.8777168312821</v>
      </c>
      <c r="J355" s="710">
        <f t="shared" si="98"/>
        <v>300.57676861387574</v>
      </c>
      <c r="K355" s="710">
        <f t="shared" si="99"/>
        <v>300.399541470016</v>
      </c>
      <c r="L355" s="710">
        <f t="shared" si="100"/>
        <v>300.34089777993523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1392.6309614035047</v>
      </c>
      <c r="E356" s="710">
        <f t="shared" si="93"/>
        <v>841.61652415817787</v>
      </c>
      <c r="F356" s="710">
        <f t="shared" si="94"/>
        <v>507.72917369570678</v>
      </c>
      <c r="G356" s="710">
        <f t="shared" si="95"/>
        <v>360.19677219633218</v>
      </c>
      <c r="H356" s="717">
        <f t="shared" si="96"/>
        <v>301.3463625380179</v>
      </c>
      <c r="I356" s="710">
        <f t="shared" si="97"/>
        <v>300.91016484233813</v>
      </c>
      <c r="J356" s="710">
        <f t="shared" si="98"/>
        <v>300.60711335022972</v>
      </c>
      <c r="K356" s="710">
        <f t="shared" si="99"/>
        <v>300.42862611612929</v>
      </c>
      <c r="L356" s="710">
        <f t="shared" si="100"/>
        <v>300.36956119531243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1392.9148719497009</v>
      </c>
      <c r="E357" s="710">
        <f t="shared" si="93"/>
        <v>842.63642146229699</v>
      </c>
      <c r="F357" s="710">
        <f t="shared" si="94"/>
        <v>508.60452698705728</v>
      </c>
      <c r="G357" s="710">
        <f t="shared" si="95"/>
        <v>360.61333249630559</v>
      </c>
      <c r="H357" s="717">
        <f t="shared" si="96"/>
        <v>301.38197381449817</v>
      </c>
      <c r="I357" s="710">
        <f t="shared" si="97"/>
        <v>300.94282125509051</v>
      </c>
      <c r="J357" s="710">
        <f t="shared" si="98"/>
        <v>300.63766489217824</v>
      </c>
      <c r="K357" s="710">
        <f t="shared" si="99"/>
        <v>300.45791650706667</v>
      </c>
      <c r="L357" s="710">
        <f t="shared" si="100"/>
        <v>300.39842997352275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1393.1975274817671</v>
      </c>
      <c r="E358" s="710">
        <f t="shared" si="93"/>
        <v>843.65218270503135</v>
      </c>
      <c r="F358" s="710">
        <f t="shared" si="94"/>
        <v>509.47840417659643</v>
      </c>
      <c r="G358" s="710">
        <f t="shared" si="95"/>
        <v>361.03025844781587</v>
      </c>
      <c r="H358" s="717">
        <f t="shared" si="96"/>
        <v>301.41779538531199</v>
      </c>
      <c r="I358" s="710">
        <f t="shared" si="97"/>
        <v>300.97568614333085</v>
      </c>
      <c r="J358" s="710">
        <f t="shared" si="98"/>
        <v>300.66842337102065</v>
      </c>
      <c r="K358" s="710">
        <f t="shared" si="99"/>
        <v>300.48741280931046</v>
      </c>
      <c r="L358" s="710">
        <f t="shared" si="100"/>
        <v>300.42750429287963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1393.4789370454703</v>
      </c>
      <c r="E359" s="710">
        <f t="shared" si="93"/>
        <v>844.66383391380123</v>
      </c>
      <c r="F359" s="710">
        <f t="shared" si="94"/>
        <v>510.35080142101589</v>
      </c>
      <c r="G359" s="710">
        <f t="shared" si="95"/>
        <v>361.44754066996228</v>
      </c>
      <c r="H359" s="717">
        <f t="shared" si="96"/>
        <v>301.45382724166387</v>
      </c>
      <c r="I359" s="710">
        <f t="shared" si="97"/>
        <v>301.00875957579569</v>
      </c>
      <c r="J359" s="710">
        <f t="shared" si="98"/>
        <v>300.69938891258067</v>
      </c>
      <c r="K359" s="710">
        <f t="shared" si="99"/>
        <v>300.51711518361572</v>
      </c>
      <c r="L359" s="710">
        <f t="shared" si="100"/>
        <v>300.456784325885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1393.7591095858286</v>
      </c>
      <c r="E360" s="710">
        <f t="shared" si="93"/>
        <v>845.67140089595</v>
      </c>
      <c r="F360" s="710">
        <f t="shared" si="94"/>
        <v>511.22171499130599</v>
      </c>
      <c r="G360" s="710">
        <f t="shared" si="95"/>
        <v>361.86516985187831</v>
      </c>
      <c r="H360" s="717">
        <f t="shared" si="96"/>
        <v>301.49006937032971</v>
      </c>
      <c r="I360" s="710">
        <f t="shared" si="97"/>
        <v>301.0420416162072</v>
      </c>
      <c r="J360" s="710">
        <f t="shared" si="98"/>
        <v>300.730561637248</v>
      </c>
      <c r="K360" s="710">
        <f t="shared" si="99"/>
        <v>300.54702378505095</v>
      </c>
      <c r="L360" s="710">
        <f t="shared" si="100"/>
        <v>300.48627023927105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1394.0380539488892</v>
      </c>
      <c r="E361" s="710">
        <f t="shared" si="93"/>
        <v>846.67490924087565</v>
      </c>
      <c r="F361" s="710">
        <f t="shared" si="94"/>
        <v>512.09114127097678</v>
      </c>
      <c r="G361" s="710">
        <f t="shared" si="95"/>
        <v>362.28313675259005</v>
      </c>
      <c r="H361" s="717">
        <f t="shared" si="96"/>
        <v>301.52652175369667</v>
      </c>
      <c r="I361" s="710">
        <f t="shared" si="97"/>
        <v>301.07553232331372</v>
      </c>
      <c r="J361" s="710">
        <f t="shared" si="98"/>
        <v>300.76194166001915</v>
      </c>
      <c r="K361" s="710">
        <f t="shared" si="99"/>
        <v>300.5771387630399</v>
      </c>
      <c r="L361" s="710">
        <f t="shared" si="100"/>
        <v>300.51596219404104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1394.3157788834594</v>
      </c>
      <c r="E362" s="710">
        <f t="shared" si="93"/>
        <v>847.67438432214169</v>
      </c>
      <c r="F362" s="710">
        <f t="shared" si="94"/>
        <v>512.95907675430601</v>
      </c>
      <c r="G362" s="710">
        <f t="shared" si="95"/>
        <v>362.70143220086743</v>
      </c>
      <c r="H362" s="717">
        <f t="shared" si="96"/>
        <v>301.5631843698028</v>
      </c>
      <c r="I362" s="710">
        <f t="shared" si="97"/>
        <v>301.10923175093052</v>
      </c>
      <c r="J362" s="710">
        <f t="shared" si="98"/>
        <v>300.79352909053864</v>
      </c>
      <c r="K362" s="710">
        <f t="shared" si="99"/>
        <v>300.60746026140259</v>
      </c>
      <c r="L362" s="710">
        <f t="shared" si="100"/>
        <v>300.54586034551102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1394.5922930427892</v>
      </c>
      <c r="E363" s="710">
        <f t="shared" si="93"/>
        <v>848.66985129956822</v>
      </c>
      <c r="F363" s="710">
        <f t="shared" si="94"/>
        <v>513.82551804461195</v>
      </c>
      <c r="G363" s="710">
        <f t="shared" si="95"/>
        <v>363.12004709506886</v>
      </c>
      <c r="H363" s="717">
        <f t="shared" si="96"/>
        <v>301.60005719237643</v>
      </c>
      <c r="I363" s="710">
        <f t="shared" si="97"/>
        <v>301.14313994798033</v>
      </c>
      <c r="J363" s="710">
        <f t="shared" si="98"/>
        <v>300.82532403314013</v>
      </c>
      <c r="K363" s="710">
        <f t="shared" si="99"/>
        <v>300.63798841839633</v>
      </c>
      <c r="L363" s="710">
        <f t="shared" si="100"/>
        <v>300.57596484335096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1394.8676049862113</v>
      </c>
      <c r="E364" s="710">
        <f t="shared" si="93"/>
        <v>849.66133512130352</v>
      </c>
      <c r="F364" s="710">
        <f t="shared" si="94"/>
        <v>514.69046185255183</v>
      </c>
      <c r="G364" s="710">
        <f t="shared" si="95"/>
        <v>363.53897240297948</v>
      </c>
      <c r="H364" s="717">
        <f t="shared" si="96"/>
        <v>301.63714019087564</v>
      </c>
      <c r="I364" s="710">
        <f t="shared" si="97"/>
        <v>301.17725695853369</v>
      </c>
      <c r="J364" s="710">
        <f t="shared" si="98"/>
        <v>300.8573265868871</v>
      </c>
      <c r="K364" s="710">
        <f t="shared" si="99"/>
        <v>300.66872336675738</v>
      </c>
      <c r="L364" s="710">
        <f t="shared" si="100"/>
        <v>300.60627583162596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1395.1417231807372</v>
      </c>
      <c r="E365" s="710">
        <f t="shared" si="93"/>
        <v>850.64886052587576</v>
      </c>
      <c r="F365" s="710">
        <f t="shared" si="94"/>
        <v>515.55390499444559</v>
      </c>
      <c r="G365" s="710">
        <f t="shared" si="95"/>
        <v>363.95819916164317</v>
      </c>
      <c r="H365" s="717">
        <f t="shared" si="96"/>
        <v>301.67443333052728</v>
      </c>
      <c r="I365" s="710">
        <f t="shared" si="97"/>
        <v>301.21158282184899</v>
      </c>
      <c r="J365" s="710">
        <f t="shared" si="98"/>
        <v>300.88953684561386</v>
      </c>
      <c r="K365" s="710">
        <f t="shared" si="99"/>
        <v>300.6996652337416</v>
      </c>
      <c r="L365" s="710">
        <f t="shared" si="100"/>
        <v>300.63679344883752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1395.4146560026113</v>
      </c>
      <c r="E366" s="710">
        <f t="shared" si="93"/>
        <v>851.63245204422446</v>
      </c>
      <c r="F366" s="710">
        <f t="shared" si="94"/>
        <v>516.41584439062365</v>
      </c>
      <c r="G366" s="710">
        <f t="shared" si="95"/>
        <v>364.3777184771879</v>
      </c>
      <c r="H366" s="717">
        <f t="shared" si="96"/>
        <v>301.7119365723658</v>
      </c>
      <c r="I366" s="710">
        <f t="shared" si="97"/>
        <v>301.24611757241291</v>
      </c>
      <c r="J366" s="710">
        <f t="shared" si="98"/>
        <v>300.92195489796637</v>
      </c>
      <c r="K366" s="710">
        <f t="shared" si="99"/>
        <v>300.73081414116598</v>
      </c>
      <c r="L366" s="710">
        <f t="shared" si="100"/>
        <v>300.66751782796473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1395.6864117388254</v>
      </c>
      <c r="E367" s="710">
        <f t="shared" si="93"/>
        <v>852.61213400171323</v>
      </c>
      <c r="F367" s="710">
        <f t="shared" si="94"/>
        <v>517.2762770637994</v>
      </c>
      <c r="G367" s="710">
        <f t="shared" si="95"/>
        <v>364.79752152464624</v>
      </c>
      <c r="H367" s="717">
        <f t="shared" si="96"/>
        <v>301.74964987327206</v>
      </c>
      <c r="I367" s="710">
        <f t="shared" si="97"/>
        <v>301.28086123998008</v>
      </c>
      <c r="J367" s="710">
        <f t="shared" si="98"/>
        <v>300.95458082744273</v>
      </c>
      <c r="K367" s="710">
        <f t="shared" si="99"/>
        <v>300.76217020544937</v>
      </c>
      <c r="L367" s="710">
        <f t="shared" si="100"/>
        <v>300.69844909650539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1395.9569985885944</v>
      </c>
      <c r="E368" s="710">
        <f t="shared" si="93"/>
        <v>853.58793052012254</v>
      </c>
      <c r="F368" s="710">
        <f t="shared" si="94"/>
        <v>518.13520013746518</v>
      </c>
      <c r="G368" s="710">
        <f t="shared" si="95"/>
        <v>365.21759954776894</v>
      </c>
      <c r="H368" s="717">
        <f t="shared" si="96"/>
        <v>301.78757318601197</v>
      </c>
      <c r="I368" s="710">
        <f t="shared" si="97"/>
        <v>301.31581384961322</v>
      </c>
      <c r="J368" s="710">
        <f t="shared" si="98"/>
        <v>300.98741471243392</v>
      </c>
      <c r="K368" s="710">
        <f t="shared" si="99"/>
        <v>300.79373353765345</v>
      </c>
      <c r="L368" s="710">
        <f t="shared" si="100"/>
        <v>300.72958737651692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1396.2264246647931</v>
      </c>
      <c r="E369" s="710">
        <f t="shared" si="93"/>
        <v>854.5598655196236</v>
      </c>
      <c r="F369" s="710">
        <f t="shared" si="94"/>
        <v>518.99261083431236</v>
      </c>
      <c r="G369" s="710">
        <f t="shared" si="95"/>
        <v>365.63794385883369</v>
      </c>
      <c r="H369" s="717">
        <f t="shared" si="96"/>
        <v>301.82570645927461</v>
      </c>
      <c r="I369" s="710">
        <f t="shared" si="97"/>
        <v>301.35097542172264</v>
      </c>
      <c r="J369" s="710">
        <f t="shared" si="98"/>
        <v>301.02045662626438</v>
      </c>
      <c r="K369" s="710">
        <f t="shared" si="99"/>
        <v>300.82550424352394</v>
      </c>
      <c r="L369" s="710">
        <f t="shared" si="100"/>
        <v>300.76093278465777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1396.4946979953586</v>
      </c>
      <c r="E370" s="710">
        <f t="shared" si="93"/>
        <v>855.5279627207326</v>
      </c>
      <c r="F370" s="710">
        <f t="shared" si="94"/>
        <v>519.84850647467385</v>
      </c>
      <c r="G370" s="710">
        <f t="shared" si="95"/>
        <v>366.05854583844803</v>
      </c>
      <c r="H370" s="717">
        <f t="shared" si="96"/>
        <v>301.86404963771054</v>
      </c>
      <c r="I370" s="710">
        <f t="shared" si="97"/>
        <v>301.38634597210586</v>
      </c>
      <c r="J370" s="710">
        <f t="shared" si="98"/>
        <v>301.05370663723215</v>
      </c>
      <c r="K370" s="710">
        <f t="shared" si="99"/>
        <v>300.85748242353111</v>
      </c>
      <c r="L370" s="710">
        <f t="shared" si="100"/>
        <v>300.79248543222803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1396.7618265246563</v>
      </c>
      <c r="E371" s="710">
        <f t="shared" si="93"/>
        <v>856.49224564624603</v>
      </c>
      <c r="F371" s="710">
        <f t="shared" si="94"/>
        <v>520.70288447499024</v>
      </c>
      <c r="G371" s="710">
        <f t="shared" si="95"/>
        <v>366.47939693534704</v>
      </c>
      <c r="H371" s="717">
        <f t="shared" si="96"/>
        <v>301.90260266196981</v>
      </c>
      <c r="I371" s="710">
        <f t="shared" si="97"/>
        <v>301.42192551198701</v>
      </c>
      <c r="J371" s="710">
        <f t="shared" si="98"/>
        <v>301.08716480864962</v>
      </c>
      <c r="K371" s="710">
        <f t="shared" si="99"/>
        <v>300.88966817291055</v>
      </c>
      <c r="L371" s="710">
        <f t="shared" si="100"/>
        <v>300.82424542521056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1397.0278181148117</v>
      </c>
      <c r="E372" s="710">
        <f t="shared" si="93"/>
        <v>857.45273762315708</v>
      </c>
      <c r="F372" s="710">
        <f t="shared" si="94"/>
        <v>521.55574234629819</v>
      </c>
      <c r="G372" s="710">
        <f t="shared" si="95"/>
        <v>366.90048866618622</v>
      </c>
      <c r="H372" s="717">
        <f t="shared" si="96"/>
        <v>301.94136546873949</v>
      </c>
      <c r="I372" s="710">
        <f t="shared" si="97"/>
        <v>301.45771404805635</v>
      </c>
      <c r="J372" s="710">
        <f t="shared" si="98"/>
        <v>301.12083119888325</v>
      </c>
      <c r="K372" s="710">
        <f t="shared" si="99"/>
        <v>300.92206158170421</v>
      </c>
      <c r="L372" s="710">
        <f t="shared" si="100"/>
        <v>300.85621286431154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1397.2926805470108</v>
      </c>
      <c r="E373" s="710">
        <f t="shared" si="93"/>
        <v>858.40946178455329</v>
      </c>
      <c r="F373" s="710">
        <f t="shared" si="94"/>
        <v>522.40707769274081</v>
      </c>
      <c r="G373" s="710">
        <f t="shared" si="95"/>
        <v>367.32181261532884</v>
      </c>
      <c r="H373" s="717">
        <f t="shared" si="96"/>
        <v>301.98033799078161</v>
      </c>
      <c r="I373" s="710">
        <f t="shared" si="97"/>
        <v>301.49371158250904</v>
      </c>
      <c r="J373" s="710">
        <f t="shared" si="98"/>
        <v>301.15470586139395</v>
      </c>
      <c r="K373" s="710">
        <f t="shared" si="99"/>
        <v>300.95466273480065</v>
      </c>
      <c r="L373" s="710">
        <f t="shared" si="100"/>
        <v>300.8883878450016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1397.5564215227673</v>
      </c>
      <c r="E374" s="710">
        <f t="shared" si="93"/>
        <v>859.36244107149491</v>
      </c>
      <c r="F374" s="710">
        <f t="shared" si="94"/>
        <v>523.25688821010067</v>
      </c>
      <c r="G374" s="710">
        <f t="shared" si="95"/>
        <v>367.74336043462904</v>
      </c>
      <c r="H374" s="717">
        <f t="shared" si="96"/>
        <v>302.01952015697026</v>
      </c>
      <c r="I374" s="710">
        <f t="shared" si="97"/>
        <v>301.52991811308442</v>
      </c>
      <c r="J374" s="710">
        <f t="shared" si="98"/>
        <v>301.18878884477698</v>
      </c>
      <c r="K374" s="710">
        <f t="shared" si="99"/>
        <v>300.98747171197562</v>
      </c>
      <c r="L374" s="710">
        <f t="shared" si="100"/>
        <v>300.92077045755627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1397.8190486651595</v>
      </c>
      <c r="E375" s="710">
        <f t="shared" si="93"/>
        <v>860.31169823487551</v>
      </c>
      <c r="F375" s="710">
        <f t="shared" si="94"/>
        <v>524.10517168435354</v>
      </c>
      <c r="G375" s="710">
        <f t="shared" si="95"/>
        <v>368.1651238432097</v>
      </c>
      <c r="H375" s="717">
        <f t="shared" si="96"/>
        <v>302.05891189232875</v>
      </c>
      <c r="I375" s="710">
        <f t="shared" si="97"/>
        <v>301.5663336331047</v>
      </c>
      <c r="J375" s="710">
        <f t="shared" si="98"/>
        <v>301.223080192802</v>
      </c>
      <c r="K375" s="710">
        <f t="shared" si="99"/>
        <v>301.02048858793262</v>
      </c>
      <c r="L375" s="710">
        <f t="shared" si="100"/>
        <v>300.95336078709659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1398.0805695200374</v>
      </c>
      <c r="E376" s="710">
        <f t="shared" si="93"/>
        <v>861.25725583726364</v>
      </c>
      <c r="F376" s="710">
        <f t="shared" si="94"/>
        <v>524.95192599024358</v>
      </c>
      <c r="G376" s="710">
        <f t="shared" si="95"/>
        <v>368.58709462723624</v>
      </c>
      <c r="H376" s="717">
        <f t="shared" si="96"/>
        <v>302.09851311806682</v>
      </c>
      <c r="I376" s="710">
        <f t="shared" si="97"/>
        <v>301.60295813151373</v>
      </c>
      <c r="J376" s="710">
        <f t="shared" si="98"/>
        <v>301.25757994445246</v>
      </c>
      <c r="K376" s="710">
        <f t="shared" si="99"/>
        <v>301.05371343234322</v>
      </c>
      <c r="L376" s="710">
        <f t="shared" si="100"/>
        <v>300.98615891362959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1398.3409915572017</v>
      </c>
      <c r="E377" s="710">
        <f t="shared" si="93"/>
        <v>862.19913625472634</v>
      </c>
      <c r="F377" s="710">
        <f t="shared" si="94"/>
        <v>525.79714908988035</v>
      </c>
      <c r="G377" s="710">
        <f t="shared" si="95"/>
        <v>369.0092646396858</v>
      </c>
      <c r="H377" s="717">
        <f t="shared" si="96"/>
        <v>302.13832375161729</v>
      </c>
      <c r="I377" s="710">
        <f t="shared" si="97"/>
        <v>301.63979159291546</v>
      </c>
      <c r="J377" s="710">
        <f t="shared" si="98"/>
        <v>301.2922881339656</v>
      </c>
      <c r="K377" s="710">
        <f t="shared" si="99"/>
        <v>301.08714630988698</v>
      </c>
      <c r="L377" s="710">
        <f t="shared" si="100"/>
        <v>301.01916491208902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1398.6003221715541</v>
      </c>
      <c r="E378" s="710">
        <f t="shared" si="93"/>
        <v>863.13736167863397</v>
      </c>
      <c r="F378" s="710">
        <f t="shared" si="94"/>
        <v>526.64083903135531</v>
      </c>
      <c r="G378" s="710">
        <f t="shared" si="95"/>
        <v>369.43162580011239</v>
      </c>
      <c r="H378" s="717">
        <f t="shared" si="96"/>
        <v>302.17834370667265</v>
      </c>
      <c r="I378" s="710">
        <f t="shared" si="97"/>
        <v>301.67683399761245</v>
      </c>
      <c r="J378" s="710">
        <f t="shared" si="98"/>
        <v>301.32720479087175</v>
      </c>
      <c r="K378" s="710">
        <f t="shared" si="99"/>
        <v>301.12078728029218</v>
      </c>
      <c r="L378" s="710">
        <f t="shared" si="100"/>
        <v>301.05237885237517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1398.8585686842207</v>
      </c>
      <c r="E379" s="710">
        <f t="shared" si="93"/>
        <v>864.07195411744794</v>
      </c>
      <c r="F379" s="710">
        <f t="shared" si="94"/>
        <v>527.48299394737944</v>
      </c>
      <c r="G379" s="710">
        <f t="shared" si="95"/>
        <v>369.85417009440727</v>
      </c>
      <c r="H379" s="717">
        <f t="shared" si="96"/>
        <v>302.21857289322139</v>
      </c>
      <c r="I379" s="710">
        <f t="shared" si="97"/>
        <v>301.71408532164384</v>
      </c>
      <c r="J379" s="710">
        <f t="shared" si="98"/>
        <v>301.36232994003376</v>
      </c>
      <c r="K379" s="710">
        <f t="shared" si="99"/>
        <v>301.15463639837526</v>
      </c>
      <c r="L379" s="710">
        <f t="shared" si="100"/>
        <v>301.0858007993956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1399.1157383436503</v>
      </c>
      <c r="E380" s="710">
        <f t="shared" si="93"/>
        <v>865.00293539848963</v>
      </c>
      <c r="F380" s="710">
        <f t="shared" si="94"/>
        <v>528.32361205394079</v>
      </c>
      <c r="G380" s="710">
        <f t="shared" si="95"/>
        <v>370.27688957455632</v>
      </c>
      <c r="H380" s="717">
        <f t="shared" si="96"/>
        <v>302.25901121758443</v>
      </c>
      <c r="I380" s="710">
        <f t="shared" si="97"/>
        <v>301.75154553682358</v>
      </c>
      <c r="J380" s="710">
        <f t="shared" si="98"/>
        <v>301.39766360168642</v>
      </c>
      <c r="K380" s="710">
        <f t="shared" si="99"/>
        <v>301.18869371408107</v>
      </c>
      <c r="L380" s="710">
        <f t="shared" si="100"/>
        <v>301.11943081310494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1399.3718383266855</v>
      </c>
      <c r="E381" s="710">
        <f t="shared" si="93"/>
        <v>865.93032716969185</v>
      </c>
      <c r="F381" s="710">
        <f t="shared" si="94"/>
        <v>529.16269164898165</v>
      </c>
      <c r="G381" s="710">
        <f t="shared" si="95"/>
        <v>370.69977635839291</v>
      </c>
      <c r="H381" s="717">
        <f t="shared" si="96"/>
        <v>302.29965858245083</v>
      </c>
      <c r="I381" s="710">
        <f t="shared" si="97"/>
        <v>301.78921461077846</v>
      </c>
      <c r="J381" s="710">
        <f t="shared" si="98"/>
        <v>301.43320579147519</v>
      </c>
      <c r="K381" s="710">
        <f t="shared" si="99"/>
        <v>301.22295927252264</v>
      </c>
      <c r="L381" s="710">
        <f t="shared" si="100"/>
        <v>301.15326894854496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1399.6268757396117</v>
      </c>
      <c r="E382" s="710">
        <f t="shared" si="93"/>
        <v>866.85415090133301</v>
      </c>
      <c r="F382" s="710">
        <f t="shared" si="94"/>
        <v>530.00023111109533</v>
      </c>
      <c r="G382" s="710">
        <f t="shared" si="95"/>
        <v>371.12282262934701</v>
      </c>
      <c r="H382" s="717">
        <f t="shared" si="96"/>
        <v>302.34051488691375</v>
      </c>
      <c r="I382" s="710">
        <f t="shared" si="97"/>
        <v>301.82709250698554</v>
      </c>
      <c r="J382" s="710">
        <f t="shared" si="98"/>
        <v>301.46895652049568</v>
      </c>
      <c r="K382" s="710">
        <f t="shared" si="99"/>
        <v>301.25743311402078</v>
      </c>
      <c r="L382" s="710">
        <f t="shared" si="100"/>
        <v>301.1873152558847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1399.8808576191805</v>
      </c>
      <c r="E383" s="710">
        <f t="shared" si="93"/>
        <v>867.77442788775329</v>
      </c>
      <c r="F383" s="710">
        <f t="shared" si="94"/>
        <v>530.83622889824187</v>
      </c>
      <c r="G383" s="710">
        <f t="shared" si="95"/>
        <v>371.54602063619109</v>
      </c>
      <c r="H383" s="717">
        <f t="shared" si="96"/>
        <v>302.3815800265059</v>
      </c>
      <c r="I383" s="710">
        <f t="shared" si="97"/>
        <v>301.86517918480979</v>
      </c>
      <c r="J383" s="710">
        <f t="shared" si="98"/>
        <v>301.50491579533218</v>
      </c>
      <c r="K383" s="710">
        <f t="shared" si="99"/>
        <v>301.29211527414373</v>
      </c>
      <c r="L383" s="710">
        <f t="shared" si="100"/>
        <v>301.22156978046002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1400.1337909336112</v>
      </c>
      <c r="E384" s="710">
        <f t="shared" si="93"/>
        <v>868.69117924905368</v>
      </c>
      <c r="F384" s="710">
        <f t="shared" si="94"/>
        <v>531.67068354648347</v>
      </c>
      <c r="G384" s="710">
        <f t="shared" si="95"/>
        <v>371.96936269278228</v>
      </c>
      <c r="H384" s="717">
        <f t="shared" si="96"/>
        <v>302.42285389323501</v>
      </c>
      <c r="I384" s="710">
        <f t="shared" si="97"/>
        <v>301.90347459954171</v>
      </c>
      <c r="J384" s="710">
        <f t="shared" si="98"/>
        <v>301.54108361809642</v>
      </c>
      <c r="K384" s="710">
        <f t="shared" si="99"/>
        <v>301.32700578374659</v>
      </c>
      <c r="L384" s="710">
        <f t="shared" si="100"/>
        <v>301.25603256281346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1400.3856825835696</v>
      </c>
      <c r="E385" s="710">
        <f t="shared" si="93"/>
        <v>869.60442593277799</v>
      </c>
      <c r="F385" s="710">
        <f t="shared" si="94"/>
        <v>532.50359366873761</v>
      </c>
      <c r="G385" s="710">
        <f t="shared" si="95"/>
        <v>372.39284117780136</v>
      </c>
      <c r="H385" s="717">
        <f t="shared" si="96"/>
        <v>302.46433637561921</v>
      </c>
      <c r="I385" s="710">
        <f t="shared" si="97"/>
        <v>301.94197870243426</v>
      </c>
      <c r="J385" s="710">
        <f t="shared" si="98"/>
        <v>301.57745998646624</v>
      </c>
      <c r="K385" s="710">
        <f t="shared" si="99"/>
        <v>301.36210466901071</v>
      </c>
      <c r="L385" s="710">
        <f t="shared" si="100"/>
        <v>301.29070363873376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1400.6365394031247</v>
      </c>
      <c r="E386" s="710">
        <f t="shared" si="93"/>
        <v>870.51418871557735</v>
      </c>
      <c r="F386" s="710">
        <f t="shared" si="94"/>
        <v>533.33495795354906</v>
      </c>
      <c r="G386" s="710">
        <f t="shared" si="95"/>
        <v>372.81644853448802</v>
      </c>
      <c r="H386" s="717">
        <f t="shared" si="96"/>
        <v>302.50602735872155</v>
      </c>
      <c r="I386" s="710">
        <f t="shared" si="97"/>
        <v>301.98069144074009</v>
      </c>
      <c r="J386" s="710">
        <f t="shared" si="98"/>
        <v>301.61404489372387</v>
      </c>
      <c r="K386" s="710">
        <f t="shared" si="99"/>
        <v>301.39741195148275</v>
      </c>
      <c r="L386" s="710">
        <f t="shared" si="100"/>
        <v>301.32558303929528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1400.8863681606863</v>
      </c>
      <c r="E387" s="710">
        <f t="shared" si="93"/>
        <v>871.42048820485832</v>
      </c>
      <c r="F387" s="710">
        <f t="shared" si="94"/>
        <v>534.16477516387999</v>
      </c>
      <c r="G387" s="710">
        <f t="shared" si="95"/>
        <v>373.24017727037386</v>
      </c>
      <c r="H387" s="717">
        <f t="shared" si="96"/>
        <v>302.54792672418517</v>
      </c>
      <c r="I387" s="710">
        <f t="shared" si="97"/>
        <v>302.0196127577484</v>
      </c>
      <c r="J387" s="710">
        <f t="shared" si="98"/>
        <v>301.65083832879452</v>
      </c>
      <c r="K387" s="710">
        <f t="shared" si="99"/>
        <v>301.43292764811395</v>
      </c>
      <c r="L387" s="710">
        <f t="shared" si="100"/>
        <v>301.36067079089736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1401.1351755599201</v>
      </c>
      <c r="E388" s="710">
        <f t="shared" si="93"/>
        <v>872.32334484041382</v>
      </c>
      <c r="F388" s="710">
        <f t="shared" si="94"/>
        <v>534.99304413591801</v>
      </c>
      <c r="G388" s="710">
        <f t="shared" si="95"/>
        <v>373.66401995701165</v>
      </c>
      <c r="H388" s="717">
        <f t="shared" si="96"/>
        <v>302.59003435026767</v>
      </c>
      <c r="I388" s="710">
        <f t="shared" si="97"/>
        <v>302.05874259282155</v>
      </c>
      <c r="J388" s="710">
        <f t="shared" si="98"/>
        <v>301.68784027628408</v>
      </c>
      <c r="K388" s="710">
        <f t="shared" si="99"/>
        <v>301.46865177129894</v>
      </c>
      <c r="L388" s="710">
        <f t="shared" si="100"/>
        <v>301.39596691530352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1401.3829682406449</v>
      </c>
      <c r="E389" s="710">
        <f t="shared" si="93"/>
        <v>873.22277889603765</v>
      </c>
      <c r="F389" s="710">
        <f t="shared" si="94"/>
        <v>535.81976377790124</v>
      </c>
      <c r="G389" s="710">
        <f t="shared" si="95"/>
        <v>374.0879692297018</v>
      </c>
      <c r="H389" s="717">
        <f t="shared" si="96"/>
        <v>302.63235011187555</v>
      </c>
      <c r="I389" s="710">
        <f t="shared" si="97"/>
        <v>302.09808088143166</v>
      </c>
      <c r="J389" s="710">
        <f t="shared" si="98"/>
        <v>301.72505071651739</v>
      </c>
      <c r="K389" s="710">
        <f t="shared" si="99"/>
        <v>301.50458432891458</v>
      </c>
      <c r="L389" s="710">
        <f t="shared" si="100"/>
        <v>301.43147142968064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1401.6297527797101</v>
      </c>
      <c r="E390" s="710">
        <f t="shared" si="93"/>
        <v>874.11881048112286</v>
      </c>
      <c r="F390" s="710">
        <f t="shared" si="94"/>
        <v>536.64493306896156</v>
      </c>
      <c r="G390" s="710">
        <f t="shared" si="95"/>
        <v>374.51201778721645</v>
      </c>
      <c r="H390" s="717">
        <f t="shared" si="96"/>
        <v>302.67487388059845</v>
      </c>
      <c r="I390" s="710">
        <f t="shared" si="97"/>
        <v>302.13762755519707</v>
      </c>
      <c r="J390" s="710">
        <f t="shared" si="98"/>
        <v>301.76246962557605</v>
      </c>
      <c r="K390" s="710">
        <f t="shared" si="99"/>
        <v>301.54072532435868</v>
      </c>
      <c r="L390" s="710">
        <f t="shared" si="100"/>
        <v>301.46718434663768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1401.8755356918539</v>
      </c>
      <c r="E391" s="710">
        <f t="shared" si="93"/>
        <v>875.01145954224251</v>
      </c>
      <c r="F391" s="710">
        <f t="shared" si="94"/>
        <v>537.46855105798443</v>
      </c>
      <c r="G391" s="710">
        <f t="shared" si="95"/>
        <v>374.93615839152045</v>
      </c>
      <c r="H391" s="717">
        <f t="shared" si="96"/>
        <v>302.71760552474296</v>
      </c>
      <c r="I391" s="710">
        <f t="shared" si="97"/>
        <v>302.1773825419184</v>
      </c>
      <c r="J391" s="710">
        <f t="shared" si="98"/>
        <v>301.80009697533598</v>
      </c>
      <c r="K391" s="710">
        <f t="shared" si="99"/>
        <v>301.57707475658844</v>
      </c>
      <c r="L391" s="710">
        <f t="shared" si="100"/>
        <v>301.5031056742647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1402.1203234305451</v>
      </c>
      <c r="E392" s="710">
        <f t="shared" si="93"/>
        <v>875.90074586471633</v>
      </c>
      <c r="F392" s="710">
        <f t="shared" si="94"/>
        <v>538.29061686248519</v>
      </c>
      <c r="G392" s="710">
        <f t="shared" si="95"/>
        <v>375.36038386748999</v>
      </c>
      <c r="H392" s="717">
        <f t="shared" si="96"/>
        <v>302.7605449093665</v>
      </c>
      <c r="I392" s="710">
        <f t="shared" si="97"/>
        <v>302.21734576561448</v>
      </c>
      <c r="J392" s="710">
        <f t="shared" si="98"/>
        <v>301.83793273350506</v>
      </c>
      <c r="K392" s="710">
        <f t="shared" si="99"/>
        <v>301.61363262015891</v>
      </c>
      <c r="L392" s="710">
        <f t="shared" si="100"/>
        <v>301.53923541617138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1402.3641223888067</v>
      </c>
      <c r="E393" s="710">
        <f t="shared" si="93"/>
        <v>876.78668907415931</v>
      </c>
      <c r="F393" s="710">
        <f t="shared" si="94"/>
        <v>539.11112966750318</v>
      </c>
      <c r="G393" s="710">
        <f t="shared" si="95"/>
        <v>375.78468710262871</v>
      </c>
      <c r="H393" s="717">
        <f t="shared" si="96"/>
        <v>302.80369189631074</v>
      </c>
      <c r="I393" s="710">
        <f t="shared" si="97"/>
        <v>302.25751714655837</v>
      </c>
      <c r="J393" s="710">
        <f t="shared" si="98"/>
        <v>301.87597686366041</v>
      </c>
      <c r="K393" s="710">
        <f t="shared" si="99"/>
        <v>301.65039890526123</v>
      </c>
      <c r="L393" s="710">
        <f t="shared" si="100"/>
        <v>301.57557357152569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1402.6069389000222</v>
      </c>
      <c r="E394" s="710">
        <f t="shared" si="93"/>
        <v>877.66930863801565</v>
      </c>
      <c r="F394" s="710">
        <f t="shared" si="94"/>
        <v>539.93008872451071</v>
      </c>
      <c r="G394" s="710">
        <f t="shared" si="95"/>
        <v>376.20906104678141</v>
      </c>
      <c r="H394" s="717">
        <f t="shared" si="96"/>
        <v>302.84704634423503</v>
      </c>
      <c r="I394" s="710">
        <f t="shared" si="97"/>
        <v>302.29789660131303</v>
      </c>
      <c r="J394" s="710">
        <f t="shared" si="98"/>
        <v>301.91422932528559</v>
      </c>
      <c r="K394" s="710">
        <f t="shared" si="99"/>
        <v>301.68737359776071</v>
      </c>
      <c r="L394" s="710">
        <f t="shared" si="100"/>
        <v>301.6121201350922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1402.8487792387268</v>
      </c>
      <c r="E395" s="710">
        <f t="shared" ref="E395:E458" si="109">FoAb*D394+(1-2*FoAb)*E394+FoAb*F394</f>
        <v>878.54862386707669</v>
      </c>
      <c r="F395" s="710">
        <f t="shared" ref="F395:F458" si="110">FoAb*E394+(1-2*FoAb)*F394+FoAb*G394</f>
        <v>540.74749335033903</v>
      </c>
      <c r="G395" s="710">
        <f t="shared" ref="G395:G458" si="111">FoAb*F394+(1-2*FoAb)*G394+FoAb*H394</f>
        <v>376.63349871184539</v>
      </c>
      <c r="H395" s="717">
        <f t="shared" ref="H395:H458" si="112">_FoN1*G394+(1-_FoN1-_FoN2)*H394+_FoN2*I394</f>
        <v>302.89060810864953</v>
      </c>
      <c r="I395" s="710">
        <f t="shared" ref="I395:I458" si="113">FoCase*H394+(1-2*FoCase)*I394+FoCase*J394</f>
        <v>302.33848404276637</v>
      </c>
      <c r="J395" s="710">
        <f t="shared" ref="J395:J458" si="114">FoCase*I394+(1-2*FoCase)*J394+FoCase*K394</f>
        <v>301.95269007380773</v>
      </c>
      <c r="K395" s="710">
        <f t="shared" ref="K395:K458" si="115">FoCase*J394+(1-2*FoCase)*K394+FoCase*L394</f>
        <v>301.72455667923469</v>
      </c>
      <c r="L395" s="710">
        <f t="shared" ref="L395:L458" si="116">(1-2*FoCase-2*FoCase*BiAtmCase)*L394+2*FoCase*K394+2*FoCase*BiAtmCase*Tatm</f>
        <v>301.64887509727021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1403.0896496213811</v>
      </c>
      <c r="E396" s="710">
        <f t="shared" si="109"/>
        <v>879.42465391698283</v>
      </c>
      <c r="F396" s="710">
        <f t="shared" si="110"/>
        <v>541.5633429261203</v>
      </c>
      <c r="G396" s="710">
        <f t="shared" si="111"/>
        <v>377.05799317147972</v>
      </c>
      <c r="H396" s="717">
        <f t="shared" si="112"/>
        <v>302.93437704194832</v>
      </c>
      <c r="I396" s="710">
        <f t="shared" si="113"/>
        <v>302.37927938016696</v>
      </c>
      <c r="J396" s="710">
        <f t="shared" si="114"/>
        <v>301.99135906063435</v>
      </c>
      <c r="K396" s="710">
        <f t="shared" si="115"/>
        <v>301.76194812701056</v>
      </c>
      <c r="L396" s="710">
        <f t="shared" si="116"/>
        <v>301.68583844413206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1403.3295562071305</v>
      </c>
      <c r="E397" s="710">
        <f t="shared" si="109"/>
        <v>880.29741778971072</v>
      </c>
      <c r="F397" s="710">
        <f t="shared" si="110"/>
        <v>542.37763689624398</v>
      </c>
      <c r="G397" s="710">
        <f t="shared" si="111"/>
        <v>377.4825375608126</v>
      </c>
      <c r="H397" s="717">
        <f t="shared" si="112"/>
        <v>302.97835299344172</v>
      </c>
      <c r="I397" s="710">
        <f t="shared" si="113"/>
        <v>302.42028251915912</v>
      </c>
      <c r="J397" s="710">
        <f t="shared" si="114"/>
        <v>302.0302362331899</v>
      </c>
      <c r="K397" s="710">
        <f t="shared" si="115"/>
        <v>301.79954791420323</v>
      </c>
      <c r="L397" s="710">
        <f t="shared" si="116"/>
        <v>301.72301015746092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1403.5685050985494</v>
      </c>
      <c r="E398" s="710">
        <f t="shared" si="109"/>
        <v>881.16693433504452</v>
      </c>
      <c r="F398" s="710">
        <f t="shared" si="110"/>
        <v>543.19037476733047</v>
      </c>
      <c r="G398" s="710">
        <f t="shared" si="111"/>
        <v>377.90712507614643</v>
      </c>
      <c r="H398" s="717">
        <f t="shared" si="112"/>
        <v>303.02253580938918</v>
      </c>
      <c r="I398" s="710">
        <f t="shared" si="113"/>
        <v>302.46149336181747</v>
      </c>
      <c r="J398" s="710">
        <f t="shared" si="114"/>
        <v>302.06932153495268</v>
      </c>
      <c r="K398" s="710">
        <f t="shared" si="115"/>
        <v>301.83735600975257</v>
      </c>
      <c r="L398" s="710">
        <f t="shared" si="116"/>
        <v>301.7603902147888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1403.8065023423705</v>
      </c>
      <c r="E399" s="710">
        <f t="shared" si="109"/>
        <v>882.03322225203215</v>
      </c>
      <c r="F399" s="710">
        <f t="shared" si="110"/>
        <v>544.00155610721833</v>
      </c>
      <c r="G399" s="710">
        <f t="shared" si="111"/>
        <v>378.33174897466097</v>
      </c>
      <c r="H399" s="717">
        <f t="shared" si="112"/>
        <v>303.06692533303158</v>
      </c>
      <c r="I399" s="710">
        <f t="shared" si="113"/>
        <v>302.50291180668205</v>
      </c>
      <c r="J399" s="710">
        <f t="shared" si="114"/>
        <v>302.10861490549092</v>
      </c>
      <c r="K399" s="710">
        <f t="shared" si="115"/>
        <v>301.87537237846101</v>
      </c>
      <c r="L399" s="710">
        <f t="shared" si="116"/>
        <v>301.79797858943385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1404.0435539302</v>
      </c>
      <c r="E400" s="710">
        <f t="shared" si="109"/>
        <v>882.89630009042719</v>
      </c>
      <c r="F400" s="710">
        <f t="shared" si="110"/>
        <v>544.81118054396745</v>
      </c>
      <c r="G400" s="710">
        <f t="shared" si="111"/>
        <v>378.7564025741151</v>
      </c>
      <c r="H400" s="717">
        <f t="shared" si="112"/>
        <v>303.11152140462309</v>
      </c>
      <c r="I400" s="710">
        <f t="shared" si="113"/>
        <v>302.54453774879266</v>
      </c>
      <c r="J400" s="710">
        <f t="shared" si="114"/>
        <v>302.14811628049904</v>
      </c>
      <c r="K400" s="710">
        <f t="shared" si="115"/>
        <v>301.91359698103054</v>
      </c>
      <c r="L400" s="710">
        <f t="shared" si="116"/>
        <v>301.83577525053823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1404.2796657992189</v>
      </c>
      <c r="E401" s="710">
        <f t="shared" si="109"/>
        <v>883.75618625211439</v>
      </c>
      <c r="F401" s="710">
        <f t="shared" si="110"/>
        <v>545.61924776487638</v>
      </c>
      <c r="G401" s="710">
        <f t="shared" si="111"/>
        <v>379.18107925254628</v>
      </c>
      <c r="H401" s="717">
        <f t="shared" si="112"/>
        <v>303.15632386146336</v>
      </c>
      <c r="I401" s="710">
        <f t="shared" si="113"/>
        <v>302.58637107972322</v>
      </c>
      <c r="J401" s="710">
        <f t="shared" si="114"/>
        <v>302.18782559183376</v>
      </c>
      <c r="K401" s="710">
        <f t="shared" si="115"/>
        <v>301.95202977409951</v>
      </c>
      <c r="L401" s="710">
        <f t="shared" si="116"/>
        <v>301.87378016310521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1404.514843832872</v>
      </c>
      <c r="E402" s="710">
        <f t="shared" si="109"/>
        <v>884.61289899252245</v>
      </c>
      <c r="F402" s="710">
        <f t="shared" si="110"/>
        <v>546.42575751551419</v>
      </c>
      <c r="G402" s="710">
        <f t="shared" si="111"/>
        <v>379.60577244796866</v>
      </c>
      <c r="H402" s="717">
        <f t="shared" si="112"/>
        <v>303.20133253792915</v>
      </c>
      <c r="I402" s="710">
        <f t="shared" si="113"/>
        <v>302.62841168761599</v>
      </c>
      <c r="J402" s="710">
        <f t="shared" si="114"/>
        <v>302.22774276754996</v>
      </c>
      <c r="K402" s="710">
        <f t="shared" si="115"/>
        <v>301.99067071027997</v>
      </c>
      <c r="L402" s="710">
        <f t="shared" si="116"/>
        <v>301.9119932880364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1404.7490938615422</v>
      </c>
      <c r="E403" s="710">
        <f t="shared" si="109"/>
        <v>885.46645642202066</v>
      </c>
      <c r="F403" s="710">
        <f t="shared" si="110"/>
        <v>547.23070959876748</v>
      </c>
      <c r="G403" s="710">
        <f t="shared" si="111"/>
        <v>380.03047565806986</v>
      </c>
      <c r="H403" s="717">
        <f t="shared" si="112"/>
        <v>303.24654726550574</v>
      </c>
      <c r="I403" s="710">
        <f t="shared" si="113"/>
        <v>302.67065945721561</v>
      </c>
      <c r="J403" s="710">
        <f t="shared" si="114"/>
        <v>302.26786773193612</v>
      </c>
      <c r="K403" s="710">
        <f t="shared" si="115"/>
        <v>302.02951973819393</v>
      </c>
      <c r="L403" s="710">
        <f t="shared" si="116"/>
        <v>301.95041458216866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1404.9824216632135</v>
      </c>
      <c r="E404" s="710">
        <f t="shared" si="109"/>
        <v>886.31687650730157</v>
      </c>
      <c r="F404" s="710">
        <f t="shared" si="110"/>
        <v>548.03410387389999</v>
      </c>
      <c r="G404" s="710">
        <f t="shared" si="111"/>
        <v>380.4551824399058</v>
      </c>
      <c r="H404" s="717">
        <f t="shared" si="112"/>
        <v>303.2919678728183</v>
      </c>
      <c r="I404" s="710">
        <f t="shared" si="113"/>
        <v>302.71311426990263</v>
      </c>
      <c r="J404" s="710">
        <f t="shared" si="114"/>
        <v>302.30820040555034</v>
      </c>
      <c r="K404" s="710">
        <f t="shared" si="115"/>
        <v>302.06857680251005</v>
      </c>
      <c r="L404" s="710">
        <f t="shared" si="116"/>
        <v>301.98904399831122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1405.2148329641209</v>
      </c>
      <c r="E405" s="710">
        <f t="shared" si="109"/>
        <v>887.16417707274979</v>
      </c>
      <c r="F405" s="710">
        <f t="shared" si="110"/>
        <v>548.83594025562763</v>
      </c>
      <c r="G405" s="710">
        <f t="shared" si="111"/>
        <v>380.87988640959435</v>
      </c>
      <c r="H405" s="717">
        <f t="shared" si="112"/>
        <v>303.33759418566302</v>
      </c>
      <c r="I405" s="710">
        <f t="shared" si="113"/>
        <v>302.75577600372759</v>
      </c>
      <c r="J405" s="710">
        <f t="shared" si="114"/>
        <v>302.34874070525524</v>
      </c>
      <c r="K405" s="710">
        <f t="shared" si="115"/>
        <v>302.10784184398022</v>
      </c>
      <c r="L405" s="710">
        <f t="shared" si="116"/>
        <v>302.02788148528214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1405.4463334393895</v>
      </c>
      <c r="E406" s="710">
        <f t="shared" si="109"/>
        <v>888.00837580179598</v>
      </c>
      <c r="F406" s="710">
        <f t="shared" si="110"/>
        <v>549.63621871320618</v>
      </c>
      <c r="G406" s="710">
        <f t="shared" si="111"/>
        <v>381.30458124200771</v>
      </c>
      <c r="H406" s="717">
        <f t="shared" si="112"/>
        <v>303.38342602703801</v>
      </c>
      <c r="I406" s="710">
        <f t="shared" si="113"/>
        <v>302.79864453344396</v>
      </c>
      <c r="J406" s="710">
        <f t="shared" si="114"/>
        <v>302.38948854425325</v>
      </c>
      <c r="K406" s="710">
        <f t="shared" si="115"/>
        <v>302.14731479947523</v>
      </c>
      <c r="L406" s="710">
        <f t="shared" si="116"/>
        <v>302.06692698794501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1405.6769287136597</v>
      </c>
      <c r="E407" s="710">
        <f t="shared" si="109"/>
        <v>888.84949023825732</v>
      </c>
      <c r="F407" s="710">
        <f t="shared" si="110"/>
        <v>550.43493926953283</v>
      </c>
      <c r="G407" s="710">
        <f t="shared" si="111"/>
        <v>381.72926067046359</v>
      </c>
      <c r="H407" s="717">
        <f t="shared" si="112"/>
        <v>303.42946321717397</v>
      </c>
      <c r="I407" s="710">
        <f t="shared" si="113"/>
        <v>302.84171973054157</v>
      </c>
      <c r="J407" s="710">
        <f t="shared" si="114"/>
        <v>302.43044383212168</v>
      </c>
      <c r="K407" s="710">
        <f t="shared" si="115"/>
        <v>302.18699560202123</v>
      </c>
      <c r="L407" s="710">
        <f t="shared" si="116"/>
        <v>302.10618044724504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1405.9066243617035</v>
      </c>
      <c r="E408" s="710">
        <f t="shared" si="109"/>
        <v>889.68753778766404</v>
      </c>
      <c r="F408" s="710">
        <f t="shared" si="110"/>
        <v>551.23210200026119</v>
      </c>
      <c r="G408" s="710">
        <f t="shared" si="111"/>
        <v>382.15391848641497</v>
      </c>
      <c r="H408" s="717">
        <f t="shared" si="112"/>
        <v>303.47570557356465</v>
      </c>
      <c r="I408" s="710">
        <f t="shared" si="113"/>
        <v>302.88500146327976</v>
      </c>
      <c r="J408" s="710">
        <f t="shared" si="114"/>
        <v>302.47160647484748</v>
      </c>
      <c r="K408" s="710">
        <f t="shared" si="115"/>
        <v>302.22688418083544</v>
      </c>
      <c r="L408" s="710">
        <f t="shared" si="116"/>
        <v>302.14564180024553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1406.135425909029</v>
      </c>
      <c r="E409" s="710">
        <f t="shared" si="109"/>
        <v>890.52253571857159</v>
      </c>
      <c r="F409" s="710">
        <f t="shared" si="110"/>
        <v>552.02770703292879</v>
      </c>
      <c r="G409" s="710">
        <f t="shared" si="111"/>
        <v>382.57854853913892</v>
      </c>
      <c r="H409" s="717">
        <f t="shared" si="112"/>
        <v>303.52215291099708</v>
      </c>
      <c r="I409" s="710">
        <f t="shared" si="113"/>
        <v>302.92848959672006</v>
      </c>
      <c r="J409" s="710">
        <f t="shared" si="114"/>
        <v>302.51297637486186</v>
      </c>
      <c r="K409" s="710">
        <f t="shared" si="115"/>
        <v>302.26698046136187</v>
      </c>
      <c r="L409" s="710">
        <f t="shared" si="116"/>
        <v>302.18531098016382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1406.3633388324729</v>
      </c>
      <c r="E410" s="710">
        <f t="shared" si="109"/>
        <v>891.35450116386039</v>
      </c>
      <c r="F410" s="710">
        <f t="shared" si="110"/>
        <v>552.82175454609842</v>
      </c>
      <c r="G410" s="710">
        <f t="shared" si="111"/>
        <v>383.00314473542443</v>
      </c>
      <c r="H410" s="717">
        <f t="shared" si="112"/>
        <v>303.56880504158198</v>
      </c>
      <c r="I410" s="710">
        <f t="shared" si="113"/>
        <v>302.9721839927588</v>
      </c>
      <c r="J410" s="710">
        <f t="shared" si="114"/>
        <v>302.55455343107468</v>
      </c>
      <c r="K410" s="710">
        <f t="shared" si="115"/>
        <v>302.30728436530683</v>
      </c>
      <c r="L410" s="710">
        <f t="shared" si="116"/>
        <v>302.22518791640704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1406.5903685607843</v>
      </c>
      <c r="E411" s="710">
        <f t="shared" si="109"/>
        <v>892.18345112202121</v>
      </c>
      <c r="F411" s="710">
        <f t="shared" si="110"/>
        <v>553.61424476851096</v>
      </c>
      <c r="G411" s="710">
        <f t="shared" si="111"/>
        <v>383.42770103925915</v>
      </c>
      <c r="H411" s="717">
        <f t="shared" si="112"/>
        <v>303.61566177478306</v>
      </c>
      <c r="I411" s="710">
        <f t="shared" si="113"/>
        <v>303.01608451015977</v>
      </c>
      <c r="J411" s="710">
        <f t="shared" si="114"/>
        <v>302.59633753890893</v>
      </c>
      <c r="K411" s="710">
        <f t="shared" si="115"/>
        <v>302.34779581067403</v>
      </c>
      <c r="L411" s="710">
        <f t="shared" si="116"/>
        <v>302.2652725346079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1406.8165204751976</v>
      </c>
      <c r="E412" s="710">
        <f t="shared" si="109"/>
        <v>893.00940245842764</v>
      </c>
      <c r="F412" s="710">
        <f t="shared" si="110"/>
        <v>554.40517797825191</v>
      </c>
      <c r="G412" s="710">
        <f t="shared" si="111"/>
        <v>383.85221147151532</v>
      </c>
      <c r="H412" s="717">
        <f t="shared" si="112"/>
        <v>303.6627229174473</v>
      </c>
      <c r="I412" s="710">
        <f t="shared" si="113"/>
        <v>303.06019100458639</v>
      </c>
      <c r="J412" s="710">
        <f t="shared" si="114"/>
        <v>302.63832859033459</v>
      </c>
      <c r="K412" s="710">
        <f t="shared" si="115"/>
        <v>302.3885147118001</v>
      </c>
      <c r="L412" s="710">
        <f t="shared" si="116"/>
        <v>302.3055647566602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1407.0417999099955</v>
      </c>
      <c r="E413" s="710">
        <f t="shared" si="109"/>
        <v>893.83237190659486</v>
      </c>
      <c r="F413" s="710">
        <f t="shared" si="110"/>
        <v>555.1945545019297</v>
      </c>
      <c r="G413" s="710">
        <f t="shared" si="111"/>
        <v>384.27667010963501</v>
      </c>
      <c r="H413" s="717">
        <f t="shared" si="112"/>
        <v>303.70998827383414</v>
      </c>
      <c r="I413" s="710">
        <f t="shared" si="113"/>
        <v>303.10450332863383</v>
      </c>
      <c r="J413" s="710">
        <f t="shared" si="114"/>
        <v>302.68052647390255</v>
      </c>
      <c r="K413" s="710">
        <f t="shared" si="115"/>
        <v>302.42944097938931</v>
      </c>
      <c r="L413" s="710">
        <f t="shared" si="116"/>
        <v>302.3460645007541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1407.2662121530618</v>
      </c>
      <c r="E414" s="710">
        <f t="shared" si="109"/>
        <v>894.65237606942617</v>
      </c>
      <c r="F414" s="710">
        <f t="shared" si="110"/>
        <v>555.98237471386585</v>
      </c>
      <c r="G414" s="710">
        <f t="shared" si="111"/>
        <v>384.70107108731429</v>
      </c>
      <c r="H414" s="717">
        <f t="shared" si="112"/>
        <v>303.75745764564476</v>
      </c>
      <c r="I414" s="710">
        <f t="shared" si="113"/>
        <v>303.14902133186081</v>
      </c>
      <c r="J414" s="710">
        <f t="shared" si="114"/>
        <v>302.72293107477856</v>
      </c>
      <c r="K414" s="710">
        <f t="shared" si="115"/>
        <v>302.47057452054861</v>
      </c>
      <c r="L414" s="710">
        <f t="shared" si="116"/>
        <v>302.38677168141123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1407.4897624464263</v>
      </c>
      <c r="E415" s="710">
        <f t="shared" si="109"/>
        <v>895.46943142044609</v>
      </c>
      <c r="F415" s="710">
        <f t="shared" si="110"/>
        <v>556.76863903529784</v>
      </c>
      <c r="G415" s="710">
        <f t="shared" si="111"/>
        <v>385.12540859418669</v>
      </c>
      <c r="H415" s="717">
        <f t="shared" si="112"/>
        <v>303.80513083205108</v>
      </c>
      <c r="I415" s="710">
        <f t="shared" si="113"/>
        <v>303.19374486082143</v>
      </c>
      <c r="J415" s="710">
        <f t="shared" si="114"/>
        <v>302.76554227477646</v>
      </c>
      <c r="K415" s="710">
        <f t="shared" si="115"/>
        <v>302.51191523882193</v>
      </c>
      <c r="L415" s="710">
        <f t="shared" si="116"/>
        <v>302.42768620951989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1407.7124559867984</v>
      </c>
      <c r="E416" s="710">
        <f t="shared" si="109"/>
        <v>896.28355430502063</v>
      </c>
      <c r="F416" s="710">
        <f t="shared" si="110"/>
        <v>557.55334793359305</v>
      </c>
      <c r="G416" s="710">
        <f t="shared" si="111"/>
        <v>385.54967687550663</v>
      </c>
      <c r="H416" s="717">
        <f t="shared" si="112"/>
        <v>303.85300762972497</v>
      </c>
      <c r="I416" s="710">
        <f t="shared" si="113"/>
        <v>303.23867375909646</v>
      </c>
      <c r="J416" s="710">
        <f t="shared" si="114"/>
        <v>302.80835995239181</v>
      </c>
      <c r="K416" s="710">
        <f t="shared" si="115"/>
        <v>302.55346303422493</v>
      </c>
      <c r="L416" s="710">
        <f t="shared" si="116"/>
        <v>302.46880799236965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1407.9342979260939</v>
      </c>
      <c r="E417" s="710">
        <f t="shared" si="109"/>
        <v>897.09476094156548</v>
      </c>
      <c r="F417" s="710">
        <f t="shared" si="110"/>
        <v>558.33650192147502</v>
      </c>
      <c r="G417" s="710">
        <f t="shared" si="111"/>
        <v>385.97387023183148</v>
      </c>
      <c r="H417" s="717">
        <f t="shared" si="112"/>
        <v>303.90108783286661</v>
      </c>
      <c r="I417" s="710">
        <f t="shared" si="113"/>
        <v>303.28380786732504</v>
      </c>
      <c r="J417" s="710">
        <f t="shared" si="114"/>
        <v>302.85138398283482</v>
      </c>
      <c r="K417" s="710">
        <f t="shared" si="115"/>
        <v>302.59521780327913</v>
      </c>
      <c r="L417" s="710">
        <f t="shared" si="116"/>
        <v>302.51013693368606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1408.1552933719515</v>
      </c>
      <c r="E418" s="710">
        <f t="shared" si="109"/>
        <v>897.90306742274083</v>
      </c>
      <c r="F418" s="710">
        <f t="shared" si="110"/>
        <v>559.11810155626063</v>
      </c>
      <c r="G418" s="710">
        <f t="shared" si="111"/>
        <v>386.39798301870354</v>
      </c>
      <c r="H418" s="717">
        <f t="shared" si="112"/>
        <v>303.94937123323302</v>
      </c>
      <c r="I418" s="710">
        <f t="shared" si="113"/>
        <v>303.32914702323541</v>
      </c>
      <c r="J418" s="710">
        <f t="shared" si="114"/>
        <v>302.89461423806358</v>
      </c>
      <c r="K418" s="710">
        <f t="shared" si="115"/>
        <v>302.63717943904601</v>
      </c>
      <c r="L418" s="710">
        <f t="shared" si="116"/>
        <v>302.55167293366497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1408.375447388242</v>
      </c>
      <c r="E419" s="710">
        <f t="shared" si="109"/>
        <v>898.70848971663429</v>
      </c>
      <c r="F419" s="710">
        <f t="shared" si="110"/>
        <v>559.89814743910847</v>
      </c>
      <c r="G419" s="710">
        <f t="shared" si="111"/>
        <v>386.82200964633148</v>
      </c>
      <c r="H419" s="717">
        <f t="shared" si="112"/>
        <v>303.9978576201666</v>
      </c>
      <c r="I419" s="710">
        <f t="shared" si="113"/>
        <v>303.37469106167606</v>
      </c>
      <c r="J419" s="710">
        <f t="shared" si="114"/>
        <v>302.93805058681659</v>
      </c>
      <c r="K419" s="710">
        <f t="shared" si="115"/>
        <v>302.67934783116084</v>
      </c>
      <c r="L419" s="710">
        <f t="shared" si="116"/>
        <v>302.59341588900719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1408.5947649955674</v>
      </c>
      <c r="E420" s="710">
        <f t="shared" si="109"/>
        <v>899.51104366793197</v>
      </c>
      <c r="F420" s="710">
        <f t="shared" si="110"/>
        <v>560.67664021427925</v>
      </c>
      <c r="G420" s="710">
        <f t="shared" si="111"/>
        <v>387.24594457927157</v>
      </c>
      <c r="H420" s="717">
        <f t="shared" si="112"/>
        <v>304.04654678062286</v>
      </c>
      <c r="I420" s="710">
        <f t="shared" si="113"/>
        <v>303.42043981464644</v>
      </c>
      <c r="J420" s="710">
        <f t="shared" si="114"/>
        <v>302.98169289464562</v>
      </c>
      <c r="K420" s="710">
        <f t="shared" si="115"/>
        <v>302.72172286586664</v>
      </c>
      <c r="L420" s="710">
        <f t="shared" si="116"/>
        <v>302.63536569295212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1408.813251171754</v>
      </c>
      <c r="E421" s="710">
        <f t="shared" si="109"/>
        <v>900.31074499907652</v>
      </c>
      <c r="F421" s="710">
        <f t="shared" si="110"/>
        <v>561.45358056840576</v>
      </c>
      <c r="G421" s="710">
        <f t="shared" si="111"/>
        <v>387.66978233610797</v>
      </c>
      <c r="H421" s="717">
        <f t="shared" si="112"/>
        <v>304.09543849919839</v>
      </c>
      <c r="I421" s="710">
        <f t="shared" si="113"/>
        <v>303.46639311132759</v>
      </c>
      <c r="J421" s="710">
        <f t="shared" si="114"/>
        <v>303.02554102394805</v>
      </c>
      <c r="K421" s="710">
        <f t="shared" si="115"/>
        <v>302.76430442604749</v>
      </c>
      <c r="L421" s="710">
        <f t="shared" si="116"/>
        <v>302.67752223531187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1409.030910852337</v>
      </c>
      <c r="E422" s="710">
        <f t="shared" si="109"/>
        <v>901.10760931141385</v>
      </c>
      <c r="F422" s="710">
        <f t="shared" si="110"/>
        <v>562.2289692297752</v>
      </c>
      <c r="G422" s="710">
        <f t="shared" si="111"/>
        <v>388.09351748913343</v>
      </c>
      <c r="H422" s="717">
        <f t="shared" si="112"/>
        <v>304.1445325581588</v>
      </c>
      <c r="I422" s="710">
        <f t="shared" si="113"/>
        <v>303.51255077811214</v>
      </c>
      <c r="J422" s="710">
        <f t="shared" si="114"/>
        <v>303.06959483399902</v>
      </c>
      <c r="K422" s="710">
        <f t="shared" si="115"/>
        <v>302.8070923912619</v>
      </c>
      <c r="L422" s="710">
        <f t="shared" si="116"/>
        <v>302.71988540250499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1409.2477489310359</v>
      </c>
      <c r="E423" s="710">
        <f t="shared" si="109"/>
        <v>901.90165208632789</v>
      </c>
      <c r="F423" s="710">
        <f t="shared" si="110"/>
        <v>563.00280696762047</v>
      </c>
      <c r="G423" s="710">
        <f t="shared" si="111"/>
        <v>388.51714466402933</v>
      </c>
      <c r="H423" s="717">
        <f t="shared" si="112"/>
        <v>304.19382873746599</v>
      </c>
      <c r="I423" s="710">
        <f t="shared" si="113"/>
        <v>303.55891263863487</v>
      </c>
      <c r="J423" s="710">
        <f t="shared" si="114"/>
        <v>303.11385418098359</v>
      </c>
      <c r="K423" s="710">
        <f t="shared" si="115"/>
        <v>302.8500866377762</v>
      </c>
      <c r="L423" s="710">
        <f t="shared" si="116"/>
        <v>302.76245507758989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1409.4637702602245</v>
      </c>
      <c r="E424" s="710">
        <f t="shared" si="109"/>
        <v>902.69288868636306</v>
      </c>
      <c r="F424" s="710">
        <f t="shared" si="110"/>
        <v>563.77509459142334</v>
      </c>
      <c r="G424" s="710">
        <f t="shared" si="111"/>
        <v>388.94065853954567</v>
      </c>
      <c r="H424" s="717">
        <f t="shared" si="112"/>
        <v>304.24332681480553</v>
      </c>
      <c r="I424" s="710">
        <f t="shared" si="113"/>
        <v>303.60547851380261</v>
      </c>
      <c r="J424" s="710">
        <f t="shared" si="114"/>
        <v>303.15831891802856</v>
      </c>
      <c r="K424" s="710">
        <f t="shared" si="115"/>
        <v>302.89328703859724</v>
      </c>
      <c r="L424" s="710">
        <f t="shared" si="116"/>
        <v>302.80523114029853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1409.6789796513922</v>
      </c>
      <c r="E425" s="710">
        <f t="shared" si="109"/>
        <v>903.48133435633622</v>
      </c>
      <c r="F425" s="710">
        <f t="shared" si="110"/>
        <v>564.54583295022746</v>
      </c>
      <c r="G425" s="710">
        <f t="shared" si="111"/>
        <v>389.3640538471808</v>
      </c>
      <c r="H425" s="717">
        <f t="shared" si="112"/>
        <v>304.29302656561367</v>
      </c>
      <c r="I425" s="710">
        <f t="shared" si="113"/>
        <v>303.65224822182381</v>
      </c>
      <c r="J425" s="710">
        <f t="shared" si="114"/>
        <v>303.20298889523406</v>
      </c>
      <c r="K425" s="710">
        <f t="shared" si="115"/>
        <v>302.93669346350532</v>
      </c>
      <c r="L425" s="710">
        <f t="shared" si="116"/>
        <v>302.84821346706923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1409.8933818755988</v>
      </c>
      <c r="E426" s="710">
        <f t="shared" si="109"/>
        <v>904.26700422443571</v>
      </c>
      <c r="F426" s="710">
        <f t="shared" si="110"/>
        <v>565.31502293196115</v>
      </c>
      <c r="G426" s="710">
        <f t="shared" si="111"/>
        <v>389.7873253708612</v>
      </c>
      <c r="H426" s="717">
        <f t="shared" si="112"/>
        <v>304.34292776310434</v>
      </c>
      <c r="I426" s="710">
        <f t="shared" si="113"/>
        <v>303.69922157823845</v>
      </c>
      <c r="J426" s="710">
        <f t="shared" si="114"/>
        <v>303.24786395970523</v>
      </c>
      <c r="K426" s="710">
        <f t="shared" si="115"/>
        <v>302.98030577908696</v>
      </c>
      <c r="L426" s="710">
        <f t="shared" si="116"/>
        <v>302.89140193107971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1410.1069816639213</v>
      </c>
      <c r="E427" s="710">
        <f t="shared" si="109"/>
        <v>905.0499133033104</v>
      </c>
      <c r="F427" s="710">
        <f t="shared" si="110"/>
        <v>566.08266546277036</v>
      </c>
      <c r="G427" s="710">
        <f t="shared" si="111"/>
        <v>390.21046794662129</v>
      </c>
      <c r="H427" s="717">
        <f t="shared" si="112"/>
        <v>304.39303017829593</v>
      </c>
      <c r="I427" s="710">
        <f t="shared" si="113"/>
        <v>303.7463983959471</v>
      </c>
      <c r="J427" s="710">
        <f t="shared" si="114"/>
        <v>303.2929439555835</v>
      </c>
      <c r="K427" s="710">
        <f t="shared" si="115"/>
        <v>303.02412384876715</v>
      </c>
      <c r="L427" s="710">
        <f t="shared" si="116"/>
        <v>302.93479640228014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1410.3197837078951</v>
      </c>
      <c r="E428" s="710">
        <f t="shared" si="109"/>
        <v>905.83007649114631</v>
      </c>
      <c r="F428" s="710">
        <f t="shared" si="110"/>
        <v>566.84876150636251</v>
      </c>
      <c r="G428" s="710">
        <f t="shared" si="111"/>
        <v>390.63347646228272</v>
      </c>
      <c r="H428" s="717">
        <f t="shared" si="112"/>
        <v>304.44333358003769</v>
      </c>
      <c r="I428" s="710">
        <f t="shared" si="113"/>
        <v>303.79377848524041</v>
      </c>
      <c r="J428" s="710">
        <f t="shared" si="114"/>
        <v>303.33822872407745</v>
      </c>
      <c r="K428" s="710">
        <f t="shared" si="115"/>
        <v>303.06814753284158</v>
      </c>
      <c r="L428" s="710">
        <f t="shared" si="116"/>
        <v>302.97839674742562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1410.531792659948</v>
      </c>
      <c r="E429" s="710">
        <f t="shared" si="109"/>
        <v>906.60750857273308</v>
      </c>
      <c r="F429" s="710">
        <f t="shared" si="110"/>
        <v>567.61331206335819</v>
      </c>
      <c r="G429" s="710">
        <f t="shared" si="111"/>
        <v>391.05634585713449</v>
      </c>
      <c r="H429" s="717">
        <f t="shared" si="112"/>
        <v>304.49383773503592</v>
      </c>
      <c r="I429" s="710">
        <f t="shared" si="113"/>
        <v>303.8413616538279</v>
      </c>
      <c r="J429" s="710">
        <f t="shared" si="114"/>
        <v>303.383718103494</v>
      </c>
      <c r="K429" s="710">
        <f t="shared" si="115"/>
        <v>303.11237668850879</v>
      </c>
      <c r="L429" s="710">
        <f t="shared" si="116"/>
        <v>303.02220283010854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1410.7430131338272</v>
      </c>
      <c r="E430" s="710">
        <f t="shared" si="109"/>
        <v>907.38222422051865</v>
      </c>
      <c r="F430" s="710">
        <f t="shared" si="110"/>
        <v>568.37631817065437</v>
      </c>
      <c r="G430" s="710">
        <f t="shared" si="111"/>
        <v>391.47907112161266</v>
      </c>
      <c r="H430" s="717">
        <f t="shared" si="112"/>
        <v>304.54454240788067</v>
      </c>
      <c r="I430" s="710">
        <f t="shared" si="113"/>
        <v>303.88914770686699</v>
      </c>
      <c r="J430" s="710">
        <f t="shared" si="114"/>
        <v>303.42941192926901</v>
      </c>
      <c r="K430" s="710">
        <f t="shared" si="115"/>
        <v>303.15681116990203</v>
      </c>
      <c r="L430" s="710">
        <f t="shared" si="116"/>
        <v>303.06621451079087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1410.9534497050206</v>
      </c>
      <c r="E431" s="710">
        <f t="shared" si="109"/>
        <v>908.15423799565338</v>
      </c>
      <c r="F431" s="710">
        <f t="shared" si="110"/>
        <v>569.13778090079563</v>
      </c>
      <c r="G431" s="710">
        <f t="shared" si="111"/>
        <v>391.90164729698029</v>
      </c>
      <c r="H431" s="717">
        <f t="shared" si="112"/>
        <v>304.59544736107102</v>
      </c>
      <c r="I431" s="710">
        <f t="shared" si="113"/>
        <v>303.93713644699147</v>
      </c>
      <c r="J431" s="710">
        <f t="shared" si="114"/>
        <v>303.47531003399791</v>
      </c>
      <c r="K431" s="710">
        <f t="shared" si="115"/>
        <v>303.20145082812098</v>
      </c>
      <c r="L431" s="710">
        <f t="shared" si="116"/>
        <v>303.11043164683639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1411.1631069111713</v>
      </c>
      <c r="E432" s="710">
        <f t="shared" si="109"/>
        <v>908.92356434902354</v>
      </c>
      <c r="F432" s="710">
        <f t="shared" si="110"/>
        <v>569.89770136135542</v>
      </c>
      <c r="G432" s="710">
        <f t="shared" si="111"/>
        <v>392.32406947500743</v>
      </c>
      <c r="H432" s="717">
        <f t="shared" si="112"/>
        <v>304.64655235504119</v>
      </c>
      <c r="I432" s="710">
        <f t="shared" si="113"/>
        <v>303.98532767434006</v>
      </c>
      <c r="J432" s="710">
        <f t="shared" si="114"/>
        <v>303.52141224746595</v>
      </c>
      <c r="K432" s="710">
        <f t="shared" si="115"/>
        <v>303.24629551126316</v>
      </c>
      <c r="L432" s="710">
        <f t="shared" si="116"/>
        <v>303.15485409254228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1411.3719892524862</v>
      </c>
      <c r="E433" s="710">
        <f t="shared" si="109"/>
        <v>909.69021762227374</v>
      </c>
      <c r="F433" s="710">
        <f t="shared" si="110"/>
        <v>570.65608069432608</v>
      </c>
      <c r="G433" s="710">
        <f t="shared" si="111"/>
        <v>392.7463327976518</v>
      </c>
      <c r="H433" s="717">
        <f t="shared" si="112"/>
        <v>304.69785714818607</v>
      </c>
      <c r="I433" s="710">
        <f t="shared" si="113"/>
        <v>304.0337211865845</v>
      </c>
      <c r="J433" s="710">
        <f t="shared" si="114"/>
        <v>303.56771839667852</v>
      </c>
      <c r="K433" s="710">
        <f t="shared" si="115"/>
        <v>303.29134506445519</v>
      </c>
      <c r="L433" s="710">
        <f t="shared" si="116"/>
        <v>303.19948169917103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1411.5801011921387</v>
      </c>
      <c r="E434" s="710">
        <f t="shared" si="109"/>
        <v>910.45421204881927</v>
      </c>
      <c r="F434" s="710">
        <f t="shared" si="110"/>
        <v>571.41292007551851</v>
      </c>
      <c r="G434" s="710">
        <f t="shared" si="111"/>
        <v>393.16843245673903</v>
      </c>
      <c r="H434" s="717">
        <f t="shared" si="112"/>
        <v>304.74936149688659</v>
      </c>
      <c r="I434" s="710">
        <f t="shared" si="113"/>
        <v>304.08231677895799</v>
      </c>
      <c r="J434" s="710">
        <f t="shared" si="114"/>
        <v>303.614228305891</v>
      </c>
      <c r="K434" s="710">
        <f t="shared" si="115"/>
        <v>303.33659932988422</v>
      </c>
      <c r="L434" s="710">
        <f t="shared" si="116"/>
        <v>303.24431431498198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1411.7874471566656</v>
      </c>
      <c r="E435" s="710">
        <f t="shared" si="109"/>
        <v>911.21556175484761</v>
      </c>
      <c r="F435" s="710">
        <f t="shared" si="110"/>
        <v>572.16822071396984</v>
      </c>
      <c r="G435" s="710">
        <f t="shared" si="111"/>
        <v>393.59036369364378</v>
      </c>
      <c r="H435" s="717">
        <f t="shared" si="112"/>
        <v>304.80106515553484</v>
      </c>
      <c r="I435" s="710">
        <f t="shared" si="113"/>
        <v>304.13111424428246</v>
      </c>
      <c r="J435" s="710">
        <f t="shared" si="114"/>
        <v>303.66094179663855</v>
      </c>
      <c r="K435" s="710">
        <f t="shared" si="115"/>
        <v>303.38205814682857</v>
      </c>
      <c r="L435" s="710">
        <f t="shared" si="116"/>
        <v>303.2893517852624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1411.9940315363579</v>
      </c>
      <c r="E436" s="710">
        <f t="shared" si="109"/>
        <v>911.97428076030985</v>
      </c>
      <c r="F436" s="710">
        <f t="shared" si="110"/>
        <v>572.92198385136055</v>
      </c>
      <c r="G436" s="710">
        <f t="shared" si="111"/>
        <v>394.01212179897101</v>
      </c>
      <c r="H436" s="717">
        <f t="shared" si="112"/>
        <v>304.85296787655921</v>
      </c>
      <c r="I436" s="710">
        <f t="shared" si="113"/>
        <v>304.18011337299686</v>
      </c>
      <c r="J436" s="710">
        <f t="shared" si="114"/>
        <v>303.70785868776579</v>
      </c>
      <c r="K436" s="710">
        <f t="shared" si="115"/>
        <v>303.42772135168855</v>
      </c>
      <c r="L436" s="710">
        <f t="shared" si="116"/>
        <v>303.33459395235883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1412.1998586856459</v>
      </c>
      <c r="E437" s="710">
        <f t="shared" si="109"/>
        <v>912.73038297990149</v>
      </c>
      <c r="F437" s="710">
        <f t="shared" si="110"/>
        <v>573.67421076144024</v>
      </c>
      <c r="G437" s="710">
        <f t="shared" si="111"/>
        <v>394.43370211223743</v>
      </c>
      <c r="H437" s="717">
        <f t="shared" si="112"/>
        <v>304.90506941044907</v>
      </c>
      <c r="I437" s="710">
        <f t="shared" si="113"/>
        <v>304.22931395318437</v>
      </c>
      <c r="J437" s="710">
        <f t="shared" si="114"/>
        <v>303.75497879545622</v>
      </c>
      <c r="K437" s="710">
        <f t="shared" si="115"/>
        <v>303.47358877801696</v>
      </c>
      <c r="L437" s="710">
        <f t="shared" si="116"/>
        <v>303.380040655708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1412.4049329234799</v>
      </c>
      <c r="E438" s="710">
        <f t="shared" si="109"/>
        <v>913.48388222403366</v>
      </c>
      <c r="F438" s="710">
        <f t="shared" si="110"/>
        <v>574.42490274946147</v>
      </c>
      <c r="G438" s="710">
        <f t="shared" si="111"/>
        <v>394.85510002155377</v>
      </c>
      <c r="H438" s="717">
        <f t="shared" si="112"/>
        <v>304.95736950577947</v>
      </c>
      <c r="I438" s="710">
        <f t="shared" si="113"/>
        <v>304.27871577059966</v>
      </c>
      <c r="J438" s="710">
        <f t="shared" si="114"/>
        <v>303.80230193326133</v>
      </c>
      <c r="K438" s="710">
        <f t="shared" si="115"/>
        <v>303.51966025654974</v>
      </c>
      <c r="L438" s="710">
        <f t="shared" si="116"/>
        <v>303.4256917318674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1412.6092585337042</v>
      </c>
      <c r="E439" s="710">
        <f t="shared" si="109"/>
        <v>914.23479219979458</v>
      </c>
      <c r="F439" s="710">
        <f t="shared" si="110"/>
        <v>575.17406115162237</v>
      </c>
      <c r="G439" s="710">
        <f t="shared" si="111"/>
        <v>395.27631096330691</v>
      </c>
      <c r="H439" s="717">
        <f t="shared" si="112"/>
        <v>305.00986790923554</v>
      </c>
      <c r="I439" s="710">
        <f t="shared" si="113"/>
        <v>304.32831860869612</v>
      </c>
      <c r="J439" s="710">
        <f t="shared" si="114"/>
        <v>303.84982791212974</v>
      </c>
      <c r="K439" s="710">
        <f t="shared" si="115"/>
        <v>303.56593561523584</v>
      </c>
      <c r="L439" s="710">
        <f t="shared" si="116"/>
        <v>303.4715470145461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1412.8128397654266</v>
      </c>
      <c r="E440" s="710">
        <f t="shared" si="109"/>
        <v>914.98312651189985</v>
      </c>
      <c r="F440" s="710">
        <f t="shared" si="110"/>
        <v>575.92168733451717</v>
      </c>
      <c r="G440" s="710">
        <f t="shared" si="111"/>
        <v>395.69733042184322</v>
      </c>
      <c r="H440" s="717">
        <f t="shared" si="112"/>
        <v>305.06256436563683</v>
      </c>
      <c r="I440" s="710">
        <f t="shared" si="113"/>
        <v>304.37812224865274</v>
      </c>
      <c r="J440" s="710">
        <f t="shared" si="114"/>
        <v>303.89755654043609</v>
      </c>
      <c r="K440" s="710">
        <f t="shared" si="115"/>
        <v>303.61241467926732</v>
      </c>
      <c r="L440" s="710">
        <f t="shared" si="116"/>
        <v>303.51760633463488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1413.0156808333822</v>
      </c>
      <c r="E441" s="710">
        <f t="shared" si="109"/>
        <v>915.72889866363437</v>
      </c>
      <c r="F441" s="710">
        <f t="shared" si="110"/>
        <v>576.66778269459519</v>
      </c>
      <c r="G441" s="710">
        <f t="shared" si="111"/>
        <v>396.11815392915173</v>
      </c>
      <c r="H441" s="717">
        <f t="shared" si="112"/>
        <v>305.11545861796122</v>
      </c>
      <c r="I441" s="710">
        <f t="shared" si="113"/>
        <v>304.42812646940104</v>
      </c>
      <c r="J441" s="710">
        <f t="shared" si="114"/>
        <v>303.94548762400939</v>
      </c>
      <c r="K441" s="710">
        <f t="shared" si="115"/>
        <v>303.6590972711092</v>
      </c>
      <c r="L441" s="710">
        <f t="shared" si="116"/>
        <v>303.56386952023666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1413.2177859182925</v>
      </c>
      <c r="E442" s="710">
        <f t="shared" si="109"/>
        <v>916.47212205778385</v>
      </c>
      <c r="F442" s="710">
        <f t="shared" si="110"/>
        <v>577.41234865762738</v>
      </c>
      <c r="G442" s="710">
        <f t="shared" si="111"/>
        <v>396.5387770645483</v>
      </c>
      <c r="H442" s="717">
        <f t="shared" si="112"/>
        <v>305.16855040736903</v>
      </c>
      <c r="I442" s="710">
        <f t="shared" si="113"/>
        <v>304.47833104765124</v>
      </c>
      <c r="J442" s="710">
        <f t="shared" si="114"/>
        <v>303.9936209661621</v>
      </c>
      <c r="K442" s="710">
        <f t="shared" si="115"/>
        <v>303.7059832105291</v>
      </c>
      <c r="L442" s="710">
        <f t="shared" si="116"/>
        <v>303.61033639669637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1413.4191591672202</v>
      </c>
      <c r="E443" s="710">
        <f t="shared" si="109"/>
        <v>917.21280999755697</v>
      </c>
      <c r="F443" s="710">
        <f t="shared" si="110"/>
        <v>578.1553866781818</v>
      </c>
      <c r="G443" s="710">
        <f t="shared" si="111"/>
        <v>396.95919545436004</v>
      </c>
      <c r="H443" s="717">
        <f t="shared" si="112"/>
        <v>305.22183947322657</v>
      </c>
      <c r="I443" s="710">
        <f t="shared" si="113"/>
        <v>304.52873575791909</v>
      </c>
      <c r="J443" s="710">
        <f t="shared" si="114"/>
        <v>304.04195636771772</v>
      </c>
      <c r="K443" s="710">
        <f t="shared" si="115"/>
        <v>303.75307231462648</v>
      </c>
      <c r="L443" s="710">
        <f t="shared" si="116"/>
        <v>303.65700678663075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1413.6198046939171</v>
      </c>
      <c r="E444" s="710">
        <f t="shared" si="109"/>
        <v>917.95097568749782</v>
      </c>
      <c r="F444" s="710">
        <f t="shared" si="110"/>
        <v>578.89689823910544</v>
      </c>
      <c r="G444" s="710">
        <f t="shared" si="111"/>
        <v>397.37940477161067</v>
      </c>
      <c r="H444" s="717">
        <f t="shared" si="112"/>
        <v>305.27532555312973</v>
      </c>
      <c r="I444" s="710">
        <f t="shared" si="113"/>
        <v>304.57934037255166</v>
      </c>
      <c r="J444" s="710">
        <f t="shared" si="114"/>
        <v>304.09049362703934</v>
      </c>
      <c r="K444" s="710">
        <f t="shared" si="115"/>
        <v>303.80036439786227</v>
      </c>
      <c r="L444" s="710">
        <f t="shared" si="116"/>
        <v>303.70388050995791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1413.8197265791698</v>
      </c>
      <c r="E445" s="710">
        <f t="shared" si="109"/>
        <v>918.68663223438944</v>
      </c>
      <c r="F445" s="710">
        <f t="shared" si="110"/>
        <v>579.636884851015</v>
      </c>
      <c r="G445" s="710">
        <f t="shared" si="111"/>
        <v>397.79940073570634</v>
      </c>
      <c r="H445" s="717">
        <f t="shared" si="112"/>
        <v>305.32900838292738</v>
      </c>
      <c r="I445" s="710">
        <f t="shared" si="113"/>
        <v>304.6301446617536</v>
      </c>
      <c r="J445" s="710">
        <f t="shared" si="114"/>
        <v>304.13923254005749</v>
      </c>
      <c r="K445" s="710">
        <f t="shared" si="115"/>
        <v>303.84785927208742</v>
      </c>
      <c r="L445" s="710">
        <f t="shared" si="116"/>
        <v>303.75095738392707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1414.0189288711395</v>
      </c>
      <c r="E446" s="710">
        <f t="shared" si="109"/>
        <v>919.41979264814756</v>
      </c>
      <c r="F446" s="710">
        <f t="shared" si="110"/>
        <v>580.37534805179439</v>
      </c>
      <c r="G446" s="710">
        <f t="shared" si="111"/>
        <v>398.21917911212199</v>
      </c>
      <c r="H446" s="717">
        <f t="shared" si="112"/>
        <v>305.38288769674432</v>
      </c>
      <c r="I446" s="710">
        <f t="shared" si="113"/>
        <v>304.68114839361306</v>
      </c>
      <c r="J446" s="710">
        <f t="shared" si="114"/>
        <v>304.18817290029779</v>
      </c>
      <c r="K446" s="710">
        <f t="shared" si="115"/>
        <v>303.8955567465722</v>
      </c>
      <c r="L446" s="710">
        <f t="shared" si="116"/>
        <v>303.7982372231474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1414.2174155856962</v>
      </c>
      <c r="E447" s="710">
        <f t="shared" si="109"/>
        <v>920.15046984270566</v>
      </c>
      <c r="F447" s="710">
        <f t="shared" si="110"/>
        <v>581.11228940609976</v>
      </c>
      <c r="G447" s="710">
        <f t="shared" si="111"/>
        <v>398.63873571208865</v>
      </c>
      <c r="H447" s="717">
        <f t="shared" si="112"/>
        <v>305.43696322700453</v>
      </c>
      <c r="I447" s="710">
        <f t="shared" si="113"/>
        <v>304.73235133412686</v>
      </c>
      <c r="J447" s="710">
        <f t="shared" si="114"/>
        <v>304.2373144989084</v>
      </c>
      <c r="K447" s="710">
        <f t="shared" si="115"/>
        <v>303.94345662803471</v>
      </c>
      <c r="L447" s="710">
        <f t="shared" si="116"/>
        <v>303.8457198396174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1414.4151907067505</v>
      </c>
      <c r="E448" s="710">
        <f t="shared" si="109"/>
        <v>920.87867663689065</v>
      </c>
      <c r="F448" s="710">
        <f t="shared" si="110"/>
        <v>581.84771050487257</v>
      </c>
      <c r="G448" s="710">
        <f t="shared" si="111"/>
        <v>399.05806639228126</v>
      </c>
      <c r="H448" s="717">
        <f t="shared" si="112"/>
        <v>305.49123470445386</v>
      </c>
      <c r="I448" s="710">
        <f t="shared" si="113"/>
        <v>304.78375324722651</v>
      </c>
      <c r="J448" s="710">
        <f t="shared" si="114"/>
        <v>304.28665712468757</v>
      </c>
      <c r="K448" s="710">
        <f t="shared" si="115"/>
        <v>303.99155872066933</v>
      </c>
      <c r="L448" s="710">
        <f t="shared" si="116"/>
        <v>303.89340504275361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1414.6122581865798</v>
      </c>
      <c r="E449" s="710">
        <f t="shared" si="109"/>
        <v>921.60442575528998</v>
      </c>
      <c r="F449" s="710">
        <f t="shared" si="110"/>
        <v>582.581612964859</v>
      </c>
      <c r="G449" s="710">
        <f t="shared" si="111"/>
        <v>399.4771670545075</v>
      </c>
      <c r="H449" s="717">
        <f t="shared" si="112"/>
        <v>305.54570185818267</v>
      </c>
      <c r="I449" s="710">
        <f t="shared" si="113"/>
        <v>304.83535389480295</v>
      </c>
      <c r="J449" s="710">
        <f t="shared" si="114"/>
        <v>304.33620056411058</v>
      </c>
      <c r="K449" s="710">
        <f t="shared" si="115"/>
        <v>304.03986282617507</v>
      </c>
      <c r="L449" s="710">
        <f t="shared" si="116"/>
        <v>303.94129263941926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1414.8086219461497</v>
      </c>
      <c r="E450" s="710">
        <f t="shared" si="109"/>
        <v>922.32772982910876</v>
      </c>
      <c r="F450" s="710">
        <f t="shared" si="110"/>
        <v>583.31399842813698</v>
      </c>
      <c r="G450" s="710">
        <f t="shared" si="111"/>
        <v>399.89603364539698</v>
      </c>
      <c r="H450" s="717">
        <f t="shared" si="112"/>
        <v>305.60036441564813</v>
      </c>
      <c r="I450" s="710">
        <f t="shared" si="113"/>
        <v>304.88715303673212</v>
      </c>
      <c r="J450" s="710">
        <f t="shared" si="114"/>
        <v>304.3859446013571</v>
      </c>
      <c r="K450" s="710">
        <f t="shared" si="115"/>
        <v>304.0883687437838</v>
      </c>
      <c r="L450" s="710">
        <f t="shared" si="116"/>
        <v>303.9893824339531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1415.0042858754327</v>
      </c>
      <c r="E451" s="710">
        <f t="shared" si="109"/>
        <v>923.04860139701987</v>
      </c>
      <c r="F451" s="710">
        <f t="shared" si="110"/>
        <v>584.04486856164999</v>
      </c>
      <c r="G451" s="710">
        <f t="shared" si="111"/>
        <v>400.31466215609174</v>
      </c>
      <c r="H451" s="717">
        <f t="shared" si="112"/>
        <v>305.65522210269688</v>
      </c>
      <c r="I451" s="710">
        <f t="shared" si="113"/>
        <v>304.93915043089953</v>
      </c>
      <c r="J451" s="710">
        <f t="shared" si="114"/>
        <v>304.43588901833743</v>
      </c>
      <c r="K451" s="710">
        <f t="shared" si="115"/>
        <v>304.13707627028799</v>
      </c>
      <c r="L451" s="710">
        <f t="shared" si="116"/>
        <v>304.0376742281972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1415.1992538337213</v>
      </c>
      <c r="E452" s="710">
        <f t="shared" si="109"/>
        <v>923.7670529060041</v>
      </c>
      <c r="F452" s="710">
        <f t="shared" si="110"/>
        <v>584.77422505674815</v>
      </c>
      <c r="G452" s="710">
        <f t="shared" si="111"/>
        <v>400.73304862193714</v>
      </c>
      <c r="H452" s="717">
        <f t="shared" si="112"/>
        <v>305.71027464358684</v>
      </c>
      <c r="I452" s="710">
        <f t="shared" si="113"/>
        <v>304.99134583322507</v>
      </c>
      <c r="J452" s="710">
        <f t="shared" si="114"/>
        <v>304.48603359471974</v>
      </c>
      <c r="K452" s="710">
        <f t="shared" si="115"/>
        <v>304.18598520006861</v>
      </c>
      <c r="L452" s="710">
        <f t="shared" si="116"/>
        <v>304.08616782152552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1415.3935296499378</v>
      </c>
      <c r="E453" s="710">
        <f t="shared" si="109"/>
        <v>924.48309671218203</v>
      </c>
      <c r="F453" s="710">
        <f t="shared" si="110"/>
        <v>585.50206962873585</v>
      </c>
      <c r="G453" s="710">
        <f t="shared" si="111"/>
        <v>401.15118912217389</v>
      </c>
      <c r="H453" s="717">
        <f t="shared" si="112"/>
        <v>305.7655217610091</v>
      </c>
      <c r="I453" s="710">
        <f t="shared" si="113"/>
        <v>305.04373899768768</v>
      </c>
      <c r="J453" s="710">
        <f t="shared" si="114"/>
        <v>304.53637810795584</v>
      </c>
      <c r="K453" s="710">
        <f t="shared" si="115"/>
        <v>304.23509532512259</v>
      </c>
      <c r="L453" s="710">
        <f t="shared" si="116"/>
        <v>304.13486301087153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1415.5871171229401</v>
      </c>
      <c r="E454" s="710">
        <f t="shared" si="109"/>
        <v>925.19674508163769</v>
      </c>
      <c r="F454" s="710">
        <f t="shared" si="110"/>
        <v>586.22840401642577</v>
      </c>
      <c r="G454" s="710">
        <f t="shared" si="111"/>
        <v>401.56907977963073</v>
      </c>
      <c r="H454" s="717">
        <f t="shared" si="112"/>
        <v>305.82096317610984</v>
      </c>
      <c r="I454" s="710">
        <f t="shared" si="113"/>
        <v>305.09632967634957</v>
      </c>
      <c r="J454" s="710">
        <f t="shared" si="114"/>
        <v>304.58692233330805</v>
      </c>
      <c r="K454" s="710">
        <f t="shared" si="115"/>
        <v>304.2844064350902</v>
      </c>
      <c r="L454" s="710">
        <f t="shared" si="116"/>
        <v>304.18375959075615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1415.7800200218228</v>
      </c>
      <c r="E455" s="710">
        <f t="shared" si="109"/>
        <v>925.90801019123307</v>
      </c>
      <c r="F455" s="710">
        <f t="shared" si="110"/>
        <v>586.95322998170002</v>
      </c>
      <c r="G455" s="710">
        <f t="shared" si="111"/>
        <v>401.98671676041812</v>
      </c>
      <c r="H455" s="717">
        <f t="shared" si="112"/>
        <v>305.87659860851187</v>
      </c>
      <c r="I455" s="710">
        <f t="shared" si="113"/>
        <v>305.14911761938049</v>
      </c>
      <c r="J455" s="710">
        <f t="shared" si="114"/>
        <v>304.63766604387484</v>
      </c>
      <c r="K455" s="710">
        <f t="shared" si="115"/>
        <v>304.33391831728238</v>
      </c>
      <c r="L455" s="710">
        <f t="shared" si="116"/>
        <v>304.2328573533153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1415.9722420862158</v>
      </c>
      <c r="E456" s="710">
        <f t="shared" si="109"/>
        <v>926.61690412941573</v>
      </c>
      <c r="F456" s="710">
        <f t="shared" si="110"/>
        <v>587.67654930907793</v>
      </c>
      <c r="G456" s="710">
        <f t="shared" si="111"/>
        <v>402.40409627362288</v>
      </c>
      <c r="H456" s="717">
        <f t="shared" si="112"/>
        <v>305.93242777633606</v>
      </c>
      <c r="I456" s="710">
        <f t="shared" si="113"/>
        <v>305.20210257508165</v>
      </c>
      <c r="J456" s="710">
        <f t="shared" si="114"/>
        <v>304.68860901061686</v>
      </c>
      <c r="K456" s="710">
        <f t="shared" si="115"/>
        <v>304.38363075670759</v>
      </c>
      <c r="L456" s="710">
        <f t="shared" si="116"/>
        <v>304.28215608832716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1416.1637870265777</v>
      </c>
      <c r="E457" s="710">
        <f t="shared" si="109"/>
        <v>927.32343889701667</v>
      </c>
      <c r="F457" s="710">
        <f t="shared" si="110"/>
        <v>588.39836380528948</v>
      </c>
      <c r="G457" s="710">
        <f t="shared" si="111"/>
        <v>402.82121457100379</v>
      </c>
      <c r="H457" s="717">
        <f t="shared" si="112"/>
        <v>305.98845039622239</v>
      </c>
      <c r="I457" s="710">
        <f t="shared" si="113"/>
        <v>305.2552842899097</v>
      </c>
      <c r="J457" s="710">
        <f t="shared" si="114"/>
        <v>304.7397510023826</v>
      </c>
      <c r="K457" s="710">
        <f t="shared" si="115"/>
        <v>304.43354353609868</v>
      </c>
      <c r="L457" s="710">
        <f t="shared" si="116"/>
        <v>304.33165558323964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1416.3546585244862</v>
      </c>
      <c r="E458" s="710">
        <f t="shared" si="109"/>
        <v>928.02762640804099</v>
      </c>
      <c r="F458" s="710">
        <f t="shared" si="110"/>
        <v>589.11867529885592</v>
      </c>
      <c r="G458" s="710">
        <f t="shared" si="111"/>
        <v>403.23806794668792</v>
      </c>
      <c r="H458" s="717">
        <f t="shared" si="112"/>
        <v>306.0446661833513</v>
      </c>
      <c r="I458" s="710">
        <f t="shared" si="113"/>
        <v>305.30866250850016</v>
      </c>
      <c r="J458" s="710">
        <f t="shared" si="114"/>
        <v>304.79109178593393</v>
      </c>
      <c r="K458" s="710">
        <f t="shared" si="115"/>
        <v>304.48365643593957</v>
      </c>
      <c r="L458" s="710">
        <f t="shared" si="116"/>
        <v>304.38135562319695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1416.544860232925</v>
      </c>
      <c r="E459" s="710">
        <f t="shared" ref="E459:E522" si="125">FoAb*D458+(1-2*FoAb)*E458+FoAb*F458</f>
        <v>928.72947849044988</v>
      </c>
      <c r="F459" s="710">
        <f t="shared" ref="F459:F522" si="126">FoAb*E458+(1-2*FoAb)*F458+FoAb*G458</f>
        <v>589.83748563967583</v>
      </c>
      <c r="G459" s="710">
        <f t="shared" ref="G459:G522" si="127">FoAb*F458+(1-2*FoAb)*G458+FoAb*H458</f>
        <v>403.65465273686823</v>
      </c>
      <c r="H459" s="717">
        <f t="shared" ref="H459:H522" si="128">_FoN1*G458+(1-_FoN1-_FoN2)*H458+_FoN2*I458</f>
        <v>306.10107485146449</v>
      </c>
      <c r="I459" s="710">
        <f t="shared" ref="I459:I522" si="129">FoCase*H458+(1-2*FoCase)*I458+FoCase*J458</f>
        <v>305.36223697369104</v>
      </c>
      <c r="J459" s="710">
        <f t="shared" ref="J459:J522" si="130">FoCase*I458+(1-2*FoCase)*J458+FoCase*K458</f>
        <v>304.84263112597148</v>
      </c>
      <c r="K459" s="710">
        <f t="shared" ref="K459:K522" si="131">FoCase*J458+(1-2*FoCase)*K458+FoCase*L458</f>
        <v>304.53396923449162</v>
      </c>
      <c r="L459" s="710">
        <f t="shared" ref="L459:L522" si="132">(1-2*FoCase-2*FoCase*BiAtmCase)*L458+2*FoCase*K458+2*FoCase*BiAtmCase*Tatm</f>
        <v>304.43125599106685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1416.7343957765665</v>
      </c>
      <c r="E460" s="710">
        <f t="shared" si="125"/>
        <v>929.42900688693601</v>
      </c>
      <c r="F460" s="710">
        <f t="shared" si="126"/>
        <v>590.55479669861791</v>
      </c>
      <c r="G460" s="710">
        <f t="shared" si="127"/>
        <v>404.07096531950208</v>
      </c>
      <c r="H460" s="717">
        <f t="shared" si="128"/>
        <v>306.15767611288555</v>
      </c>
      <c r="I460" s="710">
        <f t="shared" si="129"/>
        <v>305.41600742654623</v>
      </c>
      <c r="J460" s="710">
        <f t="shared" si="130"/>
        <v>304.89436878515971</v>
      </c>
      <c r="K460" s="710">
        <f t="shared" si="131"/>
        <v>304.58448170782003</v>
      </c>
      <c r="L460" s="710">
        <f t="shared" si="132"/>
        <v>304.48135646746704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1416.9232687520521</v>
      </c>
      <c r="E461" s="710">
        <f t="shared" si="125"/>
        <v>930.12622325568907</v>
      </c>
      <c r="F461" s="710">
        <f t="shared" si="126"/>
        <v>591.27061036711996</v>
      </c>
      <c r="G461" s="710">
        <f t="shared" si="127"/>
        <v>404.48700211401052</v>
      </c>
      <c r="H461" s="717">
        <f t="shared" si="128"/>
        <v>306.21446967854058</v>
      </c>
      <c r="I461" s="710">
        <f t="shared" si="129"/>
        <v>305.4699736063784</v>
      </c>
      <c r="J461" s="710">
        <f t="shared" si="130"/>
        <v>304.9463045241518</v>
      </c>
      <c r="K461" s="710">
        <f t="shared" si="131"/>
        <v>304.63519362981981</v>
      </c>
      <c r="L461" s="710">
        <f t="shared" si="132"/>
        <v>304.5316568307918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1417.111482728267</v>
      </c>
      <c r="E462" s="710">
        <f t="shared" si="125"/>
        <v>930.82113917115532</v>
      </c>
      <c r="F462" s="710">
        <f t="shared" si="126"/>
        <v>591.98492855679285</v>
      </c>
      <c r="G462" s="710">
        <f t="shared" si="127"/>
        <v>404.90275958097902</v>
      </c>
      <c r="H462" s="717">
        <f t="shared" si="128"/>
        <v>306.27145525797863</v>
      </c>
      <c r="I462" s="710">
        <f t="shared" si="129"/>
        <v>305.52413525077208</v>
      </c>
      <c r="J462" s="710">
        <f t="shared" si="130"/>
        <v>304.99843810161474</v>
      </c>
      <c r="K462" s="710">
        <f t="shared" si="131"/>
        <v>304.68610477224161</v>
      </c>
      <c r="L462" s="710">
        <f t="shared" si="132"/>
        <v>304.58215685723809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1417.2990412466143</v>
      </c>
      <c r="E463" s="710">
        <f t="shared" si="125"/>
        <v>931.51376612478805</v>
      </c>
      <c r="F463" s="710">
        <f t="shared" si="126"/>
        <v>592.69775319903158</v>
      </c>
      <c r="G463" s="710">
        <f t="shared" si="127"/>
        <v>405.31823422185892</v>
      </c>
      <c r="H463" s="717">
        <f t="shared" si="128"/>
        <v>306.32863255939185</v>
      </c>
      <c r="I463" s="710">
        <f t="shared" si="129"/>
        <v>305.57849209560641</v>
      </c>
      <c r="J463" s="710">
        <f t="shared" si="130"/>
        <v>305.05076927425353</v>
      </c>
      <c r="K463" s="710">
        <f t="shared" si="131"/>
        <v>304.73721490471775</v>
      </c>
      <c r="L463" s="710">
        <f t="shared" si="132"/>
        <v>304.63285632083176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1417.4859478212827</v>
      </c>
      <c r="E464" s="710">
        <f t="shared" si="125"/>
        <v>932.20411552579139</v>
      </c>
      <c r="F464" s="710">
        <f t="shared" si="126"/>
        <v>593.40908624463111</v>
      </c>
      <c r="G464" s="710">
        <f t="shared" si="127"/>
        <v>405.73342257867012</v>
      </c>
      <c r="H464" s="717">
        <f t="shared" si="128"/>
        <v>306.38600128963583</v>
      </c>
      <c r="I464" s="710">
        <f t="shared" si="129"/>
        <v>305.63304387507787</v>
      </c>
      <c r="J464" s="710">
        <f t="shared" si="130"/>
        <v>305.10329779683605</v>
      </c>
      <c r="K464" s="710">
        <f t="shared" si="131"/>
        <v>304.78852379478735</v>
      </c>
      <c r="L464" s="710">
        <f t="shared" si="132"/>
        <v>304.68375499345342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1417.672205939514</v>
      </c>
      <c r="E465" s="710">
        <f t="shared" si="125"/>
        <v>932.89219870185661</v>
      </c>
      <c r="F465" s="710">
        <f t="shared" si="126"/>
        <v>594.11892966340861</v>
      </c>
      <c r="G465" s="710">
        <f t="shared" si="127"/>
        <v>406.14832123370479</v>
      </c>
      <c r="H465" s="717">
        <f t="shared" si="128"/>
        <v>306.4435611542491</v>
      </c>
      <c r="I465" s="710">
        <f t="shared" si="129"/>
        <v>305.68779032172245</v>
      </c>
      <c r="J465" s="710">
        <f t="shared" si="130"/>
        <v>305.15602342221695</v>
      </c>
      <c r="K465" s="710">
        <f t="shared" si="131"/>
        <v>304.84003120792215</v>
      </c>
      <c r="L465" s="710">
        <f t="shared" si="132"/>
        <v>304.73485264486408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1417.8578190618655</v>
      </c>
      <c r="E466" s="710">
        <f t="shared" si="125"/>
        <v>933.57802689989035</v>
      </c>
      <c r="F466" s="710">
        <f t="shared" si="126"/>
        <v>594.82728544383076</v>
      </c>
      <c r="G466" s="710">
        <f t="shared" si="127"/>
        <v>406.56292680923224</v>
      </c>
      <c r="H466" s="717">
        <f t="shared" si="128"/>
        <v>306.50131185747307</v>
      </c>
      <c r="I466" s="710">
        <f t="shared" si="129"/>
        <v>305.74273116643809</v>
      </c>
      <c r="J466" s="710">
        <f t="shared" si="130"/>
        <v>305.20894590136203</v>
      </c>
      <c r="K466" s="710">
        <f t="shared" si="131"/>
        <v>304.89173690755126</v>
      </c>
      <c r="L466" s="710">
        <f t="shared" si="132"/>
        <v>304.78614904273087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1418.0427906224684</v>
      </c>
      <c r="E467" s="710">
        <f t="shared" si="125"/>
        <v>934.26161128673562</v>
      </c>
      <c r="F467" s="710">
        <f t="shared" si="126"/>
        <v>595.53415559264704</v>
      </c>
      <c r="G467" s="710">
        <f t="shared" si="127"/>
        <v>406.97723596720476</v>
      </c>
      <c r="H467" s="717">
        <f t="shared" si="128"/>
        <v>306.55925310227161</v>
      </c>
      <c r="I467" s="710">
        <f t="shared" si="129"/>
        <v>305.79786613850678</v>
      </c>
      <c r="J467" s="710">
        <f t="shared" si="130"/>
        <v>305.26206498337189</v>
      </c>
      <c r="K467" s="710">
        <f t="shared" si="131"/>
        <v>304.94364065508637</v>
      </c>
      <c r="L467" s="710">
        <f t="shared" si="132"/>
        <v>304.83764395265229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1418.2271240292857</v>
      </c>
      <c r="E468" s="710">
        <f t="shared" si="125"/>
        <v>934.94296294988624</v>
      </c>
      <c r="F468" s="710">
        <f t="shared" si="126"/>
        <v>596.23954213452839</v>
      </c>
      <c r="G468" s="710">
        <f t="shared" si="127"/>
        <v>407.39124540896489</v>
      </c>
      <c r="H468" s="717">
        <f t="shared" si="128"/>
        <v>306.61738459035047</v>
      </c>
      <c r="I468" s="710">
        <f t="shared" si="129"/>
        <v>305.85319496561635</v>
      </c>
      <c r="J468" s="710">
        <f t="shared" si="130"/>
        <v>305.31538041550573</v>
      </c>
      <c r="K468" s="710">
        <f t="shared" si="131"/>
        <v>304.99574220994663</v>
      </c>
      <c r="L468" s="710">
        <f t="shared" si="132"/>
        <v>304.88933713818352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1418.4108226643655</v>
      </c>
      <c r="E469" s="710">
        <f t="shared" si="125"/>
        <v>935.62209289819293</v>
      </c>
      <c r="F469" s="710">
        <f t="shared" si="126"/>
        <v>596.94344711171095</v>
      </c>
      <c r="G469" s="710">
        <f t="shared" si="127"/>
        <v>407.80495187495342</v>
      </c>
      <c r="H469" s="717">
        <f t="shared" si="128"/>
        <v>306.6757060221766</v>
      </c>
      <c r="I469" s="710">
        <f t="shared" si="129"/>
        <v>305.90871737388227</v>
      </c>
      <c r="J469" s="710">
        <f t="shared" si="130"/>
        <v>305.36889194320509</v>
      </c>
      <c r="K469" s="710">
        <f t="shared" si="131"/>
        <v>305.0480413295831</v>
      </c>
      <c r="L469" s="710">
        <f t="shared" si="132"/>
        <v>304.94122836086109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1418.5938898840902</v>
      </c>
      <c r="E470" s="710">
        <f t="shared" si="125"/>
        <v>936.29901206256341</v>
      </c>
      <c r="F470" s="710">
        <f t="shared" si="126"/>
        <v>597.64587258364554</v>
      </c>
      <c r="G470" s="710">
        <f t="shared" si="127"/>
        <v>408.21835214441882</v>
      </c>
      <c r="H470" s="717">
        <f t="shared" si="128"/>
        <v>306.73421709699704</v>
      </c>
      <c r="I470" s="710">
        <f t="shared" si="129"/>
        <v>305.96443308786945</v>
      </c>
      <c r="J470" s="710">
        <f t="shared" si="130"/>
        <v>305.42259931011694</v>
      </c>
      <c r="K470" s="710">
        <f t="shared" si="131"/>
        <v>305.10053776950338</v>
      </c>
      <c r="L470" s="710">
        <f t="shared" si="132"/>
        <v>304.99331738022818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1418.7763290194248</v>
      </c>
      <c r="E471" s="710">
        <f t="shared" si="125"/>
        <v>936.97373129665459</v>
      </c>
      <c r="F471" s="710">
        <f t="shared" si="126"/>
        <v>598.34682062665172</v>
      </c>
      <c r="G471" s="710">
        <f t="shared" si="127"/>
        <v>408.63144303512797</v>
      </c>
      <c r="H471" s="717">
        <f t="shared" si="128"/>
        <v>306.79291751285808</v>
      </c>
      <c r="I471" s="710">
        <f t="shared" si="129"/>
        <v>306.02034183061323</v>
      </c>
      <c r="J471" s="710">
        <f t="shared" si="130"/>
        <v>305.47650225811708</v>
      </c>
      <c r="K471" s="710">
        <f t="shared" si="131"/>
        <v>305.15323128329578</v>
      </c>
      <c r="L471" s="710">
        <f t="shared" si="132"/>
        <v>305.04560395385892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1418.9581433761612</v>
      </c>
      <c r="E472" s="710">
        <f t="shared" si="125"/>
        <v>937.64626137755852</v>
      </c>
      <c r="F472" s="710">
        <f t="shared" si="126"/>
        <v>599.04629333357786</v>
      </c>
      <c r="G472" s="710">
        <f t="shared" si="127"/>
        <v>409.0442214030777</v>
      </c>
      <c r="H472" s="717">
        <f t="shared" si="128"/>
        <v>306.851806966624</v>
      </c>
      <c r="I472" s="710">
        <f t="shared" si="129"/>
        <v>306.07644332364089</v>
      </c>
      <c r="J472" s="710">
        <f t="shared" si="130"/>
        <v>305.53060052733298</v>
      </c>
      <c r="K472" s="710">
        <f t="shared" si="131"/>
        <v>305.20612162265365</v>
      </c>
      <c r="L472" s="710">
        <f t="shared" si="132"/>
        <v>305.09808783738293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1419.1393362351596</v>
      </c>
      <c r="E473" s="710">
        <f t="shared" si="125"/>
        <v>938.31661300648057</v>
      </c>
      <c r="F473" s="710">
        <f t="shared" si="126"/>
        <v>599.74429281346534</v>
      </c>
      <c r="G473" s="710">
        <f t="shared" si="127"/>
        <v>409.45668414220785</v>
      </c>
      <c r="H473" s="717">
        <f t="shared" si="128"/>
        <v>306.91088515399542</v>
      </c>
      <c r="I473" s="710">
        <f t="shared" si="129"/>
        <v>306.13273728699284</v>
      </c>
      <c r="J473" s="710">
        <f t="shared" si="130"/>
        <v>305.5848938561669</v>
      </c>
      <c r="K473" s="710">
        <f t="shared" si="131"/>
        <v>305.25920853739888</v>
      </c>
      <c r="L473" s="710">
        <f t="shared" si="132"/>
        <v>305.15076878450986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1419.3199108525869</v>
      </c>
      <c r="E474" s="710">
        <f t="shared" si="125"/>
        <v>938.9847968094117</v>
      </c>
      <c r="F474" s="710">
        <f t="shared" si="126"/>
        <v>600.44082119121845</v>
      </c>
      <c r="G474" s="710">
        <f t="shared" si="127"/>
        <v>409.86882818411522</v>
      </c>
      <c r="H474" s="717">
        <f t="shared" si="128"/>
        <v>306.97015176952817</v>
      </c>
      <c r="I474" s="710">
        <f t="shared" si="129"/>
        <v>306.18922343924316</v>
      </c>
      <c r="J474" s="710">
        <f t="shared" si="130"/>
        <v>305.63938198131842</v>
      </c>
      <c r="K474" s="710">
        <f t="shared" si="131"/>
        <v>305.31249177550609</v>
      </c>
      <c r="L474" s="710">
        <f t="shared" si="132"/>
        <v>305.2036465470531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1419.499870460153</v>
      </c>
      <c r="E475" s="710">
        <f t="shared" si="125"/>
        <v>939.65082333779333</v>
      </c>
      <c r="F475" s="710">
        <f t="shared" si="126"/>
        <v>601.13588060727898</v>
      </c>
      <c r="G475" s="710">
        <f t="shared" si="127"/>
        <v>410.28065049776933</v>
      </c>
      <c r="H475" s="717">
        <f t="shared" si="128"/>
        <v>307.02960650665136</v>
      </c>
      <c r="I475" s="710">
        <f t="shared" si="129"/>
        <v>306.24590149752072</v>
      </c>
      <c r="J475" s="710">
        <f t="shared" si="130"/>
        <v>305.69406463780689</v>
      </c>
      <c r="K475" s="710">
        <f t="shared" si="131"/>
        <v>305.36597108312606</v>
      </c>
      <c r="L475" s="710">
        <f t="shared" si="132"/>
        <v>305.25672087495383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1419.6792182653442</v>
      </c>
      <c r="E476" s="710">
        <f t="shared" si="125"/>
        <v>940.31470306917618</v>
      </c>
      <c r="F476" s="710">
        <f t="shared" si="126"/>
        <v>601.82947321730546</v>
      </c>
      <c r="G476" s="710">
        <f t="shared" si="127"/>
        <v>410.69214808922851</v>
      </c>
      <c r="H476" s="717">
        <f t="shared" si="128"/>
        <v>307.08924905768566</v>
      </c>
      <c r="I476" s="710">
        <f t="shared" si="129"/>
        <v>306.30277117752945</v>
      </c>
      <c r="J476" s="710">
        <f t="shared" si="130"/>
        <v>305.74894155899392</v>
      </c>
      <c r="K476" s="710">
        <f t="shared" si="131"/>
        <v>305.41964620460908</v>
      </c>
      <c r="L476" s="710">
        <f t="shared" si="132"/>
        <v>305.3099915163051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1419.8579574516527</v>
      </c>
      <c r="E477" s="710">
        <f t="shared" si="125"/>
        <v>940.97644640787155</v>
      </c>
      <c r="F477" s="710">
        <f t="shared" si="126"/>
        <v>602.52160119185737</v>
      </c>
      <c r="G477" s="710">
        <f t="shared" si="127"/>
        <v>411.10331800135816</v>
      </c>
      <c r="H477" s="717">
        <f t="shared" si="128"/>
        <v>307.14907911386121</v>
      </c>
      <c r="I477" s="710">
        <f t="shared" si="129"/>
        <v>306.3598321935691</v>
      </c>
      <c r="J477" s="710">
        <f t="shared" si="130"/>
        <v>305.80401247660535</v>
      </c>
      <c r="K477" s="710">
        <f t="shared" si="131"/>
        <v>305.47351688252814</v>
      </c>
      <c r="L477" s="710">
        <f t="shared" si="132"/>
        <v>305.36345821737501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1420.0360911788055</v>
      </c>
      <c r="E478" s="710">
        <f t="shared" si="125"/>
        <v>941.63606368559704</v>
      </c>
      <c r="F478" s="710">
        <f t="shared" si="126"/>
        <v>603.21226671608429</v>
      </c>
      <c r="G478" s="710">
        <f t="shared" si="127"/>
        <v>411.51415731354956</v>
      </c>
      <c r="H478" s="717">
        <f t="shared" si="128"/>
        <v>307.20909636533543</v>
      </c>
      <c r="I478" s="710">
        <f t="shared" si="129"/>
        <v>306.41708425855518</v>
      </c>
      <c r="J478" s="710">
        <f t="shared" si="130"/>
        <v>305.85927712075352</v>
      </c>
      <c r="K478" s="710">
        <f t="shared" si="131"/>
        <v>305.52758285770216</v>
      </c>
      <c r="L478" s="710">
        <f t="shared" si="132"/>
        <v>305.41712072263039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1420.2136225829884</v>
      </c>
      <c r="E479" s="710">
        <f t="shared" si="125"/>
        <v>942.29356516211556</v>
      </c>
      <c r="F479" s="710">
        <f t="shared" si="126"/>
        <v>603.90147198941918</v>
      </c>
      <c r="G479" s="710">
        <f t="shared" si="127"/>
        <v>411.92466314144031</v>
      </c>
      <c r="H479" s="717">
        <f t="shared" si="128"/>
        <v>307.26930050121086</v>
      </c>
      <c r="I479" s="710">
        <f t="shared" si="129"/>
        <v>306.47452708403927</v>
      </c>
      <c r="J479" s="710">
        <f t="shared" si="130"/>
        <v>305.91473521995886</v>
      </c>
      <c r="K479" s="710">
        <f t="shared" si="131"/>
        <v>305.58184386921886</v>
      </c>
      <c r="L479" s="710">
        <f t="shared" si="132"/>
        <v>305.47097877475989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1420.3905547770692</v>
      </c>
      <c r="E480" s="710">
        <f t="shared" si="125"/>
        <v>942.94896102586722</v>
      </c>
      <c r="F480" s="710">
        <f t="shared" si="126"/>
        <v>604.58921922527622</v>
      </c>
      <c r="G480" s="710">
        <f t="shared" si="127"/>
        <v>412.33483263663612</v>
      </c>
      <c r="H480" s="717">
        <f t="shared" si="128"/>
        <v>307.32969120955272</v>
      </c>
      <c r="I480" s="710">
        <f t="shared" si="129"/>
        <v>306.53216038022879</v>
      </c>
      <c r="J480" s="710">
        <f t="shared" si="130"/>
        <v>305.97038650117167</v>
      </c>
      <c r="K480" s="710">
        <f t="shared" si="131"/>
        <v>305.6362996544571</v>
      </c>
      <c r="L480" s="710">
        <f t="shared" si="132"/>
        <v>305.52503211469713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1420.5668908508176</v>
      </c>
      <c r="E481" s="710">
        <f t="shared" si="125"/>
        <v>943.60226139459633</v>
      </c>
      <c r="F481" s="710">
        <f t="shared" si="126"/>
        <v>605.27551065075386</v>
      </c>
      <c r="G481" s="710">
        <f t="shared" si="127"/>
        <v>412.74466298643353</v>
      </c>
      <c r="H481" s="717">
        <f t="shared" si="128"/>
        <v>307.39026817740609</v>
      </c>
      <c r="I481" s="710">
        <f t="shared" si="129"/>
        <v>306.58998385600688</v>
      </c>
      <c r="J481" s="710">
        <f t="shared" si="130"/>
        <v>306.02623068979364</v>
      </c>
      <c r="K481" s="710">
        <f t="shared" si="131"/>
        <v>305.69094994911012</v>
      </c>
      <c r="L481" s="710">
        <f t="shared" si="132"/>
        <v>305.57928048164337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1420.742633871123</v>
      </c>
      <c r="E482" s="710">
        <f t="shared" si="125"/>
        <v>944.25347631597072</v>
      </c>
      <c r="F482" s="710">
        <f t="shared" si="126"/>
        <v>605.9603485063418</v>
      </c>
      <c r="G482" s="710">
        <f t="shared" si="127"/>
        <v>413.15415141354396</v>
      </c>
      <c r="H482" s="717">
        <f t="shared" si="128"/>
        <v>307.45103109081344</v>
      </c>
      <c r="I482" s="710">
        <f t="shared" si="129"/>
        <v>306.64799721895201</v>
      </c>
      <c r="J482" s="710">
        <f t="shared" si="130"/>
        <v>306.08226750969919</v>
      </c>
      <c r="K482" s="710">
        <f t="shared" si="131"/>
        <v>305.74579448720715</v>
      </c>
      <c r="L482" s="710">
        <f t="shared" si="132"/>
        <v>305.63372361309069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1420.9177868822082</v>
      </c>
      <c r="E483" s="710">
        <f t="shared" si="125"/>
        <v>944.90261576819557</v>
      </c>
      <c r="F483" s="710">
        <f t="shared" si="126"/>
        <v>606.64373504563184</v>
      </c>
      <c r="G483" s="710">
        <f t="shared" si="127"/>
        <v>413.56329517581952</v>
      </c>
      <c r="H483" s="717">
        <f t="shared" si="128"/>
        <v>307.51197963483156</v>
      </c>
      <c r="I483" s="710">
        <f t="shared" si="129"/>
        <v>306.70620017535737</v>
      </c>
      <c r="J483" s="710">
        <f t="shared" si="130"/>
        <v>306.13849668325645</v>
      </c>
      <c r="K483" s="710">
        <f t="shared" si="131"/>
        <v>305.80083300113631</v>
      </c>
      <c r="L483" s="710">
        <f t="shared" si="132"/>
        <v>305.68836124484409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1421.0923529058434</v>
      </c>
      <c r="E484" s="710">
        <f t="shared" si="125"/>
        <v>945.54968966062154</v>
      </c>
      <c r="F484" s="710">
        <f t="shared" si="126"/>
        <v>607.32567253503407</v>
      </c>
      <c r="G484" s="710">
        <f t="shared" si="127"/>
        <v>413.97209156597961</v>
      </c>
      <c r="H484" s="717">
        <f t="shared" si="128"/>
        <v>307.57311349354853</v>
      </c>
      <c r="I484" s="710">
        <f t="shared" si="129"/>
        <v>306.76459243025027</v>
      </c>
      <c r="J484" s="710">
        <f t="shared" si="130"/>
        <v>306.19491793134847</v>
      </c>
      <c r="K484" s="710">
        <f t="shared" si="131"/>
        <v>305.85606522166592</v>
      </c>
      <c r="L484" s="710">
        <f t="shared" si="132"/>
        <v>305.74319311104404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1421.2663349415559</v>
      </c>
      <c r="E485" s="710">
        <f t="shared" si="125"/>
        <v>946.19470783434565</v>
      </c>
      <c r="F485" s="710">
        <f t="shared" si="126"/>
        <v>608.00616325349699</v>
      </c>
      <c r="G485" s="710">
        <f t="shared" si="127"/>
        <v>414.3805379113391</v>
      </c>
      <c r="H485" s="717">
        <f t="shared" si="128"/>
        <v>307.6344323501005</v>
      </c>
      <c r="I485" s="710">
        <f t="shared" si="129"/>
        <v>306.82317368741121</v>
      </c>
      <c r="J485" s="710">
        <f t="shared" si="130"/>
        <v>306.25153097339393</v>
      </c>
      <c r="K485" s="710">
        <f t="shared" si="131"/>
        <v>305.91149087796708</v>
      </c>
      <c r="L485" s="710">
        <f t="shared" si="132"/>
        <v>305.79821894418865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1421.4397359668374</v>
      </c>
      <c r="E486" s="710">
        <f t="shared" si="125"/>
        <v>946.83768006280729</v>
      </c>
      <c r="F486" s="710">
        <f t="shared" si="126"/>
        <v>608.6852094922308</v>
      </c>
      <c r="G486" s="710">
        <f t="shared" si="127"/>
        <v>414.78863157353766</v>
      </c>
      <c r="H486" s="717">
        <f t="shared" si="128"/>
        <v>307.69593588668852</v>
      </c>
      <c r="I486" s="710">
        <f t="shared" si="129"/>
        <v>306.88194364939284</v>
      </c>
      <c r="J486" s="710">
        <f t="shared" si="130"/>
        <v>306.30833552736806</v>
      </c>
      <c r="K486" s="710">
        <f t="shared" si="131"/>
        <v>305.9671096976349</v>
      </c>
      <c r="L486" s="710">
        <f t="shared" si="132"/>
        <v>305.85343847515588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1421.6125589373501</v>
      </c>
      <c r="E487" s="710">
        <f t="shared" si="125"/>
        <v>947.4786160523779</v>
      </c>
      <c r="F487" s="710">
        <f t="shared" si="126"/>
        <v>609.36281355443657</v>
      </c>
      <c r="G487" s="710">
        <f t="shared" si="127"/>
        <v>415.19636994827056</v>
      </c>
      <c r="H487" s="717">
        <f t="shared" si="128"/>
        <v>307.75762378459507</v>
      </c>
      <c r="I487" s="710">
        <f t="shared" si="129"/>
        <v>306.94090201753875</v>
      </c>
      <c r="J487" s="710">
        <f t="shared" si="130"/>
        <v>306.36533130982269</v>
      </c>
      <c r="K487" s="710">
        <f t="shared" si="131"/>
        <v>306.02292140671011</v>
      </c>
      <c r="L487" s="710">
        <f t="shared" si="132"/>
        <v>305.90885143322515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1421.7848067871294</v>
      </c>
      <c r="E488" s="710">
        <f t="shared" si="125"/>
        <v>948.11752544294495</v>
      </c>
      <c r="F488" s="710">
        <f t="shared" si="126"/>
        <v>610.03897775503776</v>
      </c>
      <c r="G488" s="710">
        <f t="shared" si="127"/>
        <v>415.60375046502071</v>
      </c>
      <c r="H488" s="717">
        <f t="shared" si="128"/>
        <v>307.81949572420001</v>
      </c>
      <c r="I488" s="710">
        <f t="shared" si="129"/>
        <v>307.00004849200252</v>
      </c>
      <c r="J488" s="710">
        <f t="shared" si="130"/>
        <v>306.42251803590705</v>
      </c>
      <c r="K488" s="710">
        <f t="shared" si="131"/>
        <v>306.07892572970059</v>
      </c>
      <c r="L488" s="710">
        <f t="shared" si="132"/>
        <v>305.96445754609914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1421.956482428785</v>
      </c>
      <c r="E489" s="710">
        <f t="shared" si="125"/>
        <v>948.75441780848962</v>
      </c>
      <c r="F489" s="710">
        <f t="shared" si="126"/>
        <v>610.71370442041712</v>
      </c>
      <c r="G489" s="710">
        <f t="shared" si="127"/>
        <v>416.01077058679215</v>
      </c>
      <c r="H489" s="717">
        <f t="shared" si="128"/>
        <v>307.88155138499746</v>
      </c>
      <c r="I489" s="710">
        <f t="shared" si="129"/>
        <v>307.05938277176568</v>
      </c>
      <c r="J489" s="710">
        <f t="shared" si="130"/>
        <v>306.47989541938767</v>
      </c>
      <c r="K489" s="710">
        <f t="shared" si="131"/>
        <v>306.13512238960237</v>
      </c>
      <c r="L489" s="710">
        <f t="shared" si="132"/>
        <v>306.02025653992547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1422.1275887536995</v>
      </c>
      <c r="E490" s="710">
        <f t="shared" si="125"/>
        <v>949.38930265765964</v>
      </c>
      <c r="F490" s="710">
        <f t="shared" si="126"/>
        <v>611.38699588815643</v>
      </c>
      <c r="G490" s="710">
        <f t="shared" si="127"/>
        <v>416.41742780984453</v>
      </c>
      <c r="H490" s="717">
        <f t="shared" si="128"/>
        <v>307.94379044561128</v>
      </c>
      <c r="I490" s="710">
        <f t="shared" si="129"/>
        <v>307.11890455465647</v>
      </c>
      <c r="J490" s="710">
        <f t="shared" si="130"/>
        <v>306.53746317266854</v>
      </c>
      <c r="K490" s="710">
        <f t="shared" si="131"/>
        <v>306.19151110792075</v>
      </c>
      <c r="L490" s="710">
        <f t="shared" si="132"/>
        <v>306.07624813931778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1422.2981286322245</v>
      </c>
      <c r="E491" s="710">
        <f t="shared" si="125"/>
        <v>950.02218943433536</v>
      </c>
      <c r="F491" s="710">
        <f t="shared" si="126"/>
        <v>612.05885450678113</v>
      </c>
      <c r="G491" s="710">
        <f t="shared" si="127"/>
        <v>416.8237196634297</v>
      </c>
      <c r="H491" s="717">
        <f t="shared" si="128"/>
        <v>308.00621258381148</v>
      </c>
      <c r="I491" s="710">
        <f t="shared" si="129"/>
        <v>307.17861353736782</v>
      </c>
      <c r="J491" s="710">
        <f t="shared" si="130"/>
        <v>306.59522100681096</v>
      </c>
      <c r="K491" s="710">
        <f t="shared" si="131"/>
        <v>306.24809160469124</v>
      </c>
      <c r="L491" s="710">
        <f t="shared" si="132"/>
        <v>306.13243206737718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1422.4681049138753</v>
      </c>
      <c r="E492" s="710">
        <f t="shared" si="125"/>
        <v>950.65308751819134</v>
      </c>
      <c r="F492" s="710">
        <f t="shared" si="126"/>
        <v>612.72928263550762</v>
      </c>
      <c r="G492" s="710">
        <f t="shared" si="127"/>
        <v>417.22964370952883</v>
      </c>
      <c r="H492" s="717">
        <f t="shared" si="128"/>
        <v>308.06881747652983</v>
      </c>
      <c r="I492" s="710">
        <f t="shared" si="129"/>
        <v>307.23850941547556</v>
      </c>
      <c r="J492" s="710">
        <f t="shared" si="130"/>
        <v>306.65316863155323</v>
      </c>
      <c r="K492" s="710">
        <f t="shared" si="131"/>
        <v>306.30486359850011</v>
      </c>
      <c r="L492" s="710">
        <f t="shared" si="132"/>
        <v>306.18880804571319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1422.637520427523</v>
      </c>
      <c r="E493" s="710">
        <f t="shared" si="125"/>
        <v>951.28200622525162</v>
      </c>
      <c r="F493" s="710">
        <f t="shared" si="126"/>
        <v>613.39828264399534</v>
      </c>
      <c r="G493" s="710">
        <f t="shared" si="127"/>
        <v>417.63519754259102</v>
      </c>
      <c r="H493" s="717">
        <f t="shared" si="128"/>
        <v>308.1316047998755</v>
      </c>
      <c r="I493" s="710">
        <f t="shared" si="129"/>
        <v>307.29859188345637</v>
      </c>
      <c r="J493" s="710">
        <f t="shared" si="130"/>
        <v>306.7113057553301</v>
      </c>
      <c r="K493" s="710">
        <f t="shared" si="131"/>
        <v>306.36182680650501</v>
      </c>
      <c r="L493" s="710">
        <f t="shared" si="132"/>
        <v>306.24537579446468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1422.8063779815843</v>
      </c>
      <c r="E494" s="710">
        <f t="shared" si="125"/>
        <v>951.90895480843994</v>
      </c>
      <c r="F494" s="710">
        <f t="shared" si="126"/>
        <v>614.06585691210239</v>
      </c>
      <c r="G494" s="710">
        <f t="shared" si="127"/>
        <v>418.04037878927392</v>
      </c>
      <c r="H494" s="717">
        <f t="shared" si="128"/>
        <v>308.1945742291507</v>
      </c>
      <c r="I494" s="710">
        <f t="shared" si="129"/>
        <v>307.35886063470548</v>
      </c>
      <c r="J494" s="710">
        <f t="shared" si="130"/>
        <v>306.76963208529241</v>
      </c>
      <c r="K494" s="710">
        <f t="shared" si="131"/>
        <v>306.41898094445531</v>
      </c>
      <c r="L494" s="710">
        <f t="shared" si="132"/>
        <v>306.30213503232045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1422.9746803642092</v>
      </c>
      <c r="E495" s="710">
        <f t="shared" si="125"/>
        <v>952.53394245812422</v>
      </c>
      <c r="F495" s="710">
        <f t="shared" si="126"/>
        <v>614.7320078296442</v>
      </c>
      <c r="G495" s="710">
        <f t="shared" si="127"/>
        <v>418.44518510818506</v>
      </c>
      <c r="H495" s="717">
        <f t="shared" si="128"/>
        <v>308.25772543886598</v>
      </c>
      <c r="I495" s="710">
        <f t="shared" si="129"/>
        <v>307.4193153615542</v>
      </c>
      <c r="J495" s="710">
        <f t="shared" si="130"/>
        <v>306.82814732732606</v>
      </c>
      <c r="K495" s="710">
        <f t="shared" si="131"/>
        <v>306.47632572671245</v>
      </c>
      <c r="L495" s="710">
        <f t="shared" si="132"/>
        <v>306.3590854765398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1423.1424303434674</v>
      </c>
      <c r="E496" s="710">
        <f t="shared" si="125"/>
        <v>953.15697830265572</v>
      </c>
      <c r="F496" s="710">
        <f t="shared" si="126"/>
        <v>615.39673779615657</v>
      </c>
      <c r="G496" s="710">
        <f t="shared" si="127"/>
        <v>418.84961418962467</v>
      </c>
      <c r="H496" s="717">
        <f t="shared" si="128"/>
        <v>308.32105810275561</v>
      </c>
      <c r="I496" s="710">
        <f t="shared" si="129"/>
        <v>307.47995575528762</v>
      </c>
      <c r="J496" s="710">
        <f t="shared" si="130"/>
        <v>306.88685118607134</v>
      </c>
      <c r="K496" s="710">
        <f t="shared" si="131"/>
        <v>306.53386086626978</v>
      </c>
      <c r="L496" s="710">
        <f t="shared" si="132"/>
        <v>306.416226842973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1423.3096306675318</v>
      </c>
      <c r="E497" s="710">
        <f t="shared" si="125"/>
        <v>953.7780714089032</v>
      </c>
      <c r="F497" s="710">
        <f t="shared" si="126"/>
        <v>616.06004922066154</v>
      </c>
      <c r="G497" s="710">
        <f t="shared" si="127"/>
        <v>419.25366375533002</v>
      </c>
      <c r="H497" s="717">
        <f t="shared" si="128"/>
        <v>308.38457189379255</v>
      </c>
      <c r="I497" s="710">
        <f t="shared" si="129"/>
        <v>307.54078150616169</v>
      </c>
      <c r="J497" s="710">
        <f t="shared" si="130"/>
        <v>306.94574336494156</v>
      </c>
      <c r="K497" s="710">
        <f t="shared" si="131"/>
        <v>306.59158607477269</v>
      </c>
      <c r="L497" s="710">
        <f t="shared" si="132"/>
        <v>306.47355884608152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1423.4762840648602</v>
      </c>
      <c r="E498" s="710">
        <f t="shared" si="125"/>
        <v>954.39723078278143</v>
      </c>
      <c r="F498" s="710">
        <f t="shared" si="126"/>
        <v>616.72194452143731</v>
      </c>
      <c r="G498" s="710">
        <f t="shared" si="127"/>
        <v>419.65733155822124</v>
      </c>
      <c r="H498" s="717">
        <f t="shared" si="128"/>
        <v>308.4482664842036</v>
      </c>
      <c r="I498" s="710">
        <f t="shared" si="129"/>
        <v>307.60179230342044</v>
      </c>
      <c r="J498" s="710">
        <f t="shared" si="130"/>
        <v>307.00482356614202</v>
      </c>
      <c r="K498" s="710">
        <f t="shared" si="131"/>
        <v>306.64950106253821</v>
      </c>
      <c r="L498" s="710">
        <f t="shared" si="132"/>
        <v>306.53108119895791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1423.6423932443759</v>
      </c>
      <c r="E499" s="710">
        <f t="shared" si="125"/>
        <v>955.01446536977505</v>
      </c>
      <c r="F499" s="710">
        <f t="shared" si="126"/>
        <v>617.38242612579177</v>
      </c>
      <c r="G499" s="710">
        <f t="shared" si="127"/>
        <v>420.060615382148</v>
      </c>
      <c r="H499" s="717">
        <f t="shared" si="128"/>
        <v>308.51214154548421</v>
      </c>
      <c r="I499" s="710">
        <f t="shared" si="129"/>
        <v>307.66298783531323</v>
      </c>
      <c r="J499" s="710">
        <f t="shared" si="130"/>
        <v>307.06409149068861</v>
      </c>
      <c r="K499" s="710">
        <f t="shared" si="131"/>
        <v>306.70760553857451</v>
      </c>
      <c r="L499" s="710">
        <f t="shared" si="132"/>
        <v>306.58879361334613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1423.8079608956441</v>
      </c>
      <c r="E500" s="710">
        <f t="shared" si="125"/>
        <v>955.62978405545653</v>
      </c>
      <c r="F500" s="710">
        <f t="shared" si="126"/>
        <v>618.04149646983842</v>
      </c>
      <c r="G500" s="710">
        <f t="shared" si="127"/>
        <v>420.46351304163812</v>
      </c>
      <c r="H500" s="717">
        <f t="shared" si="128"/>
        <v>308.57619674841317</v>
      </c>
      <c r="I500" s="710">
        <f t="shared" si="129"/>
        <v>307.72436778911128</v>
      </c>
      <c r="J500" s="710">
        <f t="shared" si="130"/>
        <v>307.12354683842625</v>
      </c>
      <c r="K500" s="710">
        <f t="shared" si="131"/>
        <v>306.76589921060054</v>
      </c>
      <c r="L500" s="710">
        <f t="shared" si="132"/>
        <v>306.64669579966062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1423.9729896890499</v>
      </c>
      <c r="E501" s="710">
        <f t="shared" si="125"/>
        <v>956.24319566599934</v>
      </c>
      <c r="F501" s="710">
        <f t="shared" si="126"/>
        <v>618.69915799827709</v>
      </c>
      <c r="G501" s="710">
        <f t="shared" si="127"/>
        <v>420.86602238164755</v>
      </c>
      <c r="H501" s="717">
        <f t="shared" si="128"/>
        <v>308.64043176306711</v>
      </c>
      <c r="I501" s="710">
        <f t="shared" si="129"/>
        <v>307.78593185112481</v>
      </c>
      <c r="J501" s="710">
        <f t="shared" si="130"/>
        <v>307.1831893080473</v>
      </c>
      <c r="K501" s="710">
        <f t="shared" si="131"/>
        <v>306.8243817850651</v>
      </c>
      <c r="L501" s="710">
        <f t="shared" si="132"/>
        <v>306.7047874670065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1424.1374822759708</v>
      </c>
      <c r="E502" s="710">
        <f t="shared" si="125"/>
        <v>956.85470896868685</v>
      </c>
      <c r="F502" s="710">
        <f t="shared" si="126"/>
        <v>619.35541316417653</v>
      </c>
      <c r="G502" s="710">
        <f t="shared" si="127"/>
        <v>421.26814127731109</v>
      </c>
      <c r="H502" s="717">
        <f t="shared" si="128"/>
        <v>308.70484625883518</v>
      </c>
      <c r="I502" s="710">
        <f t="shared" si="129"/>
        <v>307.84767970671942</v>
      </c>
      <c r="J502" s="710">
        <f t="shared" si="130"/>
        <v>307.24301859710937</v>
      </c>
      <c r="K502" s="710">
        <f t="shared" si="131"/>
        <v>306.88305296716618</v>
      </c>
      <c r="L502" s="710">
        <f t="shared" si="132"/>
        <v>306.76306832319875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1424.3014412889495</v>
      </c>
      <c r="E503" s="710">
        <f t="shared" si="125"/>
        <v>957.46433267241503</v>
      </c>
      <c r="F503" s="710">
        <f t="shared" si="126"/>
        <v>620.01026442876139</v>
      </c>
      <c r="G503" s="710">
        <f t="shared" si="127"/>
        <v>421.66986763369539</v>
      </c>
      <c r="H503" s="717">
        <f t="shared" si="128"/>
        <v>308.76943990443323</v>
      </c>
      <c r="I503" s="710">
        <f t="shared" si="129"/>
        <v>307.90961104033238</v>
      </c>
      <c r="J503" s="710">
        <f t="shared" si="130"/>
        <v>307.30303440205387</v>
      </c>
      <c r="K503" s="710">
        <f t="shared" si="131"/>
        <v>306.94191246086962</v>
      </c>
      <c r="L503" s="710">
        <f t="shared" si="132"/>
        <v>306.82153807478142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1424.464869341864</v>
      </c>
      <c r="E504" s="710">
        <f t="shared" si="125"/>
        <v>958.07207542819106</v>
      </c>
      <c r="F504" s="710">
        <f t="shared" si="126"/>
        <v>620.66371426120168</v>
      </c>
      <c r="G504" s="710">
        <f t="shared" si="127"/>
        <v>422.07119938555269</v>
      </c>
      <c r="H504" s="717">
        <f t="shared" si="128"/>
        <v>308.83421236791804</v>
      </c>
      <c r="I504" s="710">
        <f t="shared" si="129"/>
        <v>307.97172553548938</v>
      </c>
      <c r="J504" s="710">
        <f t="shared" si="130"/>
        <v>307.36323641822338</v>
      </c>
      <c r="K504" s="710">
        <f t="shared" si="131"/>
        <v>307.0009599689281</v>
      </c>
      <c r="L504" s="710">
        <f t="shared" si="132"/>
        <v>306.88019642704688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1424.6277690300969</v>
      </c>
      <c r="E505" s="710">
        <f t="shared" si="125"/>
        <v>958.67794582962665</v>
      </c>
      <c r="F505" s="710">
        <f t="shared" si="126"/>
        <v>621.31576513840594</v>
      </c>
      <c r="G505" s="710">
        <f t="shared" si="127"/>
        <v>422.47213449707618</v>
      </c>
      <c r="H505" s="717">
        <f t="shared" si="128"/>
        <v>308.89916331670139</v>
      </c>
      <c r="I505" s="710">
        <f t="shared" si="129"/>
        <v>308.03402287482032</v>
      </c>
      <c r="J505" s="710">
        <f t="shared" si="130"/>
        <v>307.42362433987978</v>
      </c>
      <c r="K505" s="710">
        <f t="shared" si="131"/>
        <v>307.06019519289987</v>
      </c>
      <c r="L505" s="710">
        <f t="shared" si="132"/>
        <v>306.93904308405467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1424.7901429307014</v>
      </c>
      <c r="E506" s="710">
        <f t="shared" si="125"/>
        <v>959.28195241342689</v>
      </c>
      <c r="F506" s="710">
        <f t="shared" si="126"/>
        <v>621.96641954481663</v>
      </c>
      <c r="G506" s="710">
        <f t="shared" si="127"/>
        <v>422.87267096165675</v>
      </c>
      <c r="H506" s="717">
        <f t="shared" si="128"/>
        <v>308.96429241756402</v>
      </c>
      <c r="I506" s="710">
        <f t="shared" si="129"/>
        <v>308.09650274007549</v>
      </c>
      <c r="J506" s="710">
        <f t="shared" si="130"/>
        <v>307.4841978602214</v>
      </c>
      <c r="K506" s="710">
        <f t="shared" si="131"/>
        <v>307.11961783316696</v>
      </c>
      <c r="L506" s="710">
        <f t="shared" si="132"/>
        <v>306.99807774865047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1424.9519936025665</v>
      </c>
      <c r="E507" s="710">
        <f t="shared" si="125"/>
        <v>959.88410365987409</v>
      </c>
      <c r="F507" s="710">
        <f t="shared" si="126"/>
        <v>622.61567997220982</v>
      </c>
      <c r="G507" s="710">
        <f t="shared" si="127"/>
        <v>423.27280680164125</v>
      </c>
      <c r="H507" s="717">
        <f t="shared" si="128"/>
        <v>309.02959933666949</v>
      </c>
      <c r="I507" s="710">
        <f t="shared" si="129"/>
        <v>308.15916481214151</v>
      </c>
      <c r="J507" s="710">
        <f t="shared" si="130"/>
        <v>307.54495667140077</v>
      </c>
      <c r="K507" s="710">
        <f t="shared" si="131"/>
        <v>307.17922758895378</v>
      </c>
      <c r="L507" s="710">
        <f t="shared" si="132"/>
        <v>307.05730012248455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1425.11332358658</v>
      </c>
      <c r="E508" s="710">
        <f t="shared" si="125"/>
        <v>960.48440799330683</v>
      </c>
      <c r="F508" s="710">
        <f t="shared" si="126"/>
        <v>623.263548919497</v>
      </c>
      <c r="G508" s="710">
        <f t="shared" si="127"/>
        <v>423.67254006809168</v>
      </c>
      <c r="H508" s="717">
        <f t="shared" si="128"/>
        <v>309.09508373957772</v>
      </c>
      <c r="I508" s="710">
        <f t="shared" si="129"/>
        <v>308.22200877105706</v>
      </c>
      <c r="J508" s="710">
        <f t="shared" si="130"/>
        <v>307.60590046454172</v>
      </c>
      <c r="K508" s="710">
        <f t="shared" si="131"/>
        <v>307.23902415834522</v>
      </c>
      <c r="L508" s="710">
        <f t="shared" si="132"/>
        <v>307.11670990603039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1425.274135405791</v>
      </c>
      <c r="E509" s="710">
        <f t="shared" si="125"/>
        <v>961.08287378259456</v>
      </c>
      <c r="F509" s="710">
        <f t="shared" si="126"/>
        <v>623.91002889253025</v>
      </c>
      <c r="G509" s="710">
        <f t="shared" si="127"/>
        <v>424.07186884054647</v>
      </c>
      <c r="H509" s="717">
        <f t="shared" si="128"/>
        <v>309.16074529125871</v>
      </c>
      <c r="I509" s="710">
        <f t="shared" si="129"/>
        <v>308.28503429602853</v>
      </c>
      <c r="J509" s="710">
        <f t="shared" si="130"/>
        <v>307.66702892975661</v>
      </c>
      <c r="K509" s="710">
        <f t="shared" si="131"/>
        <v>307.29900723830474</v>
      </c>
      <c r="L509" s="710">
        <f t="shared" si="132"/>
        <v>307.17630679860298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1425.4344315655683</v>
      </c>
      <c r="E510" s="710">
        <f t="shared" si="125"/>
        <v>961.67950934160785</v>
      </c>
      <c r="F510" s="710">
        <f t="shared" si="126"/>
        <v>624.5551224039101</v>
      </c>
      <c r="G510" s="710">
        <f t="shared" si="127"/>
        <v>424.47079122678264</v>
      </c>
      <c r="H510" s="717">
        <f t="shared" si="128"/>
        <v>309.22658365610596</v>
      </c>
      <c r="I510" s="710">
        <f t="shared" si="129"/>
        <v>308.34824106544539</v>
      </c>
      <c r="J510" s="710">
        <f t="shared" si="130"/>
        <v>307.72834175616327</v>
      </c>
      <c r="K510" s="710">
        <f t="shared" si="131"/>
        <v>307.35917652469209</v>
      </c>
      <c r="L510" s="710">
        <f t="shared" si="132"/>
        <v>307.23609049837711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1425.5942145537597</v>
      </c>
      <c r="E511" s="710">
        <f t="shared" si="125"/>
        <v>962.27432292968297</v>
      </c>
      <c r="F511" s="710">
        <f t="shared" si="126"/>
        <v>625.19883197279648</v>
      </c>
      <c r="G511" s="710">
        <f t="shared" si="127"/>
        <v>424.86930536257944</v>
      </c>
      <c r="H511" s="717">
        <f t="shared" si="128"/>
        <v>309.29259849794977</v>
      </c>
      <c r="I511" s="710">
        <f t="shared" si="129"/>
        <v>308.41162875689577</v>
      </c>
      <c r="J511" s="710">
        <f t="shared" si="130"/>
        <v>307.78983863190172</v>
      </c>
      <c r="K511" s="710">
        <f t="shared" si="131"/>
        <v>307.41953171228141</v>
      </c>
      <c r="L511" s="710">
        <f t="shared" si="132"/>
        <v>307.29606070240527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1425.7534868408477</v>
      </c>
      <c r="E512" s="710">
        <f t="shared" si="125"/>
        <v>962.86732275208351</v>
      </c>
      <c r="F512" s="710">
        <f t="shared" si="126"/>
        <v>625.84116012472259</v>
      </c>
      <c r="G512" s="710">
        <f t="shared" si="127"/>
        <v>425.26740941148364</v>
      </c>
      <c r="H512" s="717">
        <f t="shared" si="128"/>
        <v>309.35878948007036</v>
      </c>
      <c r="I512" s="710">
        <f t="shared" si="129"/>
        <v>308.47519704718138</v>
      </c>
      <c r="J512" s="710">
        <f t="shared" si="130"/>
        <v>307.85151924415118</v>
      </c>
      <c r="K512" s="710">
        <f t="shared" si="131"/>
        <v>307.48007249477837</v>
      </c>
      <c r="L512" s="710">
        <f t="shared" si="132"/>
        <v>307.35621710663571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1425.9122508801045</v>
      </c>
      <c r="E513" s="710">
        <f t="shared" si="125"/>
        <v>963.45851696045645</v>
      </c>
      <c r="F513" s="710">
        <f t="shared" si="126"/>
        <v>626.48210939141143</v>
      </c>
      <c r="G513" s="710">
        <f t="shared" si="127"/>
        <v>425.66510156457571</v>
      </c>
      <c r="H513" s="717">
        <f t="shared" si="128"/>
        <v>309.42515626521106</v>
      </c>
      <c r="I513" s="710">
        <f t="shared" si="129"/>
        <v>308.5389456123329</v>
      </c>
      <c r="J513" s="710">
        <f t="shared" si="130"/>
        <v>307.91338327914627</v>
      </c>
      <c r="K513" s="710">
        <f t="shared" si="131"/>
        <v>307.54079856483804</v>
      </c>
      <c r="L513" s="710">
        <f t="shared" si="132"/>
        <v>307.41655940593006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1426.0705091077455</v>
      </c>
      <c r="E514" s="710">
        <f t="shared" si="125"/>
        <v>964.04791365328379</v>
      </c>
      <c r="F514" s="710">
        <f t="shared" si="126"/>
        <v>627.12168231059513</v>
      </c>
      <c r="G514" s="710">
        <f t="shared" si="127"/>
        <v>426.06238004023794</v>
      </c>
      <c r="H514" s="717">
        <f t="shared" si="128"/>
        <v>309.49169851559122</v>
      </c>
      <c r="I514" s="710">
        <f t="shared" si="129"/>
        <v>308.60287412762466</v>
      </c>
      <c r="J514" s="710">
        <f t="shared" si="130"/>
        <v>307.9754304221936</v>
      </c>
      <c r="K514" s="710">
        <f t="shared" si="131"/>
        <v>307.60170961408187</v>
      </c>
      <c r="L514" s="710">
        <f t="shared" si="132"/>
        <v>307.47708729408106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1426.2282639430805</v>
      </c>
      <c r="E515" s="710">
        <f t="shared" si="125"/>
        <v>964.63552087633047</v>
      </c>
      <c r="F515" s="710">
        <f t="shared" si="126"/>
        <v>627.75988142583685</v>
      </c>
      <c r="G515" s="710">
        <f t="shared" si="127"/>
        <v>426.45924308392381</v>
      </c>
      <c r="H515" s="717">
        <f t="shared" si="128"/>
        <v>309.55841589291902</v>
      </c>
      <c r="I515" s="710">
        <f t="shared" si="129"/>
        <v>308.66698226758979</v>
      </c>
      <c r="J515" s="710">
        <f t="shared" si="130"/>
        <v>308.03766035768808</v>
      </c>
      <c r="K515" s="710">
        <f t="shared" si="131"/>
        <v>307.6628053331151</v>
      </c>
      <c r="L515" s="710">
        <f t="shared" si="132"/>
        <v>307.5378004638298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1426.3855177886635</v>
      </c>
      <c r="E516" s="710">
        <f t="shared" si="125"/>
        <v>965.22134662308758</v>
      </c>
      <c r="F516" s="710">
        <f t="shared" si="126"/>
        <v>628.39670928635564</v>
      </c>
      <c r="G516" s="710">
        <f t="shared" si="127"/>
        <v>426.85568896792842</v>
      </c>
      <c r="H516" s="717">
        <f t="shared" si="128"/>
        <v>309.6253080584043</v>
      </c>
      <c r="I516" s="710">
        <f t="shared" si="129"/>
        <v>308.73126970603442</v>
      </c>
      <c r="J516" s="710">
        <f t="shared" si="130"/>
        <v>308.1000727691291</v>
      </c>
      <c r="K516" s="710">
        <f t="shared" si="131"/>
        <v>307.72408541154368</v>
      </c>
      <c r="L516" s="710">
        <f t="shared" si="132"/>
        <v>307.59869860688326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1426.5422730304419</v>
      </c>
      <c r="E517" s="710">
        <f t="shared" si="125"/>
        <v>965.80539883521124</v>
      </c>
      <c r="F517" s="710">
        <f t="shared" si="126"/>
        <v>629.0321684468538</v>
      </c>
      <c r="G517" s="710">
        <f t="shared" si="127"/>
        <v>427.25171599116061</v>
      </c>
      <c r="H517" s="717">
        <f t="shared" si="128"/>
        <v>309.69237467277094</v>
      </c>
      <c r="I517" s="710">
        <f t="shared" si="129"/>
        <v>308.79573611605281</v>
      </c>
      <c r="J517" s="710">
        <f t="shared" si="130"/>
        <v>308.16266733913619</v>
      </c>
      <c r="K517" s="710">
        <f t="shared" si="131"/>
        <v>307.78554953799096</v>
      </c>
      <c r="L517" s="710">
        <f t="shared" si="132"/>
        <v>307.6597814139314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1426.6985320379029</v>
      </c>
      <c r="E518" s="710">
        <f t="shared" si="125"/>
        <v>966.38768540295689</v>
      </c>
      <c r="F518" s="710">
        <f t="shared" si="126"/>
        <v>629.66626146734711</v>
      </c>
      <c r="G518" s="710">
        <f t="shared" si="127"/>
        <v>427.64732247891658</v>
      </c>
      <c r="H518" s="717">
        <f t="shared" si="128"/>
        <v>309.75961539626951</v>
      </c>
      <c r="I518" s="710">
        <f t="shared" si="129"/>
        <v>308.86038117004136</v>
      </c>
      <c r="J518" s="710">
        <f t="shared" si="130"/>
        <v>308.22544374946528</v>
      </c>
      <c r="K518" s="710">
        <f t="shared" si="131"/>
        <v>307.84719740011485</v>
      </c>
      <c r="L518" s="710">
        <f t="shared" si="132"/>
        <v>307.72104857466405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1426.8542971642189</v>
      </c>
      <c r="E519" s="710">
        <f t="shared" si="125"/>
        <v>966.96821416561079</v>
      </c>
      <c r="F519" s="710">
        <f t="shared" si="126"/>
        <v>630.2989909129974</v>
      </c>
      <c r="G519" s="710">
        <f t="shared" si="127"/>
        <v>428.04250678265447</v>
      </c>
      <c r="H519" s="717">
        <f t="shared" si="128"/>
        <v>309.82702988868954</v>
      </c>
      <c r="I519" s="710">
        <f t="shared" si="129"/>
        <v>308.92520453971315</v>
      </c>
      <c r="J519" s="710">
        <f t="shared" si="130"/>
        <v>308.28840168102431</v>
      </c>
      <c r="K519" s="710">
        <f t="shared" si="131"/>
        <v>307.90902868462388</v>
      </c>
      <c r="L519" s="710">
        <f t="shared" si="132"/>
        <v>307.78249977778813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1427.0095707463913</v>
      </c>
      <c r="E520" s="710">
        <f t="shared" si="125"/>
        <v>967.54699291191548</v>
      </c>
      <c r="F520" s="710">
        <f t="shared" si="126"/>
        <v>630.93035935394721</v>
      </c>
      <c r="G520" s="710">
        <f t="shared" si="127"/>
        <v>428.43726727977088</v>
      </c>
      <c r="H520" s="717">
        <f t="shared" si="128"/>
        <v>309.89461780937188</v>
      </c>
      <c r="I520" s="710">
        <f t="shared" si="129"/>
        <v>308.99020589611195</v>
      </c>
      <c r="J520" s="710">
        <f t="shared" si="130"/>
        <v>308.35154081388862</v>
      </c>
      <c r="K520" s="710">
        <f t="shared" si="131"/>
        <v>307.9710430772941</v>
      </c>
      <c r="L520" s="710">
        <f t="shared" si="132"/>
        <v>307.84413471104392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1427.1643551053933</v>
      </c>
      <c r="E521" s="710">
        <f t="shared" si="125"/>
        <v>968.1240293804924</v>
      </c>
      <c r="F521" s="710">
        <f t="shared" si="126"/>
        <v>631.56036936515795</v>
      </c>
      <c r="G521" s="710">
        <f t="shared" si="127"/>
        <v>428.83160237337819</v>
      </c>
      <c r="H521" s="717">
        <f t="shared" si="128"/>
        <v>309.96237881722072</v>
      </c>
      <c r="I521" s="710">
        <f t="shared" si="129"/>
        <v>309.0553849096263</v>
      </c>
      <c r="J521" s="710">
        <f t="shared" si="130"/>
        <v>308.41486082731672</v>
      </c>
      <c r="K521" s="710">
        <f t="shared" si="131"/>
        <v>308.03324026298503</v>
      </c>
      <c r="L521" s="710">
        <f t="shared" si="132"/>
        <v>307.90595306122202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1427.3186525463104</v>
      </c>
      <c r="E522" s="710">
        <f t="shared" si="125"/>
        <v>968.69933126026012</v>
      </c>
      <c r="F522" s="710">
        <f t="shared" si="126"/>
        <v>632.18902352624991</v>
      </c>
      <c r="G522" s="710">
        <f t="shared" si="127"/>
        <v>429.2255104920838</v>
      </c>
      <c r="H522" s="717">
        <f t="shared" si="128"/>
        <v>310.03031257071564</v>
      </c>
      <c r="I522" s="710">
        <f t="shared" si="129"/>
        <v>309.12074125000356</v>
      </c>
      <c r="J522" s="710">
        <f t="shared" si="130"/>
        <v>308.47836139976522</v>
      </c>
      <c r="K522" s="710">
        <f t="shared" si="131"/>
        <v>308.09561992565631</v>
      </c>
      <c r="L522" s="710">
        <f t="shared" si="132"/>
        <v>307.96795451417955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1427.4724653584799</v>
      </c>
      <c r="E523" s="710">
        <f t="shared" ref="E523:E586" si="141">FoAb*D522+(1-2*FoAb)*E522+FoAb*F522</f>
        <v>969.27290619084874</v>
      </c>
      <c r="F523" s="710">
        <f t="shared" ref="F523:F586" si="142">FoAb*E522+(1-2*FoAb)*F522+FoAb*G522</f>
        <v>632.81632442134423</v>
      </c>
      <c r="G523" s="710">
        <f t="shared" ref="G523:G586" si="143">FoAb*F522+(1-2*FoAb)*G522+FoAb*H522</f>
        <v>429.61899008977019</v>
      </c>
      <c r="H523" s="717">
        <f t="shared" ref="H523:H586" si="144">_FoN1*G522+(1-_FoN1-_FoN2)*H522+_FoN2*I522</f>
        <v>310.0984187279235</v>
      </c>
      <c r="I523" s="710">
        <f t="shared" ref="I523:I586" si="145">FoCase*H522+(1-2*FoCase)*I522+FoCase*J522</f>
        <v>309.1862745863636</v>
      </c>
      <c r="J523" s="710">
        <f t="shared" ref="J523:J586" si="146">FoCase*I522+(1-2*FoCase)*J522+FoCase*K522</f>
        <v>308.54204220890443</v>
      </c>
      <c r="K523" s="710">
        <f t="shared" ref="K523:K586" si="147">FoCase*J522+(1-2*FoCase)*K522+FoCase*L522</f>
        <v>308.15818174838296</v>
      </c>
      <c r="L523" s="710">
        <f t="shared" ref="L523:L586" si="148">(1-2*FoCase-2*FoCase*BiAtmCase)*L522+2*FoCase*K522+2*FoCase*BiAtmCase*Tatm</f>
        <v>308.03013875485675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1427.6257958156293</v>
      </c>
      <c r="E524" s="710">
        <f t="shared" si="141"/>
        <v>969.84476176300939</v>
      </c>
      <c r="F524" s="710">
        <f t="shared" si="142"/>
        <v>633.44227463890877</v>
      </c>
      <c r="G524" s="710">
        <f t="shared" si="143"/>
        <v>430.01203964537723</v>
      </c>
      <c r="H524" s="717">
        <f t="shared" si="144"/>
        <v>310.16669694651029</v>
      </c>
      <c r="I524" s="710">
        <f t="shared" si="145"/>
        <v>309.25198458721235</v>
      </c>
      <c r="J524" s="710">
        <f t="shared" si="146"/>
        <v>308.60590293163307</v>
      </c>
      <c r="K524" s="710">
        <f t="shared" si="147"/>
        <v>308.22092541337213</v>
      </c>
      <c r="L524" s="710">
        <f t="shared" si="148"/>
        <v>308.09250546729277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1427.7786461760124</v>
      </c>
      <c r="E525" s="710">
        <f t="shared" si="141"/>
        <v>970.4149055190212</v>
      </c>
      <c r="F525" s="710">
        <f t="shared" si="142"/>
        <v>634.06687677160471</v>
      </c>
      <c r="G525" s="710">
        <f t="shared" si="143"/>
        <v>430.40465766268466</v>
      </c>
      <c r="H525" s="717">
        <f t="shared" si="144"/>
        <v>310.23514688375275</v>
      </c>
      <c r="I525" s="710">
        <f t="shared" si="145"/>
        <v>309.31787092045573</v>
      </c>
      <c r="J525" s="710">
        <f t="shared" si="146"/>
        <v>308.66994324409342</v>
      </c>
      <c r="K525" s="710">
        <f t="shared" si="147"/>
        <v>308.28385060197814</v>
      </c>
      <c r="L525" s="710">
        <f t="shared" si="148"/>
        <v>308.1550543346421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1427.9310186825451</v>
      </c>
      <c r="E526" s="710">
        <f t="shared" si="141"/>
        <v>970.98334495309359</v>
      </c>
      <c r="F526" s="710">
        <f t="shared" si="142"/>
        <v>634.69013341613618</v>
      </c>
      <c r="G526" s="710">
        <f t="shared" si="143"/>
        <v>430.79684267009702</v>
      </c>
      <c r="H526" s="717">
        <f t="shared" si="144"/>
        <v>310.30376819654992</v>
      </c>
      <c r="I526" s="710">
        <f t="shared" si="145"/>
        <v>309.38393325341264</v>
      </c>
      <c r="J526" s="710">
        <f t="shared" si="146"/>
        <v>308.73416282168591</v>
      </c>
      <c r="K526" s="710">
        <f t="shared" si="147"/>
        <v>308.3469569947186</v>
      </c>
      <c r="L526" s="710">
        <f t="shared" si="148"/>
        <v>308.21778503919012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1428.0829155629383</v>
      </c>
      <c r="E527" s="710">
        <f t="shared" si="141"/>
        <v>971.55008751176445</v>
      </c>
      <c r="F527" s="710">
        <f t="shared" si="142"/>
        <v>635.31204717310231</v>
      </c>
      <c r="G527" s="710">
        <f t="shared" si="143"/>
        <v>431.18859322042948</v>
      </c>
      <c r="H527" s="717">
        <f t="shared" si="144"/>
        <v>310.37256054143461</v>
      </c>
      <c r="I527" s="710">
        <f t="shared" si="145"/>
        <v>309.45017125282857</v>
      </c>
      <c r="J527" s="710">
        <f t="shared" si="146"/>
        <v>308.79856133908402</v>
      </c>
      <c r="K527" s="710">
        <f t="shared" si="147"/>
        <v>308.41024427128957</v>
      </c>
      <c r="L527" s="710">
        <f t="shared" si="148"/>
        <v>308.28069726236919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1428.234339029832</v>
      </c>
      <c r="E528" s="710">
        <f t="shared" si="141"/>
        <v>972.11514059429521</v>
      </c>
      <c r="F528" s="710">
        <f t="shared" si="142"/>
        <v>635.93262064685155</v>
      </c>
      <c r="G528" s="710">
        <f t="shared" si="143"/>
        <v>431.57990789069493</v>
      </c>
      <c r="H528" s="717">
        <f t="shared" si="144"/>
        <v>310.44152357458483</v>
      </c>
      <c r="I528" s="710">
        <f t="shared" si="145"/>
        <v>309.51658458488851</v>
      </c>
      <c r="J528" s="710">
        <f t="shared" si="146"/>
        <v>308.8631384702486</v>
      </c>
      <c r="K528" s="710">
        <f t="shared" si="147"/>
        <v>308.47371211058112</v>
      </c>
      <c r="L528" s="710">
        <f t="shared" si="148"/>
        <v>308.34379068477386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1428.3852912809245</v>
      </c>
      <c r="E529" s="710">
        <f t="shared" si="141"/>
        <v>972.67851155306153</v>
      </c>
      <c r="F529" s="710">
        <f t="shared" si="142"/>
        <v>636.55185644533765</v>
      </c>
      <c r="G529" s="710">
        <f t="shared" si="143"/>
        <v>431.97078528189286</v>
      </c>
      <c r="H529" s="717">
        <f t="shared" si="144"/>
        <v>310.5106569518349</v>
      </c>
      <c r="I529" s="710">
        <f t="shared" si="145"/>
        <v>309.58317291523031</v>
      </c>
      <c r="J529" s="710">
        <f t="shared" si="146"/>
        <v>308.92789388844221</v>
      </c>
      <c r="K529" s="710">
        <f t="shared" si="147"/>
        <v>308.53736019069231</v>
      </c>
      <c r="L529" s="710">
        <f t="shared" si="148"/>
        <v>308.40706498617686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1428.5357744991038</v>
      </c>
      <c r="E530" s="710">
        <f t="shared" si="141"/>
        <v>973.24020769394087</v>
      </c>
      <c r="F530" s="710">
        <f t="shared" si="142"/>
        <v>637.16975717997832</v>
      </c>
      <c r="G530" s="710">
        <f t="shared" si="143"/>
        <v>432.36122401879896</v>
      </c>
      <c r="H530" s="717">
        <f t="shared" si="144"/>
        <v>310.57996032868675</v>
      </c>
      <c r="I530" s="710">
        <f t="shared" si="145"/>
        <v>309.64993590895745</v>
      </c>
      <c r="J530" s="710">
        <f t="shared" si="146"/>
        <v>308.99282726624369</v>
      </c>
      <c r="K530" s="710">
        <f t="shared" si="147"/>
        <v>308.60118818894659</v>
      </c>
      <c r="L530" s="710">
        <f t="shared" si="148"/>
        <v>308.47051984554389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1428.6857908525751</v>
      </c>
      <c r="E531" s="710">
        <f t="shared" si="141"/>
        <v>973.80023627669561</v>
      </c>
      <c r="F531" s="710">
        <f t="shared" si="142"/>
        <v>637.78632546551648</v>
      </c>
      <c r="G531" s="710">
        <f t="shared" si="143"/>
        <v>432.75122274975695</v>
      </c>
      <c r="H531" s="717">
        <f t="shared" si="144"/>
        <v>310.6494333603207</v>
      </c>
      <c r="I531" s="710">
        <f t="shared" si="145"/>
        <v>309.71687323065191</v>
      </c>
      <c r="J531" s="710">
        <f t="shared" si="146"/>
        <v>309.05793827556204</v>
      </c>
      <c r="K531" s="710">
        <f t="shared" si="147"/>
        <v>308.66519578190645</v>
      </c>
      <c r="L531" s="710">
        <f t="shared" si="148"/>
        <v>308.53415494104934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1428.8353424949887</v>
      </c>
      <c r="E532" s="710">
        <f t="shared" si="141"/>
        <v>974.35860451535336</v>
      </c>
      <c r="F532" s="710">
        <f t="shared" si="142"/>
        <v>638.40156391988239</v>
      </c>
      <c r="G532" s="710">
        <f t="shared" si="143"/>
        <v>433.14078014647072</v>
      </c>
      <c r="H532" s="717">
        <f t="shared" si="144"/>
        <v>310.71907570160658</v>
      </c>
      <c r="I532" s="710">
        <f t="shared" si="145"/>
        <v>309.78398454438684</v>
      </c>
      <c r="J532" s="710">
        <f t="shared" si="146"/>
        <v>309.12322658765055</v>
      </c>
      <c r="K532" s="710">
        <f t="shared" si="147"/>
        <v>308.72938264538834</v>
      </c>
      <c r="L532" s="710">
        <f t="shared" si="148"/>
        <v>308.59796995009111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1428.9844315655648</v>
      </c>
      <c r="E533" s="710">
        <f t="shared" si="141"/>
        <v>974.91531957858263</v>
      </c>
      <c r="F533" s="710">
        <f t="shared" si="142"/>
        <v>639.0154751640589</v>
      </c>
      <c r="G533" s="710">
        <f t="shared" si="143"/>
        <v>433.52989490379895</v>
      </c>
      <c r="H533" s="717">
        <f t="shared" si="144"/>
        <v>310.7888870071144</v>
      </c>
      <c r="I533" s="710">
        <f t="shared" si="145"/>
        <v>309.85126951373911</v>
      </c>
      <c r="J533" s="710">
        <f t="shared" si="146"/>
        <v>309.1886918731206</v>
      </c>
      <c r="K533" s="710">
        <f t="shared" si="147"/>
        <v>308.7937484544774</v>
      </c>
      <c r="L533" s="710">
        <f t="shared" si="148"/>
        <v>308.66196454930554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1429.1330601892196</v>
      </c>
      <c r="E534" s="710">
        <f t="shared" si="141"/>
        <v>975.47038859006614</v>
      </c>
      <c r="F534" s="710">
        <f t="shared" si="142"/>
        <v>639.62806182194845</v>
      </c>
      <c r="G534" s="710">
        <f t="shared" si="143"/>
        <v>433.91856573955005</v>
      </c>
      <c r="H534" s="717">
        <f t="shared" si="144"/>
        <v>310.85886693112531</v>
      </c>
      <c r="I534" s="710">
        <f t="shared" si="145"/>
        <v>309.91872780180182</v>
      </c>
      <c r="J534" s="710">
        <f t="shared" si="146"/>
        <v>309.25433380195562</v>
      </c>
      <c r="K534" s="710">
        <f t="shared" si="147"/>
        <v>308.85829288354199</v>
      </c>
      <c r="L534" s="710">
        <f t="shared" si="148"/>
        <v>308.72613841458241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1429.2812304766871</v>
      </c>
      <c r="E535" s="710">
        <f t="shared" si="141"/>
        <v>976.02381862886978</v>
      </c>
      <c r="F535" s="710">
        <f t="shared" si="142"/>
        <v>640.23932652024223</v>
      </c>
      <c r="G535" s="710">
        <f t="shared" si="143"/>
        <v>434.30679139427923</v>
      </c>
      <c r="H535" s="717">
        <f t="shared" si="144"/>
        <v>310.92901512764178</v>
      </c>
      <c r="I535" s="710">
        <f t="shared" si="145"/>
        <v>309.98635907119689</v>
      </c>
      <c r="J535" s="710">
        <f t="shared" si="146"/>
        <v>309.32015204352444</v>
      </c>
      <c r="K535" s="710">
        <f t="shared" si="147"/>
        <v>308.9230156062481</v>
      </c>
      <c r="L535" s="710">
        <f t="shared" si="148"/>
        <v>308.79049122107944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1429.4289445246429</v>
      </c>
      <c r="E536" s="710">
        <f t="shared" si="141"/>
        <v>976.57561672980785</v>
      </c>
      <c r="F536" s="710">
        <f t="shared" si="142"/>
        <v>640.84927188829147</v>
      </c>
      <c r="G536" s="710">
        <f t="shared" si="143"/>
        <v>434.69457063108644</v>
      </c>
      <c r="H536" s="717">
        <f t="shared" si="144"/>
        <v>310.9993312503986</v>
      </c>
      <c r="I536" s="710">
        <f t="shared" si="145"/>
        <v>310.05416298408687</v>
      </c>
      <c r="J536" s="710">
        <f t="shared" si="146"/>
        <v>309.38614626659506</v>
      </c>
      <c r="K536" s="710">
        <f t="shared" si="147"/>
        <v>308.98791629557377</v>
      </c>
      <c r="L536" s="710">
        <f t="shared" si="148"/>
        <v>308.85502264323685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1429.5762044158237</v>
      </c>
      <c r="E537" s="710">
        <f t="shared" si="141"/>
        <v>977.12578988380562</v>
      </c>
      <c r="F537" s="710">
        <f t="shared" si="142"/>
        <v>641.45790055797966</v>
      </c>
      <c r="G537" s="710">
        <f t="shared" si="143"/>
        <v>435.0819022354159</v>
      </c>
      <c r="H537" s="717">
        <f t="shared" si="144"/>
        <v>311.06981495287278</v>
      </c>
      <c r="I537" s="710">
        <f t="shared" si="145"/>
        <v>310.12213920218738</v>
      </c>
      <c r="J537" s="710">
        <f t="shared" si="146"/>
        <v>309.452316139348</v>
      </c>
      <c r="K537" s="710">
        <f t="shared" si="147"/>
        <v>309.05299462382294</v>
      </c>
      <c r="L537" s="710">
        <f t="shared" si="148"/>
        <v>308.91973235479219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1429.7230122191474</v>
      </c>
      <c r="E538" s="710">
        <f t="shared" si="141"/>
        <v>977.67434503825814</v>
      </c>
      <c r="F538" s="710">
        <f t="shared" si="142"/>
        <v>642.06521516359851</v>
      </c>
      <c r="G538" s="710">
        <f t="shared" si="143"/>
        <v>435.46878501485662</v>
      </c>
      <c r="H538" s="717">
        <f t="shared" si="144"/>
        <v>311.1404658882941</v>
      </c>
      <c r="I538" s="710">
        <f t="shared" si="145"/>
        <v>310.190287386779</v>
      </c>
      <c r="J538" s="710">
        <f t="shared" si="146"/>
        <v>309.51866132938954</v>
      </c>
      <c r="K538" s="710">
        <f t="shared" si="147"/>
        <v>309.11825026263989</v>
      </c>
      <c r="L538" s="710">
        <f t="shared" si="148"/>
        <v>308.98462002879404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1429.8693699898322</v>
      </c>
      <c r="E539" s="710">
        <f t="shared" si="141"/>
        <v>978.22128909738535</v>
      </c>
      <c r="F539" s="710">
        <f t="shared" si="142"/>
        <v>642.67121834172417</v>
      </c>
      <c r="G539" s="710">
        <f t="shared" si="143"/>
        <v>435.85521779894498</v>
      </c>
      <c r="H539" s="717">
        <f t="shared" si="144"/>
        <v>311.21128370965545</v>
      </c>
      <c r="I539" s="710">
        <f t="shared" si="145"/>
        <v>310.25860719871923</v>
      </c>
      <c r="J539" s="710">
        <f t="shared" si="146"/>
        <v>309.58518150376472</v>
      </c>
      <c r="K539" s="710">
        <f t="shared" si="147"/>
        <v>309.18368288302293</v>
      </c>
      <c r="L539" s="710">
        <f t="shared" si="148"/>
        <v>309.04968533761667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1430.0152797695132</v>
      </c>
      <c r="E540" s="710">
        <f t="shared" si="141"/>
        <v>978.76662892258423</v>
      </c>
      <c r="F540" s="710">
        <f t="shared" si="142"/>
        <v>643.2759127310967</v>
      </c>
      <c r="G540" s="710">
        <f t="shared" si="143"/>
        <v>436.24119943896773</v>
      </c>
      <c r="H540" s="717">
        <f t="shared" si="144"/>
        <v>311.28226806972265</v>
      </c>
      <c r="I540" s="710">
        <f t="shared" si="145"/>
        <v>310.32709829845419</v>
      </c>
      <c r="J540" s="710">
        <f t="shared" si="146"/>
        <v>309.65187632897073</v>
      </c>
      <c r="K540" s="710">
        <f t="shared" si="147"/>
        <v>309.2492921553382</v>
      </c>
      <c r="L540" s="710">
        <f t="shared" si="148"/>
        <v>309.11492795297369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1430.1607435863589</v>
      </c>
      <c r="E541" s="710">
        <f t="shared" si="141"/>
        <v>979.31037133277721</v>
      </c>
      <c r="F541" s="710">
        <f t="shared" si="142"/>
        <v>643.87930097250023</v>
      </c>
      <c r="G541" s="710">
        <f t="shared" si="143"/>
        <v>436.62672880776699</v>
      </c>
      <c r="H541" s="717">
        <f t="shared" si="144"/>
        <v>311.35341862104451</v>
      </c>
      <c r="I541" s="710">
        <f t="shared" si="145"/>
        <v>310.39576034603039</v>
      </c>
      <c r="J541" s="710">
        <f t="shared" si="146"/>
        <v>309.7187454709694</v>
      </c>
      <c r="K541" s="710">
        <f t="shared" si="147"/>
        <v>309.31507774933345</v>
      </c>
      <c r="L541" s="710">
        <f t="shared" si="148"/>
        <v>309.18034754593236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1430.3057634551856</v>
      </c>
      <c r="E542" s="710">
        <f t="shared" si="141"/>
        <v>979.85252310475767</v>
      </c>
      <c r="F542" s="710">
        <f t="shared" si="142"/>
        <v>644.48138570864569</v>
      </c>
      <c r="G542" s="710">
        <f t="shared" si="143"/>
        <v>437.01180479954627</v>
      </c>
      <c r="H542" s="717">
        <f t="shared" si="144"/>
        <v>311.42473501596282</v>
      </c>
      <c r="I542" s="710">
        <f t="shared" si="145"/>
        <v>310.46459300110632</v>
      </c>
      <c r="J542" s="710">
        <f t="shared" si="146"/>
        <v>309.78578859520047</v>
      </c>
      <c r="K542" s="710">
        <f t="shared" si="147"/>
        <v>309.38103933415152</v>
      </c>
      <c r="L542" s="710">
        <f t="shared" si="148"/>
        <v>309.24594378692717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1430.4503413775719</v>
      </c>
      <c r="E543" s="710">
        <f t="shared" si="141"/>
        <v>980.39309097353225</v>
      </c>
      <c r="F543" s="710">
        <f t="shared" si="142"/>
        <v>645.08216958405512</v>
      </c>
      <c r="G543" s="710">
        <f t="shared" si="143"/>
        <v>437.39642632967775</v>
      </c>
      <c r="H543" s="717">
        <f t="shared" si="144"/>
        <v>311.49621690662212</v>
      </c>
      <c r="I543" s="710">
        <f t="shared" si="145"/>
        <v>310.5335959229638</v>
      </c>
      <c r="J543" s="710">
        <f t="shared" si="146"/>
        <v>309.85300536659389</v>
      </c>
      <c r="K543" s="710">
        <f t="shared" si="147"/>
        <v>309.44717657834371</v>
      </c>
      <c r="L543" s="710">
        <f t="shared" si="148"/>
        <v>309.31171634577345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1430.5944793419712</v>
      </c>
      <c r="E544" s="710">
        <f t="shared" si="141"/>
        <v>980.93208163265979</v>
      </c>
      <c r="F544" s="710">
        <f t="shared" si="142"/>
        <v>645.68165524494771</v>
      </c>
      <c r="G544" s="710">
        <f t="shared" si="143"/>
        <v>437.78059233451125</v>
      </c>
      <c r="H544" s="717">
        <f t="shared" si="144"/>
        <v>311.56786394497931</v>
      </c>
      <c r="I544" s="710">
        <f t="shared" si="145"/>
        <v>310.60276877051945</v>
      </c>
      <c r="J544" s="710">
        <f t="shared" si="146"/>
        <v>309.92039544958243</v>
      </c>
      <c r="K544" s="710">
        <f t="shared" si="147"/>
        <v>309.51348914988324</v>
      </c>
      <c r="L544" s="710">
        <f t="shared" si="148"/>
        <v>309.37766489168121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1430.7381793238235</v>
      </c>
      <c r="E545" s="710">
        <f t="shared" si="141"/>
        <v>981.46950173458629</v>
      </c>
      <c r="F545" s="710">
        <f t="shared" si="142"/>
        <v>646.27984533912809</v>
      </c>
      <c r="G545" s="710">
        <f t="shared" si="143"/>
        <v>438.164301771184</v>
      </c>
      <c r="H545" s="717">
        <f t="shared" si="144"/>
        <v>311.63967578281336</v>
      </c>
      <c r="I545" s="710">
        <f t="shared" si="145"/>
        <v>310.67211120233577</v>
      </c>
      <c r="J545" s="710">
        <f t="shared" si="146"/>
        <v>309.98795850811445</v>
      </c>
      <c r="K545" s="710">
        <f t="shared" si="147"/>
        <v>309.57997671617824</v>
      </c>
      <c r="L545" s="710">
        <f t="shared" si="148"/>
        <v>309.44378909326832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1430.8814432856655</v>
      </c>
      <c r="E546" s="710">
        <f t="shared" si="141"/>
        <v>982.00535789097842</v>
      </c>
      <c r="F546" s="710">
        <f t="shared" si="142"/>
        <v>646.87674251587578</v>
      </c>
      <c r="G546" s="710">
        <f t="shared" si="143"/>
        <v>438.54755361743219</v>
      </c>
      <c r="H546" s="717">
        <f t="shared" si="144"/>
        <v>311.71165207173476</v>
      </c>
      <c r="I546" s="710">
        <f t="shared" si="145"/>
        <v>310.74162287663256</v>
      </c>
      <c r="J546" s="710">
        <f t="shared" si="146"/>
        <v>310.05569420566576</v>
      </c>
      <c r="K546" s="710">
        <f t="shared" si="147"/>
        <v>309.64663894408511</v>
      </c>
      <c r="L546" s="710">
        <f t="shared" si="148"/>
        <v>309.51008861857377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1431.0242731772398</v>
      </c>
      <c r="E547" s="710">
        <f t="shared" si="141"/>
        <v>982.53965667305238</v>
      </c>
      <c r="F547" s="710">
        <f t="shared" si="142"/>
        <v>647.47234942583589</v>
      </c>
      <c r="G547" s="710">
        <f t="shared" si="143"/>
        <v>438.93034687140323</v>
      </c>
      <c r="H547" s="717">
        <f t="shared" si="144"/>
        <v>311.7837924631948</v>
      </c>
      <c r="I547" s="710">
        <f t="shared" si="145"/>
        <v>310.8113034512977</v>
      </c>
      <c r="J547" s="710">
        <f t="shared" si="146"/>
        <v>310.12360220525227</v>
      </c>
      <c r="K547" s="710">
        <f t="shared" si="147"/>
        <v>309.713475499921</v>
      </c>
      <c r="L547" s="710">
        <f t="shared" si="148"/>
        <v>309.5765631350713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1431.1666709356039</v>
      </c>
      <c r="E548" s="710">
        <f t="shared" si="141"/>
        <v>983.07240461190031</v>
      </c>
      <c r="F548" s="710">
        <f t="shared" si="142"/>
        <v>648.06666872091341</v>
      </c>
      <c r="G548" s="710">
        <f t="shared" si="143"/>
        <v>439.31268055147018</v>
      </c>
      <c r="H548" s="717">
        <f t="shared" si="144"/>
        <v>311.85609660849519</v>
      </c>
      <c r="I548" s="710">
        <f t="shared" si="145"/>
        <v>310.88115258389792</v>
      </c>
      <c r="J548" s="710">
        <f t="shared" si="146"/>
        <v>310.19168216944178</v>
      </c>
      <c r="K548" s="710">
        <f t="shared" si="147"/>
        <v>309.78048604947713</v>
      </c>
      <c r="L548" s="710">
        <f t="shared" si="148"/>
        <v>309.64321230968181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1431.308638485237</v>
      </c>
      <c r="E549" s="710">
        <f t="shared" si="141"/>
        <v>983.60360819881362</v>
      </c>
      <c r="F549" s="710">
        <f t="shared" si="142"/>
        <v>648.65970305416681</v>
      </c>
      <c r="G549" s="710">
        <f t="shared" si="143"/>
        <v>439.69455369604651</v>
      </c>
      <c r="H549" s="717">
        <f t="shared" si="144"/>
        <v>311.92856415879714</v>
      </c>
      <c r="I549" s="710">
        <f t="shared" si="145"/>
        <v>310.95116993169017</v>
      </c>
      <c r="J549" s="710">
        <f t="shared" si="146"/>
        <v>310.25993376036615</v>
      </c>
      <c r="K549" s="710">
        <f t="shared" si="147"/>
        <v>309.8476702580312</v>
      </c>
      <c r="L549" s="710">
        <f t="shared" si="148"/>
        <v>309.71003580878681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1431.4501777381463</v>
      </c>
      <c r="E550" s="710">
        <f t="shared" si="141"/>
        <v>984.13327388560344</v>
      </c>
      <c r="F550" s="710">
        <f t="shared" si="142"/>
        <v>649.2514550797049</v>
      </c>
      <c r="G550" s="710">
        <f t="shared" si="143"/>
        <v>440.0759653634027</v>
      </c>
      <c r="H550" s="717">
        <f t="shared" si="144"/>
        <v>312.00119476513038</v>
      </c>
      <c r="I550" s="710">
        <f t="shared" si="145"/>
        <v>311.02135515163189</v>
      </c>
      <c r="J550" s="710">
        <f t="shared" si="146"/>
        <v>310.3283566397331</v>
      </c>
      <c r="K550" s="710">
        <f t="shared" si="147"/>
        <v>309.91502779036</v>
      </c>
      <c r="L550" s="710">
        <f t="shared" si="148"/>
        <v>309.77703329824112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1431.5912905939722</v>
      </c>
      <c r="E551" s="710">
        <f t="shared" si="141"/>
        <v>984.66140808491753</v>
      </c>
      <c r="F551" s="710">
        <f t="shared" si="142"/>
        <v>649.84192745258486</v>
      </c>
      <c r="G551" s="710">
        <f t="shared" si="143"/>
        <v>440.45691463148421</v>
      </c>
      <c r="H551" s="717">
        <f t="shared" si="144"/>
        <v>312.07398807840241</v>
      </c>
      <c r="I551" s="710">
        <f t="shared" si="145"/>
        <v>311.09170790039173</v>
      </c>
      <c r="J551" s="710">
        <f t="shared" si="146"/>
        <v>310.3969504688381</v>
      </c>
      <c r="K551" s="710">
        <f t="shared" si="147"/>
        <v>309.98255831075204</v>
      </c>
      <c r="L551" s="710">
        <f t="shared" si="148"/>
        <v>309.84420444338542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1431.7319789400919</v>
      </c>
      <c r="E552" s="710">
        <f t="shared" si="141"/>
        <v>985.18801717055464</v>
      </c>
      <c r="F552" s="710">
        <f t="shared" si="142"/>
        <v>650.43112282871141</v>
      </c>
      <c r="G552" s="710">
        <f t="shared" si="143"/>
        <v>440.83740059773032</v>
      </c>
      <c r="H552" s="717">
        <f t="shared" si="144"/>
        <v>312.14694374940711</v>
      </c>
      <c r="I552" s="710">
        <f t="shared" si="145"/>
        <v>311.16222783436012</v>
      </c>
      <c r="J552" s="710">
        <f t="shared" si="146"/>
        <v>310.46571490857576</v>
      </c>
      <c r="K552" s="710">
        <f t="shared" si="147"/>
        <v>310.05026148301977</v>
      </c>
      <c r="L552" s="710">
        <f t="shared" si="148"/>
        <v>309.91154890905915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1431.8722446517236</v>
      </c>
      <c r="E553" s="710">
        <f t="shared" si="141"/>
        <v>985.71310747777591</v>
      </c>
      <c r="F553" s="710">
        <f t="shared" si="142"/>
        <v>651.01904386473825</v>
      </c>
      <c r="G553" s="710">
        <f t="shared" si="143"/>
        <v>441.21742237889447</v>
      </c>
      <c r="H553" s="717">
        <f t="shared" si="144"/>
        <v>312.22006142883407</v>
      </c>
      <c r="I553" s="710">
        <f t="shared" si="145"/>
        <v>311.23291460965959</v>
      </c>
      <c r="J553" s="710">
        <f t="shared" si="146"/>
        <v>310.53464961945178</v>
      </c>
      <c r="K553" s="710">
        <f t="shared" si="147"/>
        <v>310.1181369705119</v>
      </c>
      <c r="L553" s="710">
        <f t="shared" si="148"/>
        <v>309.97906635961266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1432.0120895920272</v>
      </c>
      <c r="E554" s="710">
        <f t="shared" si="141"/>
        <v>986.2366853036134</v>
      </c>
      <c r="F554" s="710">
        <f t="shared" si="142"/>
        <v>651.60569321797061</v>
      </c>
      <c r="G554" s="710">
        <f t="shared" si="143"/>
        <v>441.5969791108659</v>
      </c>
      <c r="H554" s="717">
        <f t="shared" si="144"/>
        <v>312.29334076727685</v>
      </c>
      <c r="I554" s="710">
        <f t="shared" si="145"/>
        <v>311.30376788215511</v>
      </c>
      <c r="J554" s="710">
        <f t="shared" si="146"/>
        <v>310.60375426159396</v>
      </c>
      <c r="K554" s="710">
        <f t="shared" si="147"/>
        <v>310.18618443612553</v>
      </c>
      <c r="L554" s="710">
        <f t="shared" si="148"/>
        <v>310.0467564589199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1432.1515156122064</v>
      </c>
      <c r="E555" s="710">
        <f t="shared" si="141"/>
        <v>986.75875690717567</v>
      </c>
      <c r="F555" s="710">
        <f t="shared" si="142"/>
        <v>652.19107354626931</v>
      </c>
      <c r="G555" s="710">
        <f t="shared" si="143"/>
        <v>441.97606994849252</v>
      </c>
      <c r="H555" s="717">
        <f t="shared" si="144"/>
        <v>312.36678141524209</v>
      </c>
      <c r="I555" s="710">
        <f t="shared" si="145"/>
        <v>311.37478730746443</v>
      </c>
      <c r="J555" s="710">
        <f t="shared" si="146"/>
        <v>310.67302849476386</v>
      </c>
      <c r="K555" s="710">
        <f t="shared" si="147"/>
        <v>310.25440354231807</v>
      </c>
      <c r="L555" s="710">
        <f t="shared" si="148"/>
        <v>310.11461887039036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1432.2905245516083</v>
      </c>
      <c r="E556" s="710">
        <f t="shared" si="141"/>
        <v>987.27932850995001</v>
      </c>
      <c r="F556" s="710">
        <f t="shared" si="142"/>
        <v>652.77518750795684</v>
      </c>
      <c r="G556" s="710">
        <f t="shared" si="143"/>
        <v>442.35469406540483</v>
      </c>
      <c r="H556" s="717">
        <f t="shared" si="144"/>
        <v>312.44038302315789</v>
      </c>
      <c r="I556" s="710">
        <f t="shared" si="145"/>
        <v>311.445972540968</v>
      </c>
      <c r="J556" s="710">
        <f t="shared" si="146"/>
        <v>310.74247197836792</v>
      </c>
      <c r="K556" s="710">
        <f t="shared" si="147"/>
        <v>310.32279395111937</v>
      </c>
      <c r="L556" s="710">
        <f t="shared" si="148"/>
        <v>310.18265325698138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1432.4291182378226</v>
      </c>
      <c r="E557" s="710">
        <f t="shared" si="141"/>
        <v>987.79840629610305</v>
      </c>
      <c r="F557" s="710">
        <f t="shared" si="142"/>
        <v>653.35803776172406</v>
      </c>
      <c r="G557" s="710">
        <f t="shared" si="143"/>
        <v>442.73285065384147</v>
      </c>
      <c r="H557" s="717">
        <f t="shared" si="144"/>
        <v>312.51414524138227</v>
      </c>
      <c r="I557" s="710">
        <f t="shared" si="145"/>
        <v>311.51732323781903</v>
      </c>
      <c r="J557" s="710">
        <f t="shared" si="146"/>
        <v>310.81208437146853</v>
      </c>
      <c r="K557" s="710">
        <f t="shared" si="147"/>
        <v>310.39135532414315</v>
      </c>
      <c r="L557" s="710">
        <f t="shared" si="148"/>
        <v>310.25085928121035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1432.5672984867801</v>
      </c>
      <c r="E558" s="710">
        <f t="shared" si="141"/>
        <v>988.31599641277739</v>
      </c>
      <c r="F558" s="710">
        <f t="shared" si="142"/>
        <v>653.93962696653932</v>
      </c>
      <c r="G558" s="710">
        <f t="shared" si="143"/>
        <v>443.11053892447569</v>
      </c>
      <c r="H558" s="717">
        <f t="shared" si="144"/>
        <v>312.58806772021171</v>
      </c>
      <c r="I558" s="710">
        <f t="shared" si="145"/>
        <v>311.58883905295335</v>
      </c>
      <c r="J558" s="710">
        <f t="shared" si="146"/>
        <v>310.88186533279503</v>
      </c>
      <c r="K558" s="710">
        <f t="shared" si="147"/>
        <v>310.46008732259907</v>
      </c>
      <c r="L558" s="710">
        <f t="shared" si="148"/>
        <v>310.31923660516605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1432.7050671028494</v>
      </c>
      <c r="E559" s="710">
        <f t="shared" si="141"/>
        <v>988.83210497038635</v>
      </c>
      <c r="F559" s="710">
        <f t="shared" si="142"/>
        <v>654.51995778155822</v>
      </c>
      <c r="G559" s="710">
        <f t="shared" si="143"/>
        <v>443.48775810624323</v>
      </c>
      <c r="H559" s="717">
        <f t="shared" si="144"/>
        <v>312.66215010988924</v>
      </c>
      <c r="I559" s="710">
        <f t="shared" si="145"/>
        <v>311.66051964109948</v>
      </c>
      <c r="J559" s="710">
        <f t="shared" si="146"/>
        <v>310.95181452075474</v>
      </c>
      <c r="K559" s="710">
        <f t="shared" si="147"/>
        <v>310.52898960730408</v>
      </c>
      <c r="L559" s="710">
        <f t="shared" si="148"/>
        <v>310.38778489052112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1432.842425878933</v>
      </c>
      <c r="E560" s="710">
        <f t="shared" si="141"/>
        <v>989.34673804290514</v>
      </c>
      <c r="F560" s="710">
        <f t="shared" si="142"/>
        <v>655.09903286603492</v>
      </c>
      <c r="G560" s="710">
        <f t="shared" si="143"/>
        <v>443.86450744617133</v>
      </c>
      <c r="H560" s="717">
        <f t="shared" si="144"/>
        <v>312.73639206061313</v>
      </c>
      <c r="I560" s="710">
        <f t="shared" si="145"/>
        <v>311.73236465678798</v>
      </c>
      <c r="J560" s="710">
        <f t="shared" si="146"/>
        <v>311.02193159344364</v>
      </c>
      <c r="K560" s="710">
        <f t="shared" si="147"/>
        <v>310.59806183869409</v>
      </c>
      <c r="L560" s="710">
        <f t="shared" si="148"/>
        <v>310.45650379854334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1432.9793765965637</v>
      </c>
      <c r="E561" s="710">
        <f t="shared" si="141"/>
        <v>989.85990166816009</v>
      </c>
      <c r="F561" s="710">
        <f t="shared" si="142"/>
        <v>655.67685487923563</v>
      </c>
      <c r="G561" s="710">
        <f t="shared" si="143"/>
        <v>444.24078620920909</v>
      </c>
      <c r="H561" s="717">
        <f t="shared" si="144"/>
        <v>312.81079322254465</v>
      </c>
      <c r="I561" s="710">
        <f t="shared" si="145"/>
        <v>311.80437375436139</v>
      </c>
      <c r="J561" s="710">
        <f t="shared" si="146"/>
        <v>311.09221620865719</v>
      </c>
      <c r="K561" s="710">
        <f t="shared" si="147"/>
        <v>310.66730367683499</v>
      </c>
      <c r="L561" s="710">
        <f t="shared" si="148"/>
        <v>310.52539299010738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1433.1159210259977</v>
      </c>
      <c r="E562" s="710">
        <f t="shared" si="141"/>
        <v>990.37160184811478</v>
      </c>
      <c r="F562" s="710">
        <f t="shared" si="142"/>
        <v>656.25342648035246</v>
      </c>
      <c r="G562" s="710">
        <f t="shared" si="143"/>
        <v>444.61659367805896</v>
      </c>
      <c r="H562" s="717">
        <f t="shared" si="144"/>
        <v>312.88535324581613</v>
      </c>
      <c r="I562" s="710">
        <f t="shared" si="145"/>
        <v>311.87654658798357</v>
      </c>
      <c r="J562" s="710">
        <f t="shared" si="146"/>
        <v>311.16266802390078</v>
      </c>
      <c r="K562" s="710">
        <f t="shared" si="147"/>
        <v>310.73671478143433</v>
      </c>
      <c r="L562" s="710">
        <f t="shared" si="148"/>
        <v>310.59445212570614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1433.252060926309</v>
      </c>
      <c r="E563" s="710">
        <f t="shared" si="141"/>
        <v>990.88184454915381</v>
      </c>
      <c r="F563" s="710">
        <f t="shared" si="142"/>
        <v>656.82875032841912</v>
      </c>
      <c r="G563" s="710">
        <f t="shared" si="143"/>
        <v>444.99192915300944</v>
      </c>
      <c r="H563" s="717">
        <f t="shared" si="144"/>
        <v>312.96007178053912</v>
      </c>
      <c r="I563" s="710">
        <f t="shared" si="145"/>
        <v>311.94888281164913</v>
      </c>
      <c r="J563" s="710">
        <f t="shared" si="146"/>
        <v>311.23328669640034</v>
      </c>
      <c r="K563" s="710">
        <f t="shared" si="147"/>
        <v>310.80629481185196</v>
      </c>
      <c r="L563" s="710">
        <f t="shared" si="148"/>
        <v>310.66368086546225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1433.3877980454813</v>
      </c>
      <c r="E564" s="710">
        <f t="shared" si="141"/>
        <v>991.39063570236328</v>
      </c>
      <c r="F564" s="710">
        <f t="shared" si="142"/>
        <v>657.40282908222787</v>
      </c>
      <c r="G564" s="710">
        <f t="shared" si="143"/>
        <v>445.36679195176902</v>
      </c>
      <c r="H564" s="717">
        <f t="shared" si="144"/>
        <v>313.03494847681236</v>
      </c>
      <c r="I564" s="710">
        <f t="shared" si="145"/>
        <v>312.0213820791929</v>
      </c>
      <c r="J564" s="710">
        <f t="shared" si="146"/>
        <v>311.30407188311261</v>
      </c>
      <c r="K564" s="710">
        <f t="shared" si="147"/>
        <v>310.87604342711154</v>
      </c>
      <c r="L564" s="710">
        <f t="shared" si="148"/>
        <v>310.73307886913921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1433.5231341205001</v>
      </c>
      <c r="E565" s="710">
        <f t="shared" si="141"/>
        <v>991.8979812038101</v>
      </c>
      <c r="F565" s="710">
        <f t="shared" si="142"/>
        <v>657.97566540024775</v>
      </c>
      <c r="G565" s="710">
        <f t="shared" si="143"/>
        <v>445.74118140930148</v>
      </c>
      <c r="H565" s="717">
        <f t="shared" si="144"/>
        <v>313.10998298472936</v>
      </c>
      <c r="I565" s="710">
        <f t="shared" si="145"/>
        <v>312.09404404429898</v>
      </c>
      <c r="J565" s="710">
        <f t="shared" si="146"/>
        <v>311.37502324073569</v>
      </c>
      <c r="K565" s="710">
        <f t="shared" si="147"/>
        <v>310.94596028591127</v>
      </c>
      <c r="L565" s="710">
        <f t="shared" si="148"/>
        <v>310.8026457961526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1433.6580708774432</v>
      </c>
      <c r="E566" s="710">
        <f t="shared" si="141"/>
        <v>992.40388691481667</v>
      </c>
      <c r="F566" s="710">
        <f t="shared" si="142"/>
        <v>658.54726194054456</v>
      </c>
      <c r="G566" s="710">
        <f t="shared" si="143"/>
        <v>446.11509687766198</v>
      </c>
      <c r="H566" s="717">
        <f t="shared" si="144"/>
        <v>313.1851749543863</v>
      </c>
      <c r="I566" s="710">
        <f t="shared" si="145"/>
        <v>312.16686836051014</v>
      </c>
      <c r="J566" s="710">
        <f t="shared" si="146"/>
        <v>311.44614042571897</v>
      </c>
      <c r="K566" s="710">
        <f t="shared" si="147"/>
        <v>311.01604504663476</v>
      </c>
      <c r="L566" s="710">
        <f t="shared" si="148"/>
        <v>310.8723813055812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1433.792610031571</v>
      </c>
      <c r="E567" s="710">
        <f t="shared" si="141"/>
        <v>992.90835866223495</v>
      </c>
      <c r="F567" s="710">
        <f t="shared" si="142"/>
        <v>659.11762136070115</v>
      </c>
      <c r="G567" s="710">
        <f t="shared" si="143"/>
        <v>446.48853772583493</v>
      </c>
      <c r="H567" s="717">
        <f t="shared" si="144"/>
        <v>313.2605240358896</v>
      </c>
      <c r="I567" s="710">
        <f t="shared" si="145"/>
        <v>312.23985468123664</v>
      </c>
      <c r="J567" s="710">
        <f t="shared" si="146"/>
        <v>311.51742309427323</v>
      </c>
      <c r="K567" s="710">
        <f t="shared" si="147"/>
        <v>311.08629736736162</v>
      </c>
      <c r="L567" s="710">
        <f t="shared" si="148"/>
        <v>310.94228505617775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1433.9267532874155</v>
      </c>
      <c r="E568" s="710">
        <f t="shared" si="141"/>
        <v>993.41140223871696</v>
      </c>
      <c r="F568" s="710">
        <f t="shared" si="142"/>
        <v>659.6867463177399</v>
      </c>
      <c r="G568" s="710">
        <f t="shared" si="143"/>
        <v>446.86150333957244</v>
      </c>
      <c r="H568" s="717">
        <f t="shared" si="144"/>
        <v>313.33602987936365</v>
      </c>
      <c r="I568" s="710">
        <f t="shared" si="145"/>
        <v>312.31300265976529</v>
      </c>
      <c r="J568" s="710">
        <f t="shared" si="146"/>
        <v>311.5888709023809</v>
      </c>
      <c r="K568" s="710">
        <f t="shared" si="147"/>
        <v>311.15671690587834</v>
      </c>
      <c r="L568" s="710">
        <f t="shared" si="148"/>
        <v>311.01235670637988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1434.060502338868</v>
      </c>
      <c r="E569" s="710">
        <f t="shared" si="141"/>
        <v>993.9130234029833</v>
      </c>
      <c r="F569" s="710">
        <f t="shared" si="142"/>
        <v>660.25463946804621</v>
      </c>
      <c r="G569" s="710">
        <f t="shared" si="143"/>
        <v>447.23399312123433</v>
      </c>
      <c r="H569" s="717">
        <f t="shared" si="144"/>
        <v>313.41169213495806</v>
      </c>
      <c r="I569" s="710">
        <f t="shared" si="145"/>
        <v>312.38631194926847</v>
      </c>
      <c r="J569" s="710">
        <f t="shared" si="146"/>
        <v>311.6604835058057</v>
      </c>
      <c r="K569" s="710">
        <f t="shared" si="147"/>
        <v>311.22730331968842</v>
      </c>
      <c r="L569" s="710">
        <f t="shared" si="148"/>
        <v>311.0825959143209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1434.1938588692669</v>
      </c>
      <c r="E570" s="710">
        <f t="shared" si="141"/>
        <v>994.41322788008824</v>
      </c>
      <c r="F570" s="710">
        <f t="shared" si="142"/>
        <v>660.82130346729286</v>
      </c>
      <c r="G570" s="710">
        <f t="shared" si="143"/>
        <v>447.60600648962941</v>
      </c>
      <c r="H570" s="717">
        <f t="shared" si="144"/>
        <v>313.48751045285525</v>
      </c>
      <c r="I570" s="710">
        <f t="shared" si="145"/>
        <v>312.45978220281279</v>
      </c>
      <c r="J570" s="710">
        <f t="shared" si="146"/>
        <v>311.73226056010236</v>
      </c>
      <c r="K570" s="710">
        <f t="shared" si="147"/>
        <v>311.29805626602337</v>
      </c>
      <c r="L570" s="710">
        <f t="shared" si="148"/>
        <v>311.15300233784029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1434.3268245514846</v>
      </c>
      <c r="E571" s="710">
        <f t="shared" si="141"/>
        <v>994.91202136168386</v>
      </c>
      <c r="F571" s="710">
        <f t="shared" si="142"/>
        <v>661.38674097036608</v>
      </c>
      <c r="G571" s="710">
        <f t="shared" si="143"/>
        <v>447.97754287985754</v>
      </c>
      <c r="H571" s="717">
        <f t="shared" si="144"/>
        <v>313.56348448327788</v>
      </c>
      <c r="I571" s="710">
        <f t="shared" si="145"/>
        <v>312.53341307336757</v>
      </c>
      <c r="J571" s="710">
        <f t="shared" si="146"/>
        <v>311.80420172062668</v>
      </c>
      <c r="K571" s="710">
        <f t="shared" si="147"/>
        <v>311.36897540185237</v>
      </c>
      <c r="L571" s="710">
        <f t="shared" si="148"/>
        <v>311.22357563449441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1434.4594010480121</v>
      </c>
      <c r="E572" s="710">
        <f t="shared" si="141"/>
        <v>995.40940950628067</v>
      </c>
      <c r="F572" s="710">
        <f t="shared" si="142"/>
        <v>661.95095463129212</v>
      </c>
      <c r="G572" s="710">
        <f t="shared" si="143"/>
        <v>448.34860174315321</v>
      </c>
      <c r="H572" s="717">
        <f t="shared" si="144"/>
        <v>313.63961387649573</v>
      </c>
      <c r="I572" s="710">
        <f t="shared" si="145"/>
        <v>312.60720421381387</v>
      </c>
      <c r="J572" s="710">
        <f t="shared" si="146"/>
        <v>311.87630664254499</v>
      </c>
      <c r="K572" s="710">
        <f t="shared" si="147"/>
        <v>311.44006038389296</v>
      </c>
      <c r="L572" s="710">
        <f t="shared" si="148"/>
        <v>311.29431546156667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1434.5915900110444</v>
      </c>
      <c r="E573" s="710">
        <f t="shared" si="141"/>
        <v>995.90539793950597</v>
      </c>
      <c r="F573" s="710">
        <f t="shared" si="142"/>
        <v>662.51394710316583</v>
      </c>
      <c r="G573" s="710">
        <f t="shared" si="143"/>
        <v>448.71918254673005</v>
      </c>
      <c r="H573" s="717">
        <f t="shared" si="144"/>
        <v>313.71589828283328</v>
      </c>
      <c r="I573" s="710">
        <f t="shared" si="145"/>
        <v>312.68115527695278</v>
      </c>
      <c r="J573" s="710">
        <f t="shared" si="146"/>
        <v>311.94857498084338</v>
      </c>
      <c r="K573" s="710">
        <f t="shared" si="147"/>
        <v>311.51131086862102</v>
      </c>
      <c r="L573" s="710">
        <f t="shared" si="148"/>
        <v>311.36522147607803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1434.7233930825655</v>
      </c>
      <c r="E574" s="710">
        <f t="shared" si="141"/>
        <v>996.39999225436043</v>
      </c>
      <c r="F574" s="710">
        <f t="shared" si="142"/>
        <v>663.07572103808002</v>
      </c>
      <c r="G574" s="710">
        <f t="shared" si="143"/>
        <v>449.08928477362667</v>
      </c>
      <c r="H574" s="717">
        <f t="shared" si="144"/>
        <v>313.79233735267661</v>
      </c>
      <c r="I574" s="710">
        <f t="shared" si="145"/>
        <v>312.75526591551386</v>
      </c>
      <c r="J574" s="710">
        <f t="shared" si="146"/>
        <v>312.0210063903375</v>
      </c>
      <c r="K574" s="710">
        <f t="shared" si="147"/>
        <v>311.58272651228083</v>
      </c>
      <c r="L574" s="710">
        <f t="shared" si="148"/>
        <v>311.43629333479731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1434.8548118944298</v>
      </c>
      <c r="E575" s="710">
        <f t="shared" si="141"/>
        <v>996.89319801147144</v>
      </c>
      <c r="F575" s="710">
        <f t="shared" si="142"/>
        <v>663.63627908705564</v>
      </c>
      <c r="G575" s="710">
        <f t="shared" si="143"/>
        <v>449.45890792255358</v>
      </c>
      <c r="H575" s="717">
        <f t="shared" si="144"/>
        <v>313.86893073648042</v>
      </c>
      <c r="I575" s="710">
        <f t="shared" si="145"/>
        <v>312.82953578216359</v>
      </c>
      <c r="J575" s="710">
        <f t="shared" si="146"/>
        <v>312.09360052568184</v>
      </c>
      <c r="K575" s="710">
        <f t="shared" si="147"/>
        <v>311.65430697089471</v>
      </c>
      <c r="L575" s="710">
        <f t="shared" si="148"/>
        <v>311.50753069425099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1434.9858480684463</v>
      </c>
      <c r="E576" s="710">
        <f t="shared" si="141"/>
        <v>997.38502073934524</v>
      </c>
      <c r="F576" s="710">
        <f t="shared" si="142"/>
        <v>664.19562389997384</v>
      </c>
      <c r="G576" s="710">
        <f t="shared" si="143"/>
        <v>449.82805150774107</v>
      </c>
      <c r="H576" s="717">
        <f t="shared" si="144"/>
        <v>313.94567808477518</v>
      </c>
      <c r="I576" s="710">
        <f t="shared" si="145"/>
        <v>312.90396452951347</v>
      </c>
      <c r="J576" s="710">
        <f t="shared" si="146"/>
        <v>312.1663570413786</v>
      </c>
      <c r="K576" s="710">
        <f t="shared" si="147"/>
        <v>311.72605190027326</v>
      </c>
      <c r="L576" s="710">
        <f t="shared" si="148"/>
        <v>311.57893321073362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1435.1165032164593</v>
      </c>
      <c r="E577" s="710">
        <f t="shared" si="141"/>
        <v>997.87546593461559</v>
      </c>
      <c r="F577" s="710">
        <f t="shared" si="142"/>
        <v>664.75375812550851</v>
      </c>
      <c r="G577" s="710">
        <f t="shared" si="143"/>
        <v>450.19671505878875</v>
      </c>
      <c r="H577" s="717">
        <f t="shared" si="144"/>
        <v>314.02257904817367</v>
      </c>
      <c r="I577" s="710">
        <f t="shared" si="145"/>
        <v>312.97855181012841</v>
      </c>
      <c r="J577" s="710">
        <f t="shared" si="146"/>
        <v>312.23927559178725</v>
      </c>
      <c r="K577" s="710">
        <f t="shared" si="147"/>
        <v>311.79796095602489</v>
      </c>
      <c r="L577" s="710">
        <f t="shared" si="148"/>
        <v>311.6505005403173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1435.2467789404297</v>
      </c>
      <c r="E578" s="710">
        <f t="shared" si="141"/>
        <v>998.36453906229099</v>
      </c>
      <c r="F578" s="710">
        <f t="shared" si="142"/>
        <v>665.31068441105981</v>
      </c>
      <c r="G578" s="710">
        <f t="shared" si="143"/>
        <v>450.56489812051552</v>
      </c>
      <c r="H578" s="717">
        <f t="shared" si="144"/>
        <v>314.09963327737819</v>
      </c>
      <c r="I578" s="710">
        <f t="shared" si="145"/>
        <v>313.05329727653464</v>
      </c>
      <c r="J578" s="710">
        <f t="shared" si="146"/>
        <v>312.31235583113352</v>
      </c>
      <c r="K578" s="710">
        <f t="shared" si="147"/>
        <v>311.87003379356543</v>
      </c>
      <c r="L578" s="710">
        <f t="shared" si="148"/>
        <v>311.72223233886206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1435.3766768325149</v>
      </c>
      <c r="E579" s="710">
        <f t="shared" si="141"/>
        <v>998.85224555599927</v>
      </c>
      <c r="F579" s="710">
        <f t="shared" si="142"/>
        <v>665.86640540268934</v>
      </c>
      <c r="G579" s="710">
        <f t="shared" si="143"/>
        <v>450.93260025281137</v>
      </c>
      <c r="H579" s="717">
        <f t="shared" si="144"/>
        <v>314.17684042318683</v>
      </c>
      <c r="I579" s="710">
        <f t="shared" si="145"/>
        <v>313.12820058122787</v>
      </c>
      <c r="J579" s="710">
        <f t="shared" si="146"/>
        <v>312.3855974135181</v>
      </c>
      <c r="K579" s="710">
        <f t="shared" si="147"/>
        <v>311.94227006812764</v>
      </c>
      <c r="L579" s="710">
        <f t="shared" si="148"/>
        <v>311.79412826202514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1435.5061984751478</v>
      </c>
      <c r="E580" s="710">
        <f t="shared" si="141"/>
        <v>999.33859081823016</v>
      </c>
      <c r="F580" s="710">
        <f t="shared" si="142"/>
        <v>666.42092374505626</v>
      </c>
      <c r="G580" s="710">
        <f t="shared" si="143"/>
        <v>451.29982103048968</v>
      </c>
      <c r="H580" s="717">
        <f t="shared" si="144"/>
        <v>314.25420013650057</v>
      </c>
      <c r="I580" s="710">
        <f t="shared" si="145"/>
        <v>313.2032613766811</v>
      </c>
      <c r="J580" s="710">
        <f t="shared" si="146"/>
        <v>312.45899999292567</v>
      </c>
      <c r="K580" s="710">
        <f t="shared" si="147"/>
        <v>312.01466943477089</v>
      </c>
      <c r="L580" s="710">
        <f t="shared" si="148"/>
        <v>311.8661879652708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1435.6353454411167</v>
      </c>
      <c r="E581" s="710">
        <f t="shared" si="141"/>
        <v>999.82358022057565</v>
      </c>
      <c r="F581" s="710">
        <f t="shared" si="142"/>
        <v>666.97424208135385</v>
      </c>
      <c r="G581" s="710">
        <f t="shared" si="143"/>
        <v>451.66656004314103</v>
      </c>
      <c r="H581" s="717">
        <f t="shared" si="144"/>
        <v>314.33171206832958</v>
      </c>
      <c r="I581" s="710">
        <f t="shared" si="145"/>
        <v>313.27847931535246</v>
      </c>
      <c r="J581" s="710">
        <f t="shared" si="146"/>
        <v>312.53256322323375</v>
      </c>
      <c r="K581" s="710">
        <f t="shared" si="147"/>
        <v>312.08723154839015</v>
      </c>
      <c r="L581" s="710">
        <f t="shared" si="148"/>
        <v>311.93841110387979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1435.7641192936417</v>
      </c>
      <c r="E582" s="710">
        <f t="shared" si="141"/>
        <v>1000.3072191039676</v>
      </c>
      <c r="F582" s="710">
        <f t="shared" si="142"/>
        <v>667.52636305324802</v>
      </c>
      <c r="G582" s="710">
        <f t="shared" si="143"/>
        <v>452.032816894988</v>
      </c>
      <c r="H582" s="717">
        <f t="shared" si="144"/>
        <v>314.4093758697997</v>
      </c>
      <c r="I582" s="710">
        <f t="shared" si="145"/>
        <v>313.35385404969321</v>
      </c>
      <c r="J582" s="710">
        <f t="shared" si="146"/>
        <v>312.60628675822136</v>
      </c>
      <c r="K582" s="710">
        <f t="shared" si="147"/>
        <v>312.15995606372553</v>
      </c>
      <c r="L582" s="710">
        <f t="shared" si="148"/>
        <v>312.01079733295899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1435.8925215864531</v>
      </c>
      <c r="E583" s="710">
        <f t="shared" si="141"/>
        <v>1000.7895127789141</v>
      </c>
      <c r="F583" s="710">
        <f t="shared" si="142"/>
        <v>668.07728930081623</v>
      </c>
      <c r="G583" s="710">
        <f t="shared" si="143"/>
        <v>452.39859120474102</v>
      </c>
      <c r="H583" s="717">
        <f t="shared" si="144"/>
        <v>314.48719119215917</v>
      </c>
      <c r="I583" s="710">
        <f t="shared" si="145"/>
        <v>313.42938523215508</v>
      </c>
      <c r="J583" s="710">
        <f t="shared" si="146"/>
        <v>312.68017025157758</v>
      </c>
      <c r="K583" s="710">
        <f t="shared" si="147"/>
        <v>312.23284263537136</v>
      </c>
      <c r="L583" s="710">
        <f t="shared" si="148"/>
        <v>312.08334630745048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1436.0205538638668</v>
      </c>
      <c r="E584" s="710">
        <f t="shared" si="141"/>
        <v>1001.2704665257331</v>
      </c>
      <c r="F584" s="710">
        <f t="shared" si="142"/>
        <v>668.6270234624875</v>
      </c>
      <c r="G584" s="710">
        <f t="shared" si="143"/>
        <v>452.76388260545559</v>
      </c>
      <c r="H584" s="717">
        <f t="shared" si="144"/>
        <v>314.56515768678469</v>
      </c>
      <c r="I584" s="710">
        <f t="shared" si="145"/>
        <v>313.50507251519809</v>
      </c>
      <c r="J584" s="710">
        <f t="shared" si="146"/>
        <v>312.75421335690987</v>
      </c>
      <c r="K584" s="710">
        <f t="shared" si="147"/>
        <v>312.30589091778523</v>
      </c>
      <c r="L584" s="710">
        <f t="shared" si="148"/>
        <v>312.15605768214107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1436.1482176608606</v>
      </c>
      <c r="E585" s="710">
        <f t="shared" si="141"/>
        <v>1001.7500855947843</v>
      </c>
      <c r="F585" s="710">
        <f t="shared" si="142"/>
        <v>669.17556817498325</v>
      </c>
      <c r="G585" s="710">
        <f t="shared" si="143"/>
        <v>453.1286907443901</v>
      </c>
      <c r="H585" s="717">
        <f t="shared" si="144"/>
        <v>314.64327500518783</v>
      </c>
      <c r="I585" s="710">
        <f t="shared" si="145"/>
        <v>313.58091555129812</v>
      </c>
      <c r="J585" s="710">
        <f t="shared" si="146"/>
        <v>312.828415727753</v>
      </c>
      <c r="K585" s="710">
        <f t="shared" si="147"/>
        <v>312.37910056529699</v>
      </c>
      <c r="L585" s="710">
        <f t="shared" si="148"/>
        <v>312.22893111167127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1436.275514503149</v>
      </c>
      <c r="E586" s="710">
        <f t="shared" si="141"/>
        <v>1002.2283752066984</v>
      </c>
      <c r="F586" s="710">
        <f t="shared" si="142"/>
        <v>669.7229260732596</v>
      </c>
      <c r="G586" s="710">
        <f t="shared" si="143"/>
        <v>453.49301528286509</v>
      </c>
      <c r="H586" s="717">
        <f t="shared" si="144"/>
        <v>314.72154279902134</v>
      </c>
      <c r="I586" s="710">
        <f t="shared" si="145"/>
        <v>313.65691399295406</v>
      </c>
      <c r="J586" s="710">
        <f t="shared" si="146"/>
        <v>312.90277701757685</v>
      </c>
      <c r="K586" s="710">
        <f t="shared" si="147"/>
        <v>312.4524712321176</v>
      </c>
      <c r="L586" s="710">
        <f t="shared" si="148"/>
        <v>312.30196625054447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1436.4024459072573</v>
      </c>
      <c r="E587" s="710">
        <f t="shared" ref="E587:E650" si="157">FoAb*D586+(1-2*FoAb)*E586+FoAb*F586</f>
        <v>1002.7053405526044</v>
      </c>
      <c r="F587" s="710">
        <f t="shared" ref="F587:F650" si="158">FoAb*E586+(1-2*FoAb)*F586+FoAb*G586</f>
        <v>670.2690997904507</v>
      </c>
      <c r="G587" s="710">
        <f t="shared" ref="G587:G650" si="159">FoAb*F586+(1-2*FoAb)*G586+FoAb*H586</f>
        <v>453.85685589612365</v>
      </c>
      <c r="H587" s="717">
        <f t="shared" ref="H587:H650" si="160">_FoN1*G586+(1-_FoN1-_FoN2)*H586+_FoN2*I586</f>
        <v>314.79996072008521</v>
      </c>
      <c r="I587" s="710">
        <f t="shared" ref="I587:I650" si="161">FoCase*H586+(1-2*FoCase)*I586+FoCase*J586</f>
        <v>313.73306749269557</v>
      </c>
      <c r="J587" s="710">
        <f t="shared" ref="J587:J650" si="162">FoCase*I586+(1-2*FoCase)*J586+FoCase*K586</f>
        <v>312.97729687979495</v>
      </c>
      <c r="K587" s="710">
        <f t="shared" ref="K587:K650" si="163">FoCase*J586+(1-2*FoCase)*K586+FoCase*L586</f>
        <v>312.52600257234803</v>
      </c>
      <c r="L587" s="710">
        <f t="shared" ref="L587:L650" si="164">(1-2*FoCase-2*FoCase*BiAtmCase)*L586+2*FoCase*K586+2*FoCase*BiAtmCase*Tatm</f>
        <v>312.37516275313578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1436.5290133805956</v>
      </c>
      <c r="E588" s="710">
        <f t="shared" si="157"/>
        <v>1003.1809867943557</v>
      </c>
      <c r="F588" s="710">
        <f t="shared" si="158"/>
        <v>670.81409195781191</v>
      </c>
      <c r="G588" s="710">
        <f t="shared" si="159"/>
        <v>454.22021227319266</v>
      </c>
      <c r="H588" s="717">
        <f t="shared" si="160"/>
        <v>314.87852842033277</v>
      </c>
      <c r="I588" s="710">
        <f t="shared" si="161"/>
        <v>313.80937570309004</v>
      </c>
      <c r="J588" s="710">
        <f t="shared" si="162"/>
        <v>313.05197496777271</v>
      </c>
      <c r="K588" s="710">
        <f t="shared" si="163"/>
        <v>312.59969423998791</v>
      </c>
      <c r="L588" s="710">
        <f t="shared" si="164"/>
        <v>312.44852027370121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1436.6552184215316</v>
      </c>
      <c r="E589" s="710">
        <f t="shared" si="157"/>
        <v>1003.6553190647527</v>
      </c>
      <c r="F589" s="710">
        <f t="shared" si="158"/>
        <v>671.35790520466514</v>
      </c>
      <c r="G589" s="710">
        <f t="shared" si="159"/>
        <v>454.58308411674523</v>
      </c>
      <c r="H589" s="717">
        <f t="shared" si="160"/>
        <v>314.95724555187667</v>
      </c>
      <c r="I589" s="710">
        <f t="shared" si="161"/>
        <v>313.88583827675006</v>
      </c>
      <c r="J589" s="710">
        <f t="shared" si="162"/>
        <v>313.12681093483536</v>
      </c>
      <c r="K589" s="710">
        <f t="shared" si="163"/>
        <v>312.67354588894415</v>
      </c>
      <c r="L589" s="710">
        <f t="shared" si="164"/>
        <v>312.52203846638622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1436.7810625194625</v>
      </c>
      <c r="E590" s="710">
        <f t="shared" si="157"/>
        <v>1004.1283424677648</v>
      </c>
      <c r="F590" s="710">
        <f t="shared" si="158"/>
        <v>671.90054215834471</v>
      </c>
      <c r="G590" s="710">
        <f t="shared" si="159"/>
        <v>454.9454711429641</v>
      </c>
      <c r="H590" s="717">
        <f t="shared" si="160"/>
        <v>315.03611176699491</v>
      </c>
      <c r="I590" s="710">
        <f t="shared" si="161"/>
        <v>313.96245486634029</v>
      </c>
      <c r="J590" s="710">
        <f t="shared" si="162"/>
        <v>313.20180443427603</v>
      </c>
      <c r="K590" s="710">
        <f t="shared" si="163"/>
        <v>312.74755717303958</v>
      </c>
      <c r="L590" s="710">
        <f t="shared" si="164"/>
        <v>312.5957169852345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1436.9065471548865</v>
      </c>
      <c r="E591" s="710">
        <f t="shared" si="157"/>
        <v>1004.6000620787498</v>
      </c>
      <c r="F591" s="710">
        <f t="shared" si="158"/>
        <v>672.442005444144</v>
      </c>
      <c r="G591" s="710">
        <f t="shared" si="159"/>
        <v>455.30737308140607</v>
      </c>
      <c r="H591" s="717">
        <f t="shared" si="160"/>
        <v>315.11512671813682</v>
      </c>
      <c r="I591" s="710">
        <f t="shared" si="161"/>
        <v>314.03922512458479</v>
      </c>
      <c r="J591" s="710">
        <f t="shared" si="162"/>
        <v>313.27695511936349</v>
      </c>
      <c r="K591" s="710">
        <f t="shared" si="163"/>
        <v>312.82172774602117</v>
      </c>
      <c r="L591" s="710">
        <f t="shared" si="164"/>
        <v>312.66955548419679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1437.031673799474</v>
      </c>
      <c r="E592" s="710">
        <f t="shared" si="157"/>
        <v>1005.0704829446707</v>
      </c>
      <c r="F592" s="710">
        <f t="shared" si="158"/>
        <v>672.98229768526244</v>
      </c>
      <c r="G592" s="710">
        <f t="shared" si="159"/>
        <v>455.66878967486787</v>
      </c>
      <c r="H592" s="717">
        <f t="shared" si="160"/>
        <v>315.19429005792858</v>
      </c>
      <c r="I592" s="710">
        <f t="shared" si="161"/>
        <v>314.11614870427377</v>
      </c>
      <c r="J592" s="710">
        <f t="shared" si="162"/>
        <v>313.3522626433504</v>
      </c>
      <c r="K592" s="710">
        <f t="shared" si="163"/>
        <v>312.89605726156867</v>
      </c>
      <c r="L592" s="710">
        <f t="shared" si="164"/>
        <v>312.74355361713896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1437.1564439161377</v>
      </c>
      <c r="E593" s="710">
        <f t="shared" si="157"/>
        <v>1005.5396100843116</v>
      </c>
      <c r="F593" s="710">
        <f t="shared" si="158"/>
        <v>673.52142150275495</v>
      </c>
      <c r="G593" s="710">
        <f t="shared" si="159"/>
        <v>456.02972067925265</v>
      </c>
      <c r="H593" s="717">
        <f t="shared" si="160"/>
        <v>315.27360143917923</v>
      </c>
      <c r="I593" s="710">
        <f t="shared" si="161"/>
        <v>314.19322525827073</v>
      </c>
      <c r="J593" s="710">
        <f t="shared" si="162"/>
        <v>313.42772665948053</v>
      </c>
      <c r="K593" s="710">
        <f t="shared" si="163"/>
        <v>312.97054537330263</v>
      </c>
      <c r="L593" s="710">
        <f t="shared" si="164"/>
        <v>312.81771103785098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1437.280858959102</v>
      </c>
      <c r="E594" s="710">
        <f t="shared" si="157"/>
        <v>1006.0074484884911</v>
      </c>
      <c r="F594" s="710">
        <f t="shared" si="158"/>
        <v>674.05937951548083</v>
      </c>
      <c r="G594" s="710">
        <f t="shared" si="159"/>
        <v>456.3901658634374</v>
      </c>
      <c r="H594" s="717">
        <f t="shared" si="160"/>
        <v>315.35306051488635</v>
      </c>
      <c r="I594" s="710">
        <f t="shared" si="161"/>
        <v>314.27045443951891</v>
      </c>
      <c r="J594" s="710">
        <f t="shared" si="162"/>
        <v>313.50334682099697</v>
      </c>
      <c r="K594" s="710">
        <f t="shared" si="163"/>
        <v>313.04519173479287</v>
      </c>
      <c r="L594" s="710">
        <f t="shared" si="164"/>
        <v>312.89202740005504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1437.4049203739721</v>
      </c>
      <c r="E595" s="710">
        <f t="shared" si="157"/>
        <v>1006.4740031202742</v>
      </c>
      <c r="F595" s="710">
        <f t="shared" si="158"/>
        <v>674.59617434005395</v>
      </c>
      <c r="G595" s="710">
        <f t="shared" si="159"/>
        <v>456.7501250091421</v>
      </c>
      <c r="H595" s="717">
        <f t="shared" si="160"/>
        <v>315.43266693824154</v>
      </c>
      <c r="I595" s="710">
        <f t="shared" si="161"/>
        <v>314.3478359010486</v>
      </c>
      <c r="J595" s="710">
        <f t="shared" si="162"/>
        <v>313.57912278114929</v>
      </c>
      <c r="K595" s="710">
        <f t="shared" si="163"/>
        <v>313.11999599956636</v>
      </c>
      <c r="L595" s="710">
        <f t="shared" si="164"/>
        <v>312.96650235741379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1437.5286295978021</v>
      </c>
      <c r="E596" s="710">
        <f t="shared" si="157"/>
        <v>1006.9392789151814</v>
      </c>
      <c r="F596" s="710">
        <f t="shared" si="158"/>
        <v>675.13180859079375</v>
      </c>
      <c r="G596" s="710">
        <f t="shared" si="159"/>
        <v>457.10959791079893</v>
      </c>
      <c r="H596" s="717">
        <f t="shared" si="160"/>
        <v>315.51242036263596</v>
      </c>
      <c r="I596" s="710">
        <f t="shared" si="161"/>
        <v>314.42536929598339</v>
      </c>
      <c r="J596" s="710">
        <f t="shared" si="162"/>
        <v>313.65505419320141</v>
      </c>
      <c r="K596" s="710">
        <f t="shared" si="163"/>
        <v>313.19495782111534</v>
      </c>
      <c r="L596" s="710">
        <f t="shared" si="164"/>
        <v>313.0411355635386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1437.6519880591627</v>
      </c>
      <c r="E597" s="710">
        <f t="shared" si="157"/>
        <v>1007.4032807813968</v>
      </c>
      <c r="F597" s="710">
        <f t="shared" si="158"/>
        <v>675.66628487967739</v>
      </c>
      <c r="G597" s="710">
        <f t="shared" si="159"/>
        <v>457.46858437542329</v>
      </c>
      <c r="H597" s="717">
        <f t="shared" si="160"/>
        <v>315.59232044166623</v>
      </c>
      <c r="I597" s="710">
        <f t="shared" si="161"/>
        <v>314.50305427754677</v>
      </c>
      <c r="J597" s="710">
        <f t="shared" si="162"/>
        <v>313.73114071043875</v>
      </c>
      <c r="K597" s="710">
        <f t="shared" si="163"/>
        <v>313.27007685290528</v>
      </c>
      <c r="L597" s="710">
        <f t="shared" si="164"/>
        <v>313.11592667199778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1437.774997178208</v>
      </c>
      <c r="E598" s="710">
        <f t="shared" si="157"/>
        <v>1007.8660135999744</v>
      </c>
      <c r="F598" s="710">
        <f t="shared" si="158"/>
        <v>676.19960581629209</v>
      </c>
      <c r="G598" s="710">
        <f t="shared" si="159"/>
        <v>457.82708422248567</v>
      </c>
      <c r="H598" s="717">
        <f t="shared" si="160"/>
        <v>315.67236682913915</v>
      </c>
      <c r="I598" s="710">
        <f t="shared" si="161"/>
        <v>314.58089049906914</v>
      </c>
      <c r="J598" s="710">
        <f t="shared" si="162"/>
        <v>313.80738198617576</v>
      </c>
      <c r="K598" s="710">
        <f t="shared" si="163"/>
        <v>313.34535274838265</v>
      </c>
      <c r="L598" s="710">
        <f t="shared" si="164"/>
        <v>313.1908753363245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1437.897658366742</v>
      </c>
      <c r="E599" s="710">
        <f t="shared" si="157"/>
        <v>1008.3274822250418</v>
      </c>
      <c r="F599" s="710">
        <f t="shared" si="158"/>
        <v>676.731774007789</v>
      </c>
      <c r="G599" s="710">
        <f t="shared" si="159"/>
        <v>458.18509728378405</v>
      </c>
      <c r="H599" s="717">
        <f t="shared" si="160"/>
        <v>315.75255917907788</v>
      </c>
      <c r="I599" s="710">
        <f t="shared" si="161"/>
        <v>314.6588776139937</v>
      </c>
      <c r="J599" s="710">
        <f t="shared" si="162"/>
        <v>313.88377767376312</v>
      </c>
      <c r="K599" s="710">
        <f t="shared" si="163"/>
        <v>313.42078516098286</v>
      </c>
      <c r="L599" s="710">
        <f t="shared" si="164"/>
        <v>313.26598121002456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1438.0199730282848</v>
      </c>
      <c r="E600" s="710">
        <f t="shared" si="157"/>
        <v>1008.7876914840025</v>
      </c>
      <c r="F600" s="710">
        <f t="shared" si="158"/>
        <v>677.26279205883736</v>
      </c>
      <c r="G600" s="710">
        <f t="shared" si="159"/>
        <v>458.54262340331798</v>
      </c>
      <c r="H600" s="717">
        <f t="shared" si="160"/>
        <v>315.83289714572652</v>
      </c>
      <c r="I600" s="710">
        <f t="shared" si="161"/>
        <v>314.73701527588327</v>
      </c>
      <c r="J600" s="710">
        <f t="shared" si="162"/>
        <v>313.96032742659503</v>
      </c>
      <c r="K600" s="710">
        <f t="shared" si="163"/>
        <v>313.49637374413777</v>
      </c>
      <c r="L600" s="710">
        <f t="shared" si="164"/>
        <v>313.3412439465846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1438.1419425581364</v>
      </c>
      <c r="E601" s="710">
        <f t="shared" si="157"/>
        <v>1009.2466461777366</v>
      </c>
      <c r="F601" s="710">
        <f t="shared" si="158"/>
        <v>677.79266257157951</v>
      </c>
      <c r="G601" s="710">
        <f t="shared" si="159"/>
        <v>458.89966243716304</v>
      </c>
      <c r="H601" s="717">
        <f t="shared" si="160"/>
        <v>315.91338038355588</v>
      </c>
      <c r="I601" s="710">
        <f t="shared" si="161"/>
        <v>314.81530313842637</v>
      </c>
      <c r="J601" s="710">
        <f t="shared" si="162"/>
        <v>314.03703089811626</v>
      </c>
      <c r="K601" s="710">
        <f t="shared" si="163"/>
        <v>313.57211815128346</v>
      </c>
      <c r="L601" s="710">
        <f t="shared" si="164"/>
        <v>313.41666319947973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1438.2635683434432</v>
      </c>
      <c r="E602" s="710">
        <f t="shared" si="157"/>
        <v>1009.7043510807994</v>
      </c>
      <c r="F602" s="710">
        <f t="shared" si="158"/>
        <v>678.32138814558698</v>
      </c>
      <c r="G602" s="710">
        <f t="shared" si="159"/>
        <v>459.25621425334697</v>
      </c>
      <c r="H602" s="717">
        <f t="shared" si="160"/>
        <v>315.99400854726838</v>
      </c>
      <c r="I602" s="710">
        <f t="shared" si="161"/>
        <v>314.89374085544364</v>
      </c>
      <c r="J602" s="710">
        <f t="shared" si="162"/>
        <v>314.11388774182927</v>
      </c>
      <c r="K602" s="710">
        <f t="shared" si="163"/>
        <v>313.64801803586772</v>
      </c>
      <c r="L602" s="710">
        <f t="shared" si="164"/>
        <v>313.49223862218122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1438.3848517632603</v>
      </c>
      <c r="E603" s="710">
        <f t="shared" si="157"/>
        <v>1010.1608109416183</v>
      </c>
      <c r="F603" s="710">
        <f t="shared" si="158"/>
        <v>678.84897137781684</v>
      </c>
      <c r="G603" s="710">
        <f t="shared" si="159"/>
        <v>459.61227873172601</v>
      </c>
      <c r="H603" s="717">
        <f t="shared" si="160"/>
        <v>316.07478129180322</v>
      </c>
      <c r="I603" s="710">
        <f t="shared" si="161"/>
        <v>314.97232808089393</v>
      </c>
      <c r="J603" s="710">
        <f t="shared" si="162"/>
        <v>314.19089761130112</v>
      </c>
      <c r="K603" s="710">
        <f t="shared" si="163"/>
        <v>313.72407305135755</v>
      </c>
      <c r="L603" s="710">
        <f t="shared" si="164"/>
        <v>313.56796986816403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1438.5057941886155</v>
      </c>
      <c r="E604" s="710">
        <f t="shared" si="157"/>
        <v>1010.6160304826881</v>
      </c>
      <c r="F604" s="710">
        <f t="shared" si="158"/>
        <v>679.37541486256941</v>
      </c>
      <c r="G604" s="710">
        <f t="shared" si="159"/>
        <v>459.96785576386281</v>
      </c>
      <c r="H604" s="717">
        <f t="shared" si="160"/>
        <v>316.15569827234157</v>
      </c>
      <c r="I604" s="710">
        <f t="shared" si="161"/>
        <v>315.05106446888044</v>
      </c>
      <c r="J604" s="710">
        <f t="shared" si="162"/>
        <v>314.26806016017042</v>
      </c>
      <c r="K604" s="710">
        <f t="shared" si="163"/>
        <v>313.80028285124638</v>
      </c>
      <c r="L604" s="710">
        <f t="shared" si="164"/>
        <v>313.64385659091454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1438.626396982572</v>
      </c>
      <c r="E605" s="710">
        <f t="shared" si="157"/>
        <v>1011.0700144007641</v>
      </c>
      <c r="F605" s="710">
        <f t="shared" si="158"/>
        <v>679.90072119144611</v>
      </c>
      <c r="G605" s="710">
        <f t="shared" si="159"/>
        <v>460.32294525290513</v>
      </c>
      <c r="H605" s="717">
        <f t="shared" si="160"/>
        <v>316.23675914431152</v>
      </c>
      <c r="I605" s="710">
        <f t="shared" si="161"/>
        <v>315.12994967365682</v>
      </c>
      <c r="J605" s="710">
        <f t="shared" si="162"/>
        <v>314.34537504215416</v>
      </c>
      <c r="K605" s="710">
        <f t="shared" si="163"/>
        <v>313.87664708906152</v>
      </c>
      <c r="L605" s="710">
        <f t="shared" si="164"/>
        <v>313.71989844393795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1438.7466615002909</v>
      </c>
      <c r="E606" s="710">
        <f t="shared" si="157"/>
        <v>1011.5227673670543</v>
      </c>
      <c r="F606" s="710">
        <f t="shared" si="158"/>
        <v>680.42489295330847</v>
      </c>
      <c r="G606" s="710">
        <f t="shared" si="159"/>
        <v>460.67754711346532</v>
      </c>
      <c r="H606" s="717">
        <f t="shared" si="160"/>
        <v>316.31796356339282</v>
      </c>
      <c r="I606" s="710">
        <f t="shared" si="161"/>
        <v>315.20898334963317</v>
      </c>
      <c r="J606" s="710">
        <f t="shared" si="162"/>
        <v>314.42284191105432</v>
      </c>
      <c r="K606" s="710">
        <f t="shared" si="163"/>
        <v>313.95316541837138</v>
      </c>
      <c r="L606" s="710">
        <f t="shared" si="164"/>
        <v>313.79609508076555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1438.8665890890918</v>
      </c>
      <c r="E607" s="710">
        <f t="shared" si="157"/>
        <v>1011.9742940274089</v>
      </c>
      <c r="F607" s="710">
        <f t="shared" si="158"/>
        <v>680.94793273423795</v>
      </c>
      <c r="G607" s="710">
        <f t="shared" si="159"/>
        <v>461.03166127150126</v>
      </c>
      <c r="H607" s="717">
        <f t="shared" si="160"/>
        <v>316.39931118552215</v>
      </c>
      <c r="I607" s="710">
        <f t="shared" si="161"/>
        <v>315.2881651513818</v>
      </c>
      <c r="J607" s="710">
        <f t="shared" si="162"/>
        <v>314.50046042076491</v>
      </c>
      <c r="K607" s="710">
        <f t="shared" si="163"/>
        <v>314.02983749279258</v>
      </c>
      <c r="L607" s="710">
        <f t="shared" si="164"/>
        <v>313.87244615496212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1438.9861810885154</v>
      </c>
      <c r="E608" s="710">
        <f t="shared" si="157"/>
        <v>1012.4245990025091</v>
      </c>
      <c r="F608" s="710">
        <f t="shared" si="158"/>
        <v>681.46984311749566</v>
      </c>
      <c r="G608" s="710">
        <f t="shared" si="159"/>
        <v>461.38528766419751</v>
      </c>
      <c r="H608" s="717">
        <f t="shared" si="160"/>
        <v>316.48080166689761</v>
      </c>
      <c r="I608" s="710">
        <f t="shared" si="161"/>
        <v>315.3674947336433</v>
      </c>
      <c r="J608" s="710">
        <f t="shared" si="162"/>
        <v>314.57823022527816</v>
      </c>
      <c r="K608" s="710">
        <f t="shared" si="163"/>
        <v>314.10666296599709</v>
      </c>
      <c r="L608" s="710">
        <f t="shared" si="164"/>
        <v>313.94895132013329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1439.1054388303826</v>
      </c>
      <c r="E609" s="710">
        <f t="shared" si="157"/>
        <v>1012.8736868880536</v>
      </c>
      <c r="F609" s="710">
        <f t="shared" si="158"/>
        <v>681.99062668348415</v>
      </c>
      <c r="G609" s="710">
        <f t="shared" si="159"/>
        <v>461.73842623984814</v>
      </c>
      <c r="H609" s="717">
        <f t="shared" si="160"/>
        <v>316.56243466398365</v>
      </c>
      <c r="I609" s="710">
        <f t="shared" si="161"/>
        <v>315.44697175133223</v>
      </c>
      <c r="J609" s="710">
        <f t="shared" si="162"/>
        <v>314.6561509786913</v>
      </c>
      <c r="K609" s="710">
        <f t="shared" si="163"/>
        <v>314.18364149171907</v>
      </c>
      <c r="L609" s="710">
        <f t="shared" si="164"/>
        <v>314.02561022993228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1439.224363638855</v>
      </c>
      <c r="E610" s="710">
        <f t="shared" si="157"/>
        <v>1013.3215622549436</v>
      </c>
      <c r="F610" s="710">
        <f t="shared" si="158"/>
        <v>682.51028600970812</v>
      </c>
      <c r="G610" s="710">
        <f t="shared" si="159"/>
        <v>462.09107695773986</v>
      </c>
      <c r="H610" s="717">
        <f t="shared" si="160"/>
        <v>316.64420983351584</v>
      </c>
      <c r="I610" s="710">
        <f t="shared" si="161"/>
        <v>315.52659585954285</v>
      </c>
      <c r="J610" s="710">
        <f t="shared" si="162"/>
        <v>314.73422233521302</v>
      </c>
      <c r="K610" s="710">
        <f t="shared" si="163"/>
        <v>314.26077272376187</v>
      </c>
      <c r="L610" s="710">
        <f t="shared" si="164"/>
        <v>314.10242253806757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1439.3429568304948</v>
      </c>
      <c r="E611" s="710">
        <f t="shared" si="157"/>
        <v>1013.7682296494659</v>
      </c>
      <c r="F611" s="710">
        <f t="shared" si="158"/>
        <v>683.02882367073767</v>
      </c>
      <c r="G611" s="710">
        <f t="shared" si="159"/>
        <v>462.44323978803692</v>
      </c>
      <c r="H611" s="717">
        <f t="shared" si="160"/>
        <v>316.72612683250532</v>
      </c>
      <c r="I611" s="710">
        <f t="shared" si="161"/>
        <v>315.60636671355462</v>
      </c>
      <c r="J611" s="710">
        <f t="shared" si="162"/>
        <v>314.81244394916979</v>
      </c>
      <c r="K611" s="710">
        <f t="shared" si="163"/>
        <v>314.33805631600512</v>
      </c>
      <c r="L611" s="710">
        <f t="shared" si="164"/>
        <v>314.17938789830936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1439.4612197143226</v>
      </c>
      <c r="E612" s="710">
        <f t="shared" si="157"/>
        <v>1014.2136935934749</v>
      </c>
      <c r="F612" s="710">
        <f t="shared" si="158"/>
        <v>683.54624223817098</v>
      </c>
      <c r="G612" s="710">
        <f t="shared" si="159"/>
        <v>462.79491471166591</v>
      </c>
      <c r="H612" s="717">
        <f t="shared" si="160"/>
        <v>316.8081853182436</v>
      </c>
      <c r="I612" s="710">
        <f t="shared" si="161"/>
        <v>315.6862839688381</v>
      </c>
      <c r="J612" s="710">
        <f t="shared" si="162"/>
        <v>314.89081547501218</v>
      </c>
      <c r="K612" s="710">
        <f t="shared" si="163"/>
        <v>314.41549192241109</v>
      </c>
      <c r="L612" s="710">
        <f t="shared" si="164"/>
        <v>314.25650596449668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1439.5791535918763</v>
      </c>
      <c r="E613" s="710">
        <f t="shared" si="157"/>
        <v>1014.6579585845731</v>
      </c>
      <c r="F613" s="710">
        <f t="shared" si="158"/>
        <v>684.06254428059799</v>
      </c>
      <c r="G613" s="710">
        <f t="shared" si="159"/>
        <v>463.14610172020224</v>
      </c>
      <c r="H613" s="717">
        <f t="shared" si="160"/>
        <v>316.89038494830703</v>
      </c>
      <c r="I613" s="710">
        <f t="shared" si="161"/>
        <v>315.76634728106035</v>
      </c>
      <c r="J613" s="710">
        <f t="shared" si="162"/>
        <v>314.96933656732114</v>
      </c>
      <c r="K613" s="710">
        <f t="shared" si="163"/>
        <v>314.49307919703165</v>
      </c>
      <c r="L613" s="710">
        <f t="shared" si="164"/>
        <v>314.33377639054447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1439.6967597572691</v>
      </c>
      <c r="E614" s="710">
        <f t="shared" si="157"/>
        <v>1015.1010290962888</v>
      </c>
      <c r="F614" s="710">
        <f t="shared" si="158"/>
        <v>684.57773236356491</v>
      </c>
      <c r="G614" s="710">
        <f t="shared" si="159"/>
        <v>463.49680081575735</v>
      </c>
      <c r="H614" s="717">
        <f t="shared" si="160"/>
        <v>316.97272538056131</v>
      </c>
      <c r="I614" s="710">
        <f t="shared" si="161"/>
        <v>315.84655630609024</v>
      </c>
      <c r="J614" s="710">
        <f t="shared" si="162"/>
        <v>315.04800688081434</v>
      </c>
      <c r="K614" s="710">
        <f t="shared" si="163"/>
        <v>314.57081779401483</v>
      </c>
      <c r="L614" s="710">
        <f t="shared" si="164"/>
        <v>314.41119883045008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1439.8140394972456</v>
      </c>
      <c r="E615" s="710">
        <f t="shared" si="157"/>
        <v>1015.5429095782541</v>
      </c>
      <c r="F615" s="710">
        <f t="shared" si="158"/>
        <v>685.09180904953882</v>
      </c>
      <c r="G615" s="710">
        <f t="shared" si="159"/>
        <v>463.84701201086676</v>
      </c>
      <c r="H615" s="717">
        <f t="shared" si="160"/>
        <v>317.05520627316588</v>
      </c>
      <c r="I615" s="710">
        <f t="shared" si="161"/>
        <v>315.9269107000041</v>
      </c>
      <c r="J615" s="710">
        <f t="shared" si="162"/>
        <v>315.12682607035208</v>
      </c>
      <c r="K615" s="710">
        <f t="shared" si="163"/>
        <v>314.64870736761139</v>
      </c>
      <c r="L615" s="710">
        <f t="shared" si="164"/>
        <v>314.48877293830003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1439.9309940912403</v>
      </c>
      <c r="E616" s="710">
        <f t="shared" si="157"/>
        <v>1015.9836044563797</v>
      </c>
      <c r="F616" s="710">
        <f t="shared" si="158"/>
        <v>685.6047768978741</v>
      </c>
      <c r="G616" s="710">
        <f t="shared" si="159"/>
        <v>464.19673532837891</v>
      </c>
      <c r="H616" s="717">
        <f t="shared" si="160"/>
        <v>317.13782728457835</v>
      </c>
      <c r="I616" s="710">
        <f t="shared" si="161"/>
        <v>316.00741011909082</v>
      </c>
      <c r="J616" s="710">
        <f t="shared" si="162"/>
        <v>315.20579379094335</v>
      </c>
      <c r="K616" s="710">
        <f t="shared" si="163"/>
        <v>314.72674757218135</v>
      </c>
      <c r="L616" s="710">
        <f t="shared" si="164"/>
        <v>314.56649836827665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1440.0476248114321</v>
      </c>
      <c r="E617" s="710">
        <f t="shared" si="157"/>
        <v>1016.4231181330284</v>
      </c>
      <c r="F617" s="710">
        <f t="shared" si="158"/>
        <v>686.11663846477791</v>
      </c>
      <c r="G617" s="710">
        <f t="shared" si="159"/>
        <v>464.54597080134539</v>
      </c>
      <c r="H617" s="717">
        <f t="shared" si="160"/>
        <v>317.22058807355882</v>
      </c>
      <c r="I617" s="710">
        <f t="shared" si="161"/>
        <v>316.08805421985744</v>
      </c>
      <c r="J617" s="710">
        <f t="shared" si="162"/>
        <v>315.28490969775191</v>
      </c>
      <c r="K617" s="710">
        <f t="shared" si="163"/>
        <v>314.80493806220028</v>
      </c>
      <c r="L617" s="710">
        <f t="shared" si="164"/>
        <v>314.64437477466475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1440.1639329228015</v>
      </c>
      <c r="E618" s="710">
        <f t="shared" si="157"/>
        <v>1016.8614549871885</v>
      </c>
      <c r="F618" s="710">
        <f t="shared" si="158"/>
        <v>686.62739630327746</v>
      </c>
      <c r="G618" s="710">
        <f t="shared" si="159"/>
        <v>464.89471847291134</v>
      </c>
      <c r="H618" s="717">
        <f t="shared" si="160"/>
        <v>317.30348829917415</v>
      </c>
      <c r="I618" s="710">
        <f t="shared" si="161"/>
        <v>316.16884265903406</v>
      </c>
      <c r="J618" s="710">
        <f t="shared" si="162"/>
        <v>315.3641734461022</v>
      </c>
      <c r="K618" s="710">
        <f t="shared" si="163"/>
        <v>314.88327849226579</v>
      </c>
      <c r="L618" s="710">
        <f t="shared" si="164"/>
        <v>314.72240181185799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1440.2799196831843</v>
      </c>
      <c r="E619" s="710">
        <f t="shared" si="157"/>
        <v>1017.298619374644</v>
      </c>
      <c r="F619" s="710">
        <f t="shared" si="158"/>
        <v>687.13705296318744</v>
      </c>
      <c r="G619" s="710">
        <f t="shared" si="159"/>
        <v>465.24297839620732</v>
      </c>
      <c r="H619" s="717">
        <f t="shared" si="160"/>
        <v>317.38652762080221</v>
      </c>
      <c r="I619" s="710">
        <f t="shared" si="161"/>
        <v>316.24977509357916</v>
      </c>
      <c r="J619" s="710">
        <f t="shared" si="162"/>
        <v>315.44358469148511</v>
      </c>
      <c r="K619" s="710">
        <f t="shared" si="163"/>
        <v>314.96176851710368</v>
      </c>
      <c r="L619" s="710">
        <f t="shared" si="164"/>
        <v>314.80057913436525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1440.3955863433273</v>
      </c>
      <c r="E620" s="710">
        <f t="shared" si="157"/>
        <v>1017.734615628144</v>
      </c>
      <c r="F620" s="710">
        <f t="shared" si="158"/>
        <v>687.645610991078</v>
      </c>
      <c r="G620" s="710">
        <f t="shared" si="159"/>
        <v>465.59075063424194</v>
      </c>
      <c r="H620" s="717">
        <f t="shared" si="160"/>
        <v>317.46970569813601</v>
      </c>
      <c r="I620" s="710">
        <f t="shared" si="161"/>
        <v>316.33085118068459</v>
      </c>
      <c r="J620" s="710">
        <f t="shared" si="162"/>
        <v>315.52314308956392</v>
      </c>
      <c r="K620" s="710">
        <f t="shared" si="163"/>
        <v>315.04040779157424</v>
      </c>
      <c r="L620" s="710">
        <f t="shared" si="164"/>
        <v>314.87890639681717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1440.5109341469424</v>
      </c>
      <c r="E621" s="710">
        <f t="shared" si="157"/>
        <v>1018.1694480575703</v>
      </c>
      <c r="F621" s="710">
        <f t="shared" si="158"/>
        <v>688.15307293024364</v>
      </c>
      <c r="G621" s="710">
        <f t="shared" si="159"/>
        <v>465.93803525979519</v>
      </c>
      <c r="H621" s="717">
        <f t="shared" si="160"/>
        <v>317.55302219118784</v>
      </c>
      <c r="I621" s="710">
        <f t="shared" si="161"/>
        <v>316.41207057778092</v>
      </c>
      <c r="J621" s="710">
        <f t="shared" si="162"/>
        <v>315.60284829617979</v>
      </c>
      <c r="K621" s="710">
        <f t="shared" si="163"/>
        <v>315.11919597067833</v>
      </c>
      <c r="L621" s="710">
        <f t="shared" si="164"/>
        <v>314.95738325397218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1440.6259643307594</v>
      </c>
      <c r="E622" s="710">
        <f t="shared" si="157"/>
        <v>1018.6031209501048</v>
      </c>
      <c r="F622" s="710">
        <f t="shared" si="158"/>
        <v>688.65944132067227</v>
      </c>
      <c r="G622" s="710">
        <f t="shared" si="159"/>
        <v>466.28483235531263</v>
      </c>
      <c r="H622" s="717">
        <f t="shared" si="160"/>
        <v>317.63647676029331</v>
      </c>
      <c r="I622" s="710">
        <f t="shared" si="161"/>
        <v>316.49343294254192</v>
      </c>
      <c r="J622" s="710">
        <f t="shared" si="162"/>
        <v>315.68269996735762</v>
      </c>
      <c r="K622" s="710">
        <f t="shared" si="163"/>
        <v>315.19813270956365</v>
      </c>
      <c r="L622" s="710">
        <f t="shared" si="164"/>
        <v>315.03600936072297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1440.7406781245807</v>
      </c>
      <c r="E623" s="710">
        <f t="shared" si="157"/>
        <v>1019.0356385703928</v>
      </c>
      <c r="F623" s="710">
        <f t="shared" si="158"/>
        <v>689.16471869901522</v>
      </c>
      <c r="G623" s="710">
        <f t="shared" si="159"/>
        <v>466.63114201280098</v>
      </c>
      <c r="H623" s="717">
        <f t="shared" si="160"/>
        <v>317.72006906611534</v>
      </c>
      <c r="I623" s="710">
        <f t="shared" si="161"/>
        <v>316.57493793288995</v>
      </c>
      <c r="J623" s="710">
        <f t="shared" si="162"/>
        <v>315.76269775931166</v>
      </c>
      <c r="K623" s="710">
        <f t="shared" si="163"/>
        <v>315.27721766353022</v>
      </c>
      <c r="L623" s="710">
        <f t="shared" si="164"/>
        <v>315.11478437210252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1440.8550767513327</v>
      </c>
      <c r="E624" s="710">
        <f t="shared" si="157"/>
        <v>1019.4670051607083</v>
      </c>
      <c r="F624" s="710">
        <f t="shared" si="158"/>
        <v>689.66890759855744</v>
      </c>
      <c r="G624" s="710">
        <f t="shared" si="159"/>
        <v>466.97696433372374</v>
      </c>
      <c r="H624" s="717">
        <f t="shared" si="160"/>
        <v>317.80379876964827</v>
      </c>
      <c r="I624" s="710">
        <f t="shared" si="161"/>
        <v>316.65658520700049</v>
      </c>
      <c r="J624" s="710">
        <f t="shared" si="162"/>
        <v>315.84284132845073</v>
      </c>
      <c r="K624" s="710">
        <f t="shared" si="163"/>
        <v>315.35645048803696</v>
      </c>
      <c r="L624" s="710">
        <f t="shared" si="164"/>
        <v>315.19370794329001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1440.9691614271189</v>
      </c>
      <c r="E625" s="710">
        <f t="shared" si="157"/>
        <v>1019.8972249411146</v>
      </c>
      <c r="F625" s="710">
        <f t="shared" si="158"/>
        <v>690.17201054918849</v>
      </c>
      <c r="G625" s="710">
        <f t="shared" si="159"/>
        <v>467.3222994288983</v>
      </c>
      <c r="H625" s="717">
        <f t="shared" si="160"/>
        <v>317.88766553222166</v>
      </c>
      <c r="I625" s="710">
        <f t="shared" si="161"/>
        <v>316.73837442330716</v>
      </c>
      <c r="J625" s="710">
        <f t="shared" si="162"/>
        <v>315.92313033138407</v>
      </c>
      <c r="K625" s="710">
        <f t="shared" si="163"/>
        <v>315.43583083870715</v>
      </c>
      <c r="L625" s="710">
        <f t="shared" si="164"/>
        <v>315.27277972961707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1441.0829333612712</v>
      </c>
      <c r="E626" s="710">
        <f t="shared" si="157"/>
        <v>1020.3263021096257</v>
      </c>
      <c r="F626" s="710">
        <f t="shared" si="158"/>
        <v>690.67403007737437</v>
      </c>
      <c r="G626" s="710">
        <f t="shared" si="159"/>
        <v>467.66714741839371</v>
      </c>
      <c r="H626" s="717">
        <f t="shared" si="160"/>
        <v>317.97166901550412</v>
      </c>
      <c r="I626" s="710">
        <f t="shared" si="161"/>
        <v>316.82030524050629</v>
      </c>
      <c r="J626" s="710">
        <f t="shared" si="162"/>
        <v>316.00356442492659</v>
      </c>
      <c r="K626" s="710">
        <f t="shared" si="163"/>
        <v>315.51535837133429</v>
      </c>
      <c r="L626" s="710">
        <f t="shared" si="164"/>
        <v>315.35199938657365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1441.1963937564014</v>
      </c>
      <c r="E627" s="710">
        <f t="shared" si="157"/>
        <v>1020.7542408423654</v>
      </c>
      <c r="F627" s="710">
        <f t="shared" si="158"/>
        <v>691.17496870612922</v>
      </c>
      <c r="G627" s="710">
        <f t="shared" si="159"/>
        <v>468.01150843142915</v>
      </c>
      <c r="H627" s="717">
        <f t="shared" si="160"/>
        <v>318.05580888150718</v>
      </c>
      <c r="I627" s="710">
        <f t="shared" si="161"/>
        <v>316.90237731756196</v>
      </c>
      <c r="J627" s="710">
        <f t="shared" si="162"/>
        <v>316.08414326610409</v>
      </c>
      <c r="K627" s="710">
        <f t="shared" si="163"/>
        <v>315.59503274188796</v>
      </c>
      <c r="L627" s="710">
        <f t="shared" si="164"/>
        <v>315.4313665698138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1441.3095438084517</v>
      </c>
      <c r="E628" s="710">
        <f t="shared" si="157"/>
        <v>1021.1810452937256</v>
      </c>
      <c r="F628" s="710">
        <f t="shared" si="158"/>
        <v>691.67482895498779</v>
      </c>
      <c r="G628" s="710">
        <f t="shared" si="159"/>
        <v>468.35538260627339</v>
      </c>
      <c r="H628" s="717">
        <f t="shared" si="160"/>
        <v>318.14008479258916</v>
      </c>
      <c r="I628" s="710">
        <f t="shared" si="161"/>
        <v>316.9845903137101</v>
      </c>
      <c r="J628" s="710">
        <f t="shared" si="162"/>
        <v>316.16486651215865</v>
      </c>
      <c r="K628" s="710">
        <f t="shared" si="163"/>
        <v>315.67485360651949</v>
      </c>
      <c r="L628" s="710">
        <f t="shared" si="164"/>
        <v>315.51088093516154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1441.422384706746</v>
      </c>
      <c r="E629" s="710">
        <f t="shared" si="157"/>
        <v>1021.6067195965214</v>
      </c>
      <c r="F629" s="710">
        <f t="shared" si="158"/>
        <v>692.17361333997917</v>
      </c>
      <c r="G629" s="710">
        <f t="shared" si="159"/>
        <v>468.69877009014533</v>
      </c>
      <c r="H629" s="717">
        <f t="shared" si="160"/>
        <v>318.22449641145863</v>
      </c>
      <c r="I629" s="710">
        <f t="shared" si="161"/>
        <v>317.06694388846358</v>
      </c>
      <c r="J629" s="710">
        <f t="shared" si="162"/>
        <v>316.24573382055394</v>
      </c>
      <c r="K629" s="710">
        <f t="shared" si="163"/>
        <v>315.75482062156743</v>
      </c>
      <c r="L629" s="710">
        <f t="shared" si="164"/>
        <v>315.59054213861657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1441.5349176340385</v>
      </c>
      <c r="E630" s="710">
        <f t="shared" si="157"/>
        <v>1022.0312678621483</v>
      </c>
      <c r="F630" s="710">
        <f t="shared" si="158"/>
        <v>692.67132437359953</v>
      </c>
      <c r="G630" s="710">
        <f t="shared" si="159"/>
        <v>469.04167103911453</v>
      </c>
      <c r="H630" s="717">
        <f t="shared" si="160"/>
        <v>318.30904340117843</v>
      </c>
      <c r="I630" s="710">
        <f t="shared" si="161"/>
        <v>317.14943770161631</v>
      </c>
      <c r="J630" s="710">
        <f t="shared" si="162"/>
        <v>316.32674484898018</v>
      </c>
      <c r="K630" s="710">
        <f t="shared" si="163"/>
        <v>315.8349334435631</v>
      </c>
      <c r="L630" s="710">
        <f t="shared" si="164"/>
        <v>315.67034983636012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1441.6471437665648</v>
      </c>
      <c r="E631" s="710">
        <f t="shared" si="157"/>
        <v>1022.4546941807339</v>
      </c>
      <c r="F631" s="710">
        <f t="shared" si="158"/>
        <v>693.16796456478733</v>
      </c>
      <c r="G631" s="710">
        <f t="shared" si="159"/>
        <v>469.38408561800384</v>
      </c>
      <c r="H631" s="717">
        <f t="shared" si="160"/>
        <v>318.39372542516901</v>
      </c>
      <c r="I631" s="710">
        <f t="shared" si="161"/>
        <v>317.23207141324815</v>
      </c>
      <c r="J631" s="710">
        <f t="shared" si="162"/>
        <v>316.40789925535944</v>
      </c>
      <c r="K631" s="710">
        <f t="shared" si="163"/>
        <v>315.91519172923626</v>
      </c>
      <c r="L631" s="710">
        <f t="shared" si="164"/>
        <v>315.75030368476024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1441.7590642740893</v>
      </c>
      <c r="E632" s="710">
        <f t="shared" si="157"/>
        <v>1022.8770026212918</v>
      </c>
      <c r="F632" s="710">
        <f t="shared" si="158"/>
        <v>693.66353641889668</v>
      </c>
      <c r="G632" s="710">
        <f t="shared" si="159"/>
        <v>469.72601400029151</v>
      </c>
      <c r="H632" s="717">
        <f t="shared" si="160"/>
        <v>318.47854214721201</v>
      </c>
      <c r="I632" s="710">
        <f t="shared" si="161"/>
        <v>317.31484468372895</v>
      </c>
      <c r="J632" s="710">
        <f t="shared" si="162"/>
        <v>316.4891966978505</v>
      </c>
      <c r="K632" s="710">
        <f t="shared" si="163"/>
        <v>315.99559513552038</v>
      </c>
      <c r="L632" s="710">
        <f t="shared" si="164"/>
        <v>315.8304033403777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1441.870680319955</v>
      </c>
      <c r="E633" s="710">
        <f t="shared" si="157"/>
        <v>1023.2981972318723</v>
      </c>
      <c r="F633" s="710">
        <f t="shared" si="158"/>
        <v>694.15804243767377</v>
      </c>
      <c r="G633" s="710">
        <f t="shared" si="159"/>
        <v>470.06745636801509</v>
      </c>
      <c r="H633" s="717">
        <f t="shared" si="160"/>
        <v>318.56349323145412</v>
      </c>
      <c r="I633" s="710">
        <f t="shared" si="161"/>
        <v>317.39775717372316</v>
      </c>
      <c r="J633" s="710">
        <f t="shared" si="162"/>
        <v>316.57063683485393</v>
      </c>
      <c r="K633" s="710">
        <f t="shared" si="163"/>
        <v>316.07614331955801</v>
      </c>
      <c r="L633" s="710">
        <f t="shared" si="164"/>
        <v>315.91064845997107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1441.9819930611313</v>
      </c>
      <c r="E634" s="710">
        <f t="shared" si="157"/>
        <v>1023.7182820397122</v>
      </c>
      <c r="F634" s="710">
        <f t="shared" si="158"/>
        <v>694.65148511923189</v>
      </c>
      <c r="G634" s="710">
        <f t="shared" si="159"/>
        <v>470.40841291167567</v>
      </c>
      <c r="H634" s="717">
        <f t="shared" si="160"/>
        <v>318.64857834241002</v>
      </c>
      <c r="I634" s="710">
        <f t="shared" si="161"/>
        <v>317.48080854419402</v>
      </c>
      <c r="J634" s="710">
        <f t="shared" si="162"/>
        <v>316.65221932501709</v>
      </c>
      <c r="K634" s="710">
        <f t="shared" si="163"/>
        <v>316.15683593870614</v>
      </c>
      <c r="L634" s="710">
        <f t="shared" si="164"/>
        <v>315.99103870050254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1442.0930036482616</v>
      </c>
      <c r="E635" s="710">
        <f t="shared" si="157"/>
        <v>1024.1372610513831</v>
      </c>
      <c r="F635" s="710">
        <f t="shared" si="158"/>
        <v>695.14386695802739</v>
      </c>
      <c r="G635" s="710">
        <f t="shared" si="159"/>
        <v>470.74888383014309</v>
      </c>
      <c r="H635" s="717">
        <f t="shared" si="160"/>
        <v>318.73379714496639</v>
      </c>
      <c r="I635" s="710">
        <f t="shared" si="161"/>
        <v>317.56399845640772</v>
      </c>
      <c r="J635" s="710">
        <f t="shared" si="162"/>
        <v>316.7339438272387</v>
      </c>
      <c r="K635" s="710">
        <f t="shared" si="163"/>
        <v>316.23767265054136</v>
      </c>
      <c r="L635" s="710">
        <f t="shared" si="164"/>
        <v>316.07157371914315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1442.2037132257108</v>
      </c>
      <c r="E636" s="710">
        <f t="shared" si="157"/>
        <v>1024.5551382529393</v>
      </c>
      <c r="F636" s="710">
        <f t="shared" si="158"/>
        <v>695.63519044483644</v>
      </c>
      <c r="G636" s="710">
        <f t="shared" si="159"/>
        <v>471.08886933056186</v>
      </c>
      <c r="H636" s="717">
        <f t="shared" si="160"/>
        <v>318.81914930438484</v>
      </c>
      <c r="I636" s="710">
        <f t="shared" si="161"/>
        <v>317.64732657193787</v>
      </c>
      <c r="J636" s="710">
        <f t="shared" si="162"/>
        <v>316.81581000067399</v>
      </c>
      <c r="K636" s="710">
        <f t="shared" si="163"/>
        <v>316.31865311286515</v>
      </c>
      <c r="L636" s="710">
        <f t="shared" si="164"/>
        <v>316.15225317327793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1442.3141229316116</v>
      </c>
      <c r="E637" s="710">
        <f t="shared" si="157"/>
        <v>1024.9719176100627</v>
      </c>
      <c r="F637" s="710">
        <f t="shared" si="158"/>
        <v>696.12545806673211</v>
      </c>
      <c r="G637" s="710">
        <f t="shared" si="159"/>
        <v>471.42836962825783</v>
      </c>
      <c r="H637" s="717">
        <f t="shared" si="160"/>
        <v>318.90463448630555</v>
      </c>
      <c r="I637" s="710">
        <f t="shared" si="161"/>
        <v>317.73079255266941</v>
      </c>
      <c r="J637" s="710">
        <f t="shared" si="162"/>
        <v>316.89781750473929</v>
      </c>
      <c r="K637" s="710">
        <f t="shared" si="163"/>
        <v>316.39977698370876</v>
      </c>
      <c r="L637" s="710">
        <f t="shared" si="164"/>
        <v>316.23307672051135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1442.424233897912</v>
      </c>
      <c r="E638" s="710">
        <f t="shared" si="157"/>
        <v>1025.3876030682086</v>
      </c>
      <c r="F638" s="710">
        <f t="shared" si="158"/>
        <v>696.61467230706216</v>
      </c>
      <c r="G638" s="710">
        <f t="shared" si="159"/>
        <v>471.7673849466459</v>
      </c>
      <c r="H638" s="717">
        <f t="shared" si="160"/>
        <v>318.99025235675055</v>
      </c>
      <c r="I638" s="710">
        <f t="shared" si="161"/>
        <v>317.81439606080295</v>
      </c>
      <c r="J638" s="710">
        <f t="shared" si="162"/>
        <v>316.97996599911664</v>
      </c>
      <c r="K638" s="710">
        <f t="shared" si="163"/>
        <v>316.48104392133854</v>
      </c>
      <c r="L638" s="710">
        <f t="shared" si="164"/>
        <v>316.31404401867235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1442.5340472504211</v>
      </c>
      <c r="E639" s="710">
        <f t="shared" si="157"/>
        <v>1025.8021985527487</v>
      </c>
      <c r="F639" s="710">
        <f t="shared" si="158"/>
        <v>697.10283564542658</v>
      </c>
      <c r="G639" s="710">
        <f t="shared" si="159"/>
        <v>472.10591551713804</v>
      </c>
      <c r="H639" s="717">
        <f t="shared" si="160"/>
        <v>319.07600258212676</v>
      </c>
      <c r="I639" s="710">
        <f t="shared" si="161"/>
        <v>317.89813675885853</v>
      </c>
      <c r="J639" s="710">
        <f t="shared" si="162"/>
        <v>317.06225514375865</v>
      </c>
      <c r="K639" s="710">
        <f t="shared" si="163"/>
        <v>316.56245358426077</v>
      </c>
      <c r="L639" s="710">
        <f t="shared" si="164"/>
        <v>316.39515472581951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1442.6435641088533</v>
      </c>
      <c r="E640" s="710">
        <f t="shared" si="157"/>
        <v>1026.2157079691131</v>
      </c>
      <c r="F640" s="710">
        <f t="shared" si="158"/>
        <v>697.58995055765604</v>
      </c>
      <c r="G640" s="710">
        <f t="shared" si="159"/>
        <v>472.44396157905265</v>
      </c>
      <c r="H640" s="717">
        <f t="shared" si="160"/>
        <v>319.16188482922939</v>
      </c>
      <c r="I640" s="710">
        <f t="shared" si="161"/>
        <v>317.98201430967993</v>
      </c>
      <c r="J640" s="710">
        <f t="shared" si="162"/>
        <v>317.14468459889287</v>
      </c>
      <c r="K640" s="710">
        <f t="shared" si="163"/>
        <v>316.64400563122666</v>
      </c>
      <c r="L640" s="710">
        <f t="shared" si="164"/>
        <v>316.47640850024612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1442.7527855868764</v>
      </c>
      <c r="E641" s="710">
        <f t="shared" si="157"/>
        <v>1026.6281352029316</v>
      </c>
      <c r="F641" s="710">
        <f t="shared" si="158"/>
        <v>698.07601951579159</v>
      </c>
      <c r="G641" s="710">
        <f t="shared" si="159"/>
        <v>472.78152337952434</v>
      </c>
      <c r="H641" s="717">
        <f t="shared" si="160"/>
        <v>319.24789876524517</v>
      </c>
      <c r="I641" s="710">
        <f t="shared" si="161"/>
        <v>318.06602837643834</v>
      </c>
      <c r="J641" s="710">
        <f t="shared" si="162"/>
        <v>317.22725402502635</v>
      </c>
      <c r="K641" s="710">
        <f t="shared" si="163"/>
        <v>316.72569972123722</v>
      </c>
      <c r="L641" s="710">
        <f t="shared" si="164"/>
        <v>316.5578050004853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1442.8617127921532</v>
      </c>
      <c r="E642" s="710">
        <f t="shared" si="157"/>
        <v>1027.0394841201742</v>
      </c>
      <c r="F642" s="710">
        <f t="shared" si="158"/>
        <v>698.56104498806258</v>
      </c>
      <c r="G642" s="710">
        <f t="shared" si="159"/>
        <v>473.11860117341422</v>
      </c>
      <c r="H642" s="717">
        <f t="shared" si="160"/>
        <v>319.33404405775525</v>
      </c>
      <c r="I642" s="710">
        <f t="shared" si="161"/>
        <v>318.15017862263642</v>
      </c>
      <c r="J642" s="710">
        <f t="shared" si="162"/>
        <v>317.30996308295033</v>
      </c>
      <c r="K642" s="710">
        <f t="shared" si="163"/>
        <v>316.80753551354809</v>
      </c>
      <c r="L642" s="710">
        <f t="shared" si="164"/>
        <v>316.63934388531464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1442.9703468263883</v>
      </c>
      <c r="E643" s="710">
        <f t="shared" si="157"/>
        <v>1027.449758567288</v>
      </c>
      <c r="F643" s="710">
        <f t="shared" si="158"/>
        <v>699.04502943886769</v>
      </c>
      <c r="G643" s="710">
        <f t="shared" si="159"/>
        <v>473.45519522322184</v>
      </c>
      <c r="H643" s="717">
        <f t="shared" si="160"/>
        <v>319.42032037473854</v>
      </c>
      <c r="I643" s="710">
        <f t="shared" si="161"/>
        <v>318.23446471211207</v>
      </c>
      <c r="J643" s="710">
        <f t="shared" si="162"/>
        <v>317.39281143374438</v>
      </c>
      <c r="K643" s="710">
        <f t="shared" si="163"/>
        <v>316.88951266767424</v>
      </c>
      <c r="L643" s="710">
        <f t="shared" si="164"/>
        <v>316.72102481376123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1443.0786887853712</v>
      </c>
      <c r="E644" s="710">
        <f t="shared" si="157"/>
        <v>1027.858962371336</v>
      </c>
      <c r="F644" s="710">
        <f t="shared" si="158"/>
        <v>699.52797532875422</v>
      </c>
      <c r="G644" s="710">
        <f t="shared" si="159"/>
        <v>473.79130579899675</v>
      </c>
      <c r="H644" s="717">
        <f t="shared" si="160"/>
        <v>319.5067273845745</v>
      </c>
      <c r="I644" s="710">
        <f t="shared" si="161"/>
        <v>318.31888630904234</v>
      </c>
      <c r="J644" s="710">
        <f t="shared" si="162"/>
        <v>317.47579873878078</v>
      </c>
      <c r="K644" s="710">
        <f t="shared" si="163"/>
        <v>316.97163084339479</v>
      </c>
      <c r="L644" s="710">
        <f t="shared" si="164"/>
        <v>316.80284744510669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1443.1867397590204</v>
      </c>
      <c r="E645" s="710">
        <f t="shared" si="157"/>
        <v>1028.267099340133</v>
      </c>
      <c r="F645" s="710">
        <f t="shared" si="158"/>
        <v>700.00988511439925</v>
      </c>
      <c r="G645" s="710">
        <f t="shared" si="159"/>
        <v>474.1269331782517</v>
      </c>
      <c r="H645" s="717">
        <f t="shared" si="160"/>
        <v>319.59326475604632</v>
      </c>
      <c r="I645" s="710">
        <f t="shared" si="161"/>
        <v>318.4034430779472</v>
      </c>
      <c r="J645" s="710">
        <f t="shared" si="162"/>
        <v>317.55892465972909</v>
      </c>
      <c r="K645" s="710">
        <f t="shared" si="163"/>
        <v>317.05388970075762</v>
      </c>
      <c r="L645" s="710">
        <f t="shared" si="164"/>
        <v>316.88481143889163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1443.2945008314259</v>
      </c>
      <c r="E646" s="710">
        <f t="shared" si="157"/>
        <v>1028.6741732623802</v>
      </c>
      <c r="F646" s="710">
        <f t="shared" si="158"/>
        <v>700.49076124859039</v>
      </c>
      <c r="G646" s="710">
        <f t="shared" si="159"/>
        <v>474.46207764587621</v>
      </c>
      <c r="H646" s="717">
        <f t="shared" si="160"/>
        <v>319.679932158344</v>
      </c>
      <c r="I646" s="710">
        <f t="shared" si="161"/>
        <v>318.48813468369298</v>
      </c>
      <c r="J646" s="710">
        <f t="shared" si="162"/>
        <v>317.64218885856008</v>
      </c>
      <c r="K646" s="710">
        <f t="shared" si="163"/>
        <v>317.1362889000838</v>
      </c>
      <c r="L646" s="710">
        <f t="shared" si="164"/>
        <v>316.96691645492064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1443.4019730808927</v>
      </c>
      <c r="E647" s="710">
        <f t="shared" si="157"/>
        <v>1029.0801879078001</v>
      </c>
      <c r="F647" s="710">
        <f t="shared" si="158"/>
        <v>700.97060618020714</v>
      </c>
      <c r="G647" s="710">
        <f t="shared" si="159"/>
        <v>474.79673949405071</v>
      </c>
      <c r="H647" s="717">
        <f t="shared" si="160"/>
        <v>319.76672926106681</v>
      </c>
      <c r="I647" s="710">
        <f t="shared" si="161"/>
        <v>318.57296079149631</v>
      </c>
      <c r="J647" s="710">
        <f t="shared" si="162"/>
        <v>317.72559099755028</v>
      </c>
      <c r="K647" s="710">
        <f t="shared" si="163"/>
        <v>317.21882810197246</v>
      </c>
      <c r="L647" s="710">
        <f t="shared" si="164"/>
        <v>317.04916215326648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1443.5091575799834</v>
      </c>
      <c r="E648" s="710">
        <f t="shared" si="157"/>
        <v>1029.4851470272681</v>
      </c>
      <c r="F648" s="710">
        <f t="shared" si="158"/>
        <v>701.44942235420285</v>
      </c>
      <c r="G648" s="710">
        <f t="shared" si="159"/>
        <v>475.13091902216178</v>
      </c>
      <c r="H648" s="717">
        <f t="shared" si="160"/>
        <v>319.85365573422661</v>
      </c>
      <c r="I648" s="710">
        <f t="shared" si="161"/>
        <v>318.65792106692771</v>
      </c>
      <c r="J648" s="710">
        <f t="shared" si="162"/>
        <v>317.80913073928582</v>
      </c>
      <c r="K648" s="710">
        <f t="shared" si="163"/>
        <v>317.30150696730493</v>
      </c>
      <c r="L648" s="710">
        <f t="shared" si="164"/>
        <v>317.1315481942753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1443.6160553955597</v>
      </c>
      <c r="E649" s="710">
        <f t="shared" si="157"/>
        <v>1029.8890543529449</v>
      </c>
      <c r="F649" s="710">
        <f t="shared" si="158"/>
        <v>701.92721221158695</v>
      </c>
      <c r="G649" s="710">
        <f t="shared" si="159"/>
        <v>475.46461653671793</v>
      </c>
      <c r="H649" s="717">
        <f t="shared" si="160"/>
        <v>319.94071124825058</v>
      </c>
      <c r="I649" s="710">
        <f t="shared" si="161"/>
        <v>318.74301517591493</v>
      </c>
      <c r="J649" s="710">
        <f t="shared" si="162"/>
        <v>317.89280774666668</v>
      </c>
      <c r="K649" s="710">
        <f t="shared" si="163"/>
        <v>317.38432515724952</v>
      </c>
      <c r="L649" s="710">
        <f t="shared" si="164"/>
        <v>317.21407423857062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1443.7226675888248</v>
      </c>
      <c r="E650" s="710">
        <f t="shared" si="157"/>
        <v>1030.2919135984068</v>
      </c>
      <c r="F650" s="710">
        <f t="shared" si="158"/>
        <v>702.4039781894071</v>
      </c>
      <c r="G650" s="710">
        <f t="shared" si="159"/>
        <v>475.79783235126615</v>
      </c>
      <c r="H650" s="717">
        <f t="shared" si="160"/>
        <v>320.02789547398385</v>
      </c>
      <c r="I650" s="710">
        <f t="shared" si="161"/>
        <v>318.82824278474675</v>
      </c>
      <c r="J650" s="710">
        <f t="shared" si="162"/>
        <v>317.97662168291066</v>
      </c>
      <c r="K650" s="710">
        <f t="shared" si="163"/>
        <v>317.46728233326564</v>
      </c>
      <c r="L650" s="710">
        <f t="shared" si="164"/>
        <v>317.29673994705837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1443.8289952153648</v>
      </c>
      <c r="E651" s="710">
        <f t="shared" ref="E651:E707" si="173">FoAb*D650+(1-2*FoAb)*E650+FoAb*F650</f>
        <v>1030.6937284587755</v>
      </c>
      <c r="F651" s="710">
        <f t="shared" ref="F651:F707" si="174">FoAb*E650+(1-2*FoAb)*F650+FoAb*G650</f>
        <v>702.87972272073307</v>
      </c>
      <c r="G651" s="710">
        <f t="shared" ref="G651:G707" si="175">FoAb*F650+(1-2*FoAb)*G650+FoAb*H650</f>
        <v>476.13056678630903</v>
      </c>
      <c r="H651" s="717">
        <f t="shared" ref="H651:H707" si="176">_FoN1*G650+(1-_FoN1-_FoN2)*H650+_FoN2*I650</f>
        <v>320.1152080826925</v>
      </c>
      <c r="I651" s="710">
        <f t="shared" ref="I651:I707" si="177">FoCase*H650+(1-2*FoCase)*I650+FoCase*J650</f>
        <v>318.91360356007624</v>
      </c>
      <c r="J651" s="710">
        <f t="shared" ref="J651:J707" si="178">FoCase*I650+(1-2*FoCase)*J650+FoCase*K650</f>
        <v>318.06057221155766</v>
      </c>
      <c r="K651" s="710">
        <f t="shared" ref="K651:K707" si="179">FoCase*J650+(1-2*FoCase)*K650+FoCase*L650</f>
        <v>317.55037815710824</v>
      </c>
      <c r="L651" s="710">
        <f t="shared" ref="L651:L707" si="180">(1-2*FoCase-2*FoCase*BiAtmCase)*L650+2*FoCase*K650+2*FoCase*BiAtmCase*Tatm</f>
        <v>317.3795449809308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1443.9350393251891</v>
      </c>
      <c r="E652" s="710">
        <f t="shared" si="173"/>
        <v>1031.0945026108454</v>
      </c>
      <c r="F652" s="710">
        <f t="shared" si="174"/>
        <v>703.35444823463911</v>
      </c>
      <c r="G652" s="710">
        <f t="shared" si="175"/>
        <v>476.46282016922271</v>
      </c>
      <c r="H652" s="717">
        <f t="shared" si="176"/>
        <v>320.20264874606613</v>
      </c>
      <c r="I652" s="710">
        <f t="shared" si="177"/>
        <v>318.99909716892432</v>
      </c>
      <c r="J652" s="710">
        <f t="shared" si="178"/>
        <v>318.1446589964732</v>
      </c>
      <c r="K652" s="710">
        <f t="shared" si="179"/>
        <v>317.63361229083188</v>
      </c>
      <c r="L652" s="710">
        <f t="shared" si="180"/>
        <v>317.46248900167114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1444.0408009627715</v>
      </c>
      <c r="E653" s="710">
        <f t="shared" si="173"/>
        <v>1031.4942397132122</v>
      </c>
      <c r="F653" s="710">
        <f t="shared" si="174"/>
        <v>703.82815715618835</v>
      </c>
      <c r="G653" s="710">
        <f t="shared" si="175"/>
        <v>476.79459283417577</v>
      </c>
      <c r="H653" s="717">
        <f t="shared" si="176"/>
        <v>320.29021713622052</v>
      </c>
      <c r="I653" s="710">
        <f t="shared" si="177"/>
        <v>319.08472327868304</v>
      </c>
      <c r="J653" s="710">
        <f t="shared" si="178"/>
        <v>318.22888170185263</v>
      </c>
      <c r="K653" s="710">
        <f t="shared" si="179"/>
        <v>317.71698439679534</v>
      </c>
      <c r="L653" s="710">
        <f t="shared" si="180"/>
        <v>317.54557167105798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1444.1462811670908</v>
      </c>
      <c r="E654" s="710">
        <f t="shared" si="173"/>
        <v>1031.8929434063973</v>
      </c>
      <c r="F654" s="710">
        <f t="shared" si="174"/>
        <v>704.3008519064166</v>
      </c>
      <c r="G654" s="710">
        <f t="shared" si="175"/>
        <v>477.12588512204826</v>
      </c>
      <c r="H654" s="717">
        <f t="shared" si="176"/>
        <v>320.37791292570034</v>
      </c>
      <c r="I654" s="710">
        <f t="shared" si="177"/>
        <v>319.17048155711905</v>
      </c>
      <c r="J654" s="710">
        <f t="shared" si="178"/>
        <v>318.31323999222491</v>
      </c>
      <c r="K654" s="710">
        <f t="shared" si="179"/>
        <v>317.80049413766545</v>
      </c>
      <c r="L654" s="710">
        <f t="shared" si="180"/>
        <v>317.62879265116925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1444.2514809716702</v>
      </c>
      <c r="E655" s="710">
        <f t="shared" si="173"/>
        <v>1032.2906173129745</v>
      </c>
      <c r="F655" s="710">
        <f t="shared" si="174"/>
        <v>704.77253490231692</v>
      </c>
      <c r="G655" s="710">
        <f t="shared" si="175"/>
        <v>477.4566973803519</v>
      </c>
      <c r="H655" s="717">
        <f t="shared" si="176"/>
        <v>320.46573578748172</v>
      </c>
      <c r="I655" s="710">
        <f t="shared" si="177"/>
        <v>319.25637167237676</v>
      </c>
      <c r="J655" s="710">
        <f t="shared" si="178"/>
        <v>318.3977335324563</v>
      </c>
      <c r="K655" s="710">
        <f t="shared" si="179"/>
        <v>317.88414117642139</v>
      </c>
      <c r="L655" s="710">
        <f t="shared" si="180"/>
        <v>317.71215160438675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1444.3564014046171</v>
      </c>
      <c r="E656" s="710">
        <f t="shared" si="173"/>
        <v>1032.6872650376931</v>
      </c>
      <c r="F656" s="710">
        <f t="shared" si="174"/>
        <v>705.24320855682447</v>
      </c>
      <c r="G656" s="710">
        <f t="shared" si="175"/>
        <v>477.78702996315081</v>
      </c>
      <c r="H656" s="717">
        <f t="shared" si="176"/>
        <v>320.55368539497482</v>
      </c>
      <c r="I656" s="710">
        <f t="shared" si="177"/>
        <v>319.34239329298168</v>
      </c>
      <c r="J656" s="710">
        <f t="shared" si="178"/>
        <v>318.48236198775425</v>
      </c>
      <c r="K656" s="710">
        <f t="shared" si="179"/>
        <v>317.96792517635868</v>
      </c>
      <c r="L656" s="710">
        <f t="shared" si="180"/>
        <v>317.79564819340027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1444.4610434886624</v>
      </c>
      <c r="E657" s="710">
        <f t="shared" si="173"/>
        <v>1033.0828901676009</v>
      </c>
      <c r="F657" s="710">
        <f t="shared" si="174"/>
        <v>705.71287527880156</v>
      </c>
      <c r="G657" s="710">
        <f t="shared" si="175"/>
        <v>478.11688323098298</v>
      </c>
      <c r="H657" s="717">
        <f t="shared" si="176"/>
        <v>320.64176142202649</v>
      </c>
      <c r="I657" s="710">
        <f t="shared" si="177"/>
        <v>319.42854608784342</v>
      </c>
      <c r="J657" s="710">
        <f t="shared" si="178"/>
        <v>318.56712502367111</v>
      </c>
      <c r="K657" s="710">
        <f t="shared" si="179"/>
        <v>318.05184580109307</v>
      </c>
      <c r="L657" s="710">
        <f t="shared" si="180"/>
        <v>317.87928208121156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1444.5654082411997</v>
      </c>
      <c r="E658" s="710">
        <f t="shared" si="173"/>
        <v>1033.4774962721667</v>
      </c>
      <c r="F658" s="710">
        <f t="shared" si="174"/>
        <v>706.18153747302335</v>
      </c>
      <c r="G658" s="710">
        <f t="shared" si="175"/>
        <v>478.44625755078226</v>
      </c>
      <c r="H658" s="717">
        <f t="shared" si="176"/>
        <v>320.72996354292252</v>
      </c>
      <c r="I658" s="710">
        <f t="shared" si="177"/>
        <v>319.51482972625922</v>
      </c>
      <c r="J658" s="710">
        <f t="shared" si="178"/>
        <v>318.65202230610771</v>
      </c>
      <c r="K658" s="710">
        <f t="shared" si="179"/>
        <v>318.13590271456485</v>
      </c>
      <c r="L658" s="710">
        <f t="shared" si="180"/>
        <v>317.96305293113852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1444.6694966743232</v>
      </c>
      <c r="E659" s="710">
        <f t="shared" si="173"/>
        <v>1033.8710869034005</v>
      </c>
      <c r="F659" s="710">
        <f t="shared" si="174"/>
        <v>706.64919754016353</v>
      </c>
      <c r="G659" s="710">
        <f t="shared" si="175"/>
        <v>478.7751532958012</v>
      </c>
      <c r="H659" s="717">
        <f t="shared" si="176"/>
        <v>320.8182914323902</v>
      </c>
      <c r="I659" s="710">
        <f t="shared" si="177"/>
        <v>319.60124387791677</v>
      </c>
      <c r="J659" s="710">
        <f t="shared" si="178"/>
        <v>318.73705350131706</v>
      </c>
      <c r="K659" s="710">
        <f t="shared" si="179"/>
        <v>318.22009558104241</v>
      </c>
      <c r="L659" s="710">
        <f t="shared" si="180"/>
        <v>318.0469604068191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1444.7733097948665</v>
      </c>
      <c r="E660" s="710">
        <f t="shared" si="173"/>
        <v>1034.2636655959736</v>
      </c>
      <c r="F660" s="710">
        <f t="shared" si="174"/>
        <v>707.11585787678064</v>
      </c>
      <c r="G660" s="710">
        <f t="shared" si="175"/>
        <v>479.10357084553442</v>
      </c>
      <c r="H660" s="717">
        <f t="shared" si="176"/>
        <v>320.90674476560076</v>
      </c>
      <c r="I660" s="710">
        <f t="shared" si="177"/>
        <v>319.68778821289737</v>
      </c>
      <c r="J660" s="710">
        <f t="shared" si="178"/>
        <v>318.8222182759078</v>
      </c>
      <c r="K660" s="710">
        <f t="shared" si="179"/>
        <v>318.30442406512634</v>
      </c>
      <c r="L660" s="710">
        <f t="shared" si="180"/>
        <v>318.13100417221534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1444.8768486044403</v>
      </c>
      <c r="E661" s="710">
        <f t="shared" si="173"/>
        <v>1034.6552358673378</v>
      </c>
      <c r="F661" s="710">
        <f t="shared" si="174"/>
        <v>707.58152087530448</v>
      </c>
      <c r="G661" s="710">
        <f t="shared" si="175"/>
        <v>479.43151058564285</v>
      </c>
      <c r="H661" s="717">
        <f t="shared" si="176"/>
        <v>320.99532321817173</v>
      </c>
      <c r="I661" s="710">
        <f t="shared" si="177"/>
        <v>319.7744624016791</v>
      </c>
      <c r="J661" s="710">
        <f t="shared" si="178"/>
        <v>318.9075162968478</v>
      </c>
      <c r="K661" s="710">
        <f t="shared" si="179"/>
        <v>318.3888878317531</v>
      </c>
      <c r="L661" s="710">
        <f t="shared" si="180"/>
        <v>318.21518389161753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1444.9801140994703</v>
      </c>
      <c r="E662" s="710">
        <f t="shared" si="173"/>
        <v>1035.0458012178422</v>
      </c>
      <c r="F662" s="710">
        <f t="shared" si="174"/>
        <v>708.04618892402334</v>
      </c>
      <c r="G662" s="710">
        <f t="shared" si="175"/>
        <v>479.75897290787856</v>
      </c>
      <c r="H662" s="717">
        <f t="shared" si="176"/>
        <v>321.08402646616923</v>
      </c>
      <c r="I662" s="710">
        <f t="shared" si="177"/>
        <v>319.86126611513947</v>
      </c>
      <c r="J662" s="710">
        <f t="shared" si="178"/>
        <v>318.9929472314675</v>
      </c>
      <c r="K662" s="710">
        <f t="shared" si="179"/>
        <v>318.4734865461989</v>
      </c>
      <c r="L662" s="710">
        <f t="shared" si="180"/>
        <v>318.29949922964755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1445.0831072712338</v>
      </c>
      <c r="E663" s="710">
        <f t="shared" si="173"/>
        <v>1035.4353651308513</v>
      </c>
      <c r="F663" s="710">
        <f t="shared" si="174"/>
        <v>708.50986440707084</v>
      </c>
      <c r="G663" s="710">
        <f t="shared" si="175"/>
        <v>480.08595821000989</v>
      </c>
      <c r="H663" s="717">
        <f t="shared" si="176"/>
        <v>321.17285418611061</v>
      </c>
      <c r="I663" s="710">
        <f t="shared" si="177"/>
        <v>319.94819902455873</v>
      </c>
      <c r="J663" s="710">
        <f t="shared" si="178"/>
        <v>319.07851074746367</v>
      </c>
      <c r="K663" s="710">
        <f t="shared" si="179"/>
        <v>318.55821987408331</v>
      </c>
      <c r="L663" s="710">
        <f t="shared" si="180"/>
        <v>318.38394985126325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1445.1858291058973</v>
      </c>
      <c r="E664" s="710">
        <f t="shared" si="173"/>
        <v>1035.8239310728604</v>
      </c>
      <c r="F664" s="710">
        <f t="shared" si="174"/>
        <v>708.97254970441338</v>
      </c>
      <c r="G664" s="710">
        <f t="shared" si="175"/>
        <v>480.41246689574774</v>
      </c>
      <c r="H664" s="717">
        <f t="shared" si="176"/>
        <v>321.26180605496597</v>
      </c>
      <c r="I664" s="710">
        <f t="shared" si="177"/>
        <v>320.03526080162271</v>
      </c>
      <c r="J664" s="710">
        <f t="shared" si="178"/>
        <v>319.16420651290241</v>
      </c>
      <c r="K664" s="710">
        <f t="shared" si="179"/>
        <v>318.64308748137313</v>
      </c>
      <c r="L664" s="710">
        <f t="shared" si="180"/>
        <v>318.46853542176166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1445.2882805845527</v>
      </c>
      <c r="E665" s="710">
        <f t="shared" si="173"/>
        <v>1036.2115024936102</v>
      </c>
      <c r="F665" s="710">
        <f t="shared" si="174"/>
        <v>709.43424719183815</v>
      </c>
      <c r="G665" s="710">
        <f t="shared" si="175"/>
        <v>480.73849937467241</v>
      </c>
      <c r="H665" s="717">
        <f t="shared" si="176"/>
        <v>321.35088175016136</v>
      </c>
      <c r="I665" s="710">
        <f t="shared" si="177"/>
        <v>320.12245111842543</v>
      </c>
      <c r="J665" s="710">
        <f t="shared" si="178"/>
        <v>319.25003419622283</v>
      </c>
      <c r="K665" s="710">
        <f t="shared" si="179"/>
        <v>318.72808903438562</v>
      </c>
      <c r="L665" s="710">
        <f t="shared" si="180"/>
        <v>318.55325560678324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1445.3904626832534</v>
      </c>
      <c r="E666" s="710">
        <f t="shared" si="173"/>
        <v>1036.5980828262009</v>
      </c>
      <c r="F666" s="710">
        <f t="shared" si="174"/>
        <v>709.89495924094115</v>
      </c>
      <c r="G666" s="710">
        <f t="shared" si="175"/>
        <v>481.06405606216077</v>
      </c>
      <c r="H666" s="717">
        <f t="shared" si="176"/>
        <v>321.44008094958014</v>
      </c>
      <c r="I666" s="710">
        <f t="shared" si="177"/>
        <v>320.20976964747223</v>
      </c>
      <c r="J666" s="710">
        <f t="shared" si="178"/>
        <v>319.33599346623987</v>
      </c>
      <c r="K666" s="710">
        <f t="shared" si="179"/>
        <v>318.81322419979261</v>
      </c>
      <c r="L666" s="710">
        <f t="shared" si="180"/>
        <v>318.63811007231521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1445.4923763730508</v>
      </c>
      <c r="E667" s="710">
        <f t="shared" si="173"/>
        <v>1036.9836754872053</v>
      </c>
      <c r="F667" s="710">
        <f t="shared" si="174"/>
        <v>710.35468821911581</v>
      </c>
      <c r="G667" s="710">
        <f t="shared" si="175"/>
        <v>481.38913737931432</v>
      </c>
      <c r="H667" s="717">
        <f t="shared" si="176"/>
        <v>321.52940333156579</v>
      </c>
      <c r="I667" s="710">
        <f t="shared" si="177"/>
        <v>320.29721606168255</v>
      </c>
      <c r="J667" s="710">
        <f t="shared" si="178"/>
        <v>319.4220839921482</v>
      </c>
      <c r="K667" s="710">
        <f t="shared" si="179"/>
        <v>318.89849264462362</v>
      </c>
      <c r="L667" s="710">
        <f t="shared" si="180"/>
        <v>318.72309848469541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1445.5940226200298</v>
      </c>
      <c r="E668" s="710">
        <f t="shared" si="173"/>
        <v>1037.3682838767807</v>
      </c>
      <c r="F668" s="710">
        <f t="shared" si="174"/>
        <v>710.81343648954157</v>
      </c>
      <c r="G668" s="710">
        <f t="shared" si="175"/>
        <v>481.71374375288786</v>
      </c>
      <c r="H668" s="717">
        <f t="shared" si="176"/>
        <v>321.6188485749235</v>
      </c>
      <c r="I668" s="710">
        <f t="shared" si="177"/>
        <v>320.38479003439232</v>
      </c>
      <c r="J668" s="710">
        <f t="shared" si="178"/>
        <v>319.50830544352488</v>
      </c>
      <c r="K668" s="710">
        <f t="shared" si="179"/>
        <v>318.98389403626948</v>
      </c>
      <c r="L668" s="710">
        <f t="shared" si="180"/>
        <v>318.80822051061557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1445.6954023853441</v>
      </c>
      <c r="E669" s="710">
        <f t="shared" si="173"/>
        <v>1037.7519113787805</v>
      </c>
      <c r="F669" s="710">
        <f t="shared" si="174"/>
        <v>711.27120641117301</v>
      </c>
      <c r="G669" s="710">
        <f t="shared" si="175"/>
        <v>482.0378756152187</v>
      </c>
      <c r="H669" s="717">
        <f t="shared" si="176"/>
        <v>321.70841635892276</v>
      </c>
      <c r="I669" s="710">
        <f t="shared" si="177"/>
        <v>320.47249123935723</v>
      </c>
      <c r="J669" s="710">
        <f t="shared" si="178"/>
        <v>319.59465749033268</v>
      </c>
      <c r="K669" s="710">
        <f t="shared" si="179"/>
        <v>319.06942804248592</v>
      </c>
      <c r="L669" s="710">
        <f t="shared" si="180"/>
        <v>318.89347581712519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1445.7965166252509</v>
      </c>
      <c r="E670" s="710">
        <f t="shared" si="173"/>
        <v>1038.1345613608632</v>
      </c>
      <c r="F670" s="710">
        <f t="shared" si="174"/>
        <v>711.72800033872898</v>
      </c>
      <c r="G670" s="710">
        <f t="shared" si="175"/>
        <v>482.3615334041566</v>
      </c>
      <c r="H670" s="717">
        <f t="shared" si="176"/>
        <v>321.7981063632991</v>
      </c>
      <c r="I670" s="710">
        <f t="shared" si="177"/>
        <v>320.56031935075492</v>
      </c>
      <c r="J670" s="710">
        <f t="shared" si="178"/>
        <v>319.68113980292338</v>
      </c>
      <c r="K670" s="710">
        <f t="shared" si="179"/>
        <v>319.15509433139658</v>
      </c>
      <c r="L670" s="710">
        <f t="shared" si="180"/>
        <v>318.9788640716348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1445.8973662911465</v>
      </c>
      <c r="E671" s="710">
        <f t="shared" si="173"/>
        <v>1038.516237174603</v>
      </c>
      <c r="F671" s="710">
        <f t="shared" si="174"/>
        <v>712.18382062268256</v>
      </c>
      <c r="G671" s="710">
        <f t="shared" si="175"/>
        <v>482.68471756299425</v>
      </c>
      <c r="H671" s="717">
        <f t="shared" si="176"/>
        <v>321.88791826825627</v>
      </c>
      <c r="I671" s="710">
        <f t="shared" si="177"/>
        <v>320.64827404318788</v>
      </c>
      <c r="J671" s="710">
        <f t="shared" si="178"/>
        <v>319.76775205204058</v>
      </c>
      <c r="K671" s="710">
        <f t="shared" si="179"/>
        <v>319.24089257149683</v>
      </c>
      <c r="L671" s="710">
        <f t="shared" si="180"/>
        <v>319.06438494191951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1445.9979523295997</v>
      </c>
      <c r="E672" s="710">
        <f t="shared" si="173"/>
        <v>1038.8969421555971</v>
      </c>
      <c r="F672" s="710">
        <f t="shared" si="174"/>
        <v>712.63866960925066</v>
      </c>
      <c r="G672" s="710">
        <f t="shared" si="175"/>
        <v>483.00742854039856</v>
      </c>
      <c r="H672" s="717">
        <f t="shared" si="176"/>
        <v>321.97785175446825</v>
      </c>
      <c r="I672" s="710">
        <f t="shared" si="177"/>
        <v>320.73635499168591</v>
      </c>
      <c r="J672" s="710">
        <f t="shared" si="178"/>
        <v>319.85449390882297</v>
      </c>
      <c r="K672" s="710">
        <f t="shared" si="179"/>
        <v>319.32682243165681</v>
      </c>
      <c r="L672" s="710">
        <f t="shared" si="180"/>
        <v>319.15003809612227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1446.0982756823867</v>
      </c>
      <c r="E673" s="710">
        <f t="shared" si="173"/>
        <v>1039.2766796235737</v>
      </c>
      <c r="F673" s="710">
        <f t="shared" si="174"/>
        <v>713.09254964038416</v>
      </c>
      <c r="G673" s="710">
        <f t="shared" si="175"/>
        <v>483.32966679034212</v>
      </c>
      <c r="H673" s="717">
        <f t="shared" si="176"/>
        <v>322.06790650308113</v>
      </c>
      <c r="I673" s="710">
        <f t="shared" si="177"/>
        <v>320.82456187170885</v>
      </c>
      <c r="J673" s="710">
        <f t="shared" si="178"/>
        <v>319.94136504480718</v>
      </c>
      <c r="K673" s="710">
        <f t="shared" si="179"/>
        <v>319.41288358112456</v>
      </c>
      <c r="L673" s="710">
        <f t="shared" si="180"/>
        <v>319.23582320275756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1446.1983372865243</v>
      </c>
      <c r="E674" s="710">
        <f t="shared" si="173"/>
        <v>1039.6554528824981</v>
      </c>
      <c r="F674" s="710">
        <f t="shared" si="174"/>
        <v>713.54546305375868</v>
      </c>
      <c r="G674" s="710">
        <f t="shared" si="175"/>
        <v>483.65143277203549</v>
      </c>
      <c r="H674" s="717">
        <f t="shared" si="176"/>
        <v>322.158082195715</v>
      </c>
      <c r="I674" s="710">
        <f t="shared" si="177"/>
        <v>320.91289435914882</v>
      </c>
      <c r="J674" s="710">
        <f t="shared" si="178"/>
        <v>320.0283651319308</v>
      </c>
      <c r="K674" s="710">
        <f t="shared" si="179"/>
        <v>319.49907568952966</v>
      </c>
      <c r="L674" s="710">
        <f t="shared" si="180"/>
        <v>319.32173993071433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1446.2981380743047</v>
      </c>
      <c r="E675" s="710">
        <f t="shared" si="173"/>
        <v>1040.0332652206789</v>
      </c>
      <c r="F675" s="710">
        <f t="shared" si="174"/>
        <v>713.99741218276529</v>
      </c>
      <c r="G675" s="710">
        <f t="shared" si="175"/>
        <v>483.97272694986054</v>
      </c>
      <c r="H675" s="717">
        <f t="shared" si="176"/>
        <v>322.24837851446603</v>
      </c>
      <c r="I675" s="710">
        <f t="shared" si="177"/>
        <v>321.00135213033309</v>
      </c>
      <c r="J675" s="710">
        <f t="shared" si="178"/>
        <v>320.11549384253516</v>
      </c>
      <c r="K675" s="710">
        <f t="shared" si="179"/>
        <v>319.58539842688606</v>
      </c>
      <c r="L675" s="710">
        <f t="shared" si="180"/>
        <v>319.40778794925927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1446.3976789733272</v>
      </c>
      <c r="E676" s="710">
        <f t="shared" si="173"/>
        <v>1040.4101199108723</v>
      </c>
      <c r="F676" s="710">
        <f t="shared" si="174"/>
        <v>714.44839935650089</v>
      </c>
      <c r="G676" s="710">
        <f t="shared" si="175"/>
        <v>484.29354979330367</v>
      </c>
      <c r="H676" s="717">
        <f t="shared" si="176"/>
        <v>322.33879514190841</v>
      </c>
      <c r="I676" s="710">
        <f t="shared" si="177"/>
        <v>321.08993486202604</v>
      </c>
      <c r="J676" s="710">
        <f t="shared" si="178"/>
        <v>320.2027508493685</v>
      </c>
      <c r="K676" s="710">
        <f t="shared" si="179"/>
        <v>319.67185146359532</v>
      </c>
      <c r="L676" s="710">
        <f t="shared" si="180"/>
        <v>319.49396692804038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1446.496960906532</v>
      </c>
      <c r="E677" s="710">
        <f t="shared" si="173"/>
        <v>1040.7860202103861</v>
      </c>
      <c r="F677" s="710">
        <f t="shared" si="174"/>
        <v>714.89842689976035</v>
      </c>
      <c r="G677" s="710">
        <f t="shared" si="175"/>
        <v>484.61390177689003</v>
      </c>
      <c r="H677" s="717">
        <f t="shared" si="176"/>
        <v>322.4293317610958</v>
      </c>
      <c r="I677" s="710">
        <f t="shared" si="177"/>
        <v>321.17864223143215</v>
      </c>
      <c r="J677" s="710">
        <f t="shared" si="178"/>
        <v>320.29013582558844</v>
      </c>
      <c r="K677" s="710">
        <f t="shared" si="179"/>
        <v>319.75843447044963</v>
      </c>
      <c r="L677" s="710">
        <f t="shared" si="180"/>
        <v>319.5802765370899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1446.5959847922331</v>
      </c>
      <c r="E678" s="710">
        <f t="shared" si="173"/>
        <v>1041.1609693611833</v>
      </c>
      <c r="F678" s="710">
        <f t="shared" si="174"/>
        <v>715.34749713302756</v>
      </c>
      <c r="G678" s="710">
        <f t="shared" si="175"/>
        <v>484.93378338011814</v>
      </c>
      <c r="H678" s="717">
        <f t="shared" si="176"/>
        <v>322.5199880555636</v>
      </c>
      <c r="I678" s="710">
        <f t="shared" si="177"/>
        <v>321.2674739161979</v>
      </c>
      <c r="J678" s="710">
        <f t="shared" si="178"/>
        <v>320.37764844476499</v>
      </c>
      <c r="K678" s="710">
        <f t="shared" si="179"/>
        <v>319.845147118635</v>
      </c>
      <c r="L678" s="710">
        <f t="shared" si="180"/>
        <v>319.66671644682731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1446.6947515441509</v>
      </c>
      <c r="E679" s="710">
        <f t="shared" si="173"/>
        <v>1041.5349705899828</v>
      </c>
      <c r="F679" s="710">
        <f t="shared" si="174"/>
        <v>715.79561237246719</v>
      </c>
      <c r="G679" s="710">
        <f t="shared" si="175"/>
        <v>485.25319508739517</v>
      </c>
      <c r="H679" s="717">
        <f t="shared" si="176"/>
        <v>322.6107637093304</v>
      </c>
      <c r="I679" s="710">
        <f t="shared" si="177"/>
        <v>321.35642959441418</v>
      </c>
      <c r="J679" s="710">
        <f t="shared" si="178"/>
        <v>320.46528838088335</v>
      </c>
      <c r="K679" s="710">
        <f t="shared" si="179"/>
        <v>319.93198907973419</v>
      </c>
      <c r="L679" s="710">
        <f t="shared" si="180"/>
        <v>319.75328632806276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1446.7932620714428</v>
      </c>
      <c r="E680" s="710">
        <f t="shared" si="173"/>
        <v>1041.9080271083624</v>
      </c>
      <c r="F680" s="710">
        <f t="shared" si="174"/>
        <v>716.24277492991666</v>
      </c>
      <c r="G680" s="710">
        <f t="shared" si="175"/>
        <v>485.57213738797299</v>
      </c>
      <c r="H680" s="717">
        <f t="shared" si="176"/>
        <v>322.70165840689992</v>
      </c>
      <c r="I680" s="710">
        <f t="shared" si="177"/>
        <v>321.44550894461895</v>
      </c>
      <c r="J680" s="710">
        <f t="shared" si="178"/>
        <v>320.55305530834642</v>
      </c>
      <c r="K680" s="710">
        <f t="shared" si="179"/>
        <v>320.01896002572971</v>
      </c>
      <c r="L680" s="710">
        <f t="shared" si="180"/>
        <v>319.83998585199987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1446.891517278737</v>
      </c>
      <c r="E681" s="710">
        <f t="shared" si="173"/>
        <v>1042.2801421128584</v>
      </c>
      <c r="F681" s="710">
        <f t="shared" si="174"/>
        <v>716.68898711287886</v>
      </c>
      <c r="G681" s="710">
        <f t="shared" si="175"/>
        <v>485.89061077588445</v>
      </c>
      <c r="H681" s="717">
        <f t="shared" si="176"/>
        <v>322.79267183326272</v>
      </c>
      <c r="I681" s="710">
        <f t="shared" si="177"/>
        <v>321.53471164579906</v>
      </c>
      <c r="J681" s="710">
        <f t="shared" si="178"/>
        <v>320.64094890197765</v>
      </c>
      <c r="K681" s="710">
        <f t="shared" si="179"/>
        <v>320.10605962900661</v>
      </c>
      <c r="L681" s="710">
        <f t="shared" si="180"/>
        <v>319.92681469023881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1446.9895180661626</v>
      </c>
      <c r="E682" s="710">
        <f t="shared" si="173"/>
        <v>1042.6513187850653</v>
      </c>
      <c r="F682" s="710">
        <f t="shared" si="174"/>
        <v>717.13425122451406</v>
      </c>
      <c r="G682" s="710">
        <f t="shared" si="175"/>
        <v>486.20861574988038</v>
      </c>
      <c r="H682" s="717">
        <f t="shared" si="176"/>
        <v>322.88380367389766</v>
      </c>
      <c r="I682" s="710">
        <f t="shared" si="177"/>
        <v>321.62403737739282</v>
      </c>
      <c r="J682" s="710">
        <f t="shared" si="178"/>
        <v>320.72896883702356</v>
      </c>
      <c r="K682" s="710">
        <f t="shared" si="179"/>
        <v>320.19328756235552</v>
      </c>
      <c r="L682" s="710">
        <f t="shared" si="180"/>
        <v>320.0137725147793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1447.0872653293825</v>
      </c>
      <c r="E683" s="710">
        <f t="shared" si="173"/>
        <v>1043.0215602917356</v>
      </c>
      <c r="F683" s="710">
        <f t="shared" si="174"/>
        <v>717.57856956363344</v>
      </c>
      <c r="G683" s="710">
        <f t="shared" si="175"/>
        <v>486.52615281336739</v>
      </c>
      <c r="H683" s="717">
        <f t="shared" si="176"/>
        <v>322.97505361477403</v>
      </c>
      <c r="I683" s="710">
        <f t="shared" si="177"/>
        <v>321.7134858192918</v>
      </c>
      <c r="J683" s="710">
        <f t="shared" si="178"/>
        <v>320.81711478915651</v>
      </c>
      <c r="K683" s="710">
        <f t="shared" si="179"/>
        <v>320.28064349897545</v>
      </c>
      <c r="L683" s="710">
        <f t="shared" si="180"/>
        <v>320.10085899802363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1447.1847599596229</v>
      </c>
      <c r="E684" s="710">
        <f t="shared" si="173"/>
        <v>1043.390869784876</v>
      </c>
      <c r="F684" s="710">
        <f t="shared" si="174"/>
        <v>718.02194442469124</v>
      </c>
      <c r="G684" s="710">
        <f t="shared" si="175"/>
        <v>486.84322247434562</v>
      </c>
      <c r="H684" s="717">
        <f t="shared" si="176"/>
        <v>323.06642134235267</v>
      </c>
      <c r="I684" s="710">
        <f t="shared" si="177"/>
        <v>321.80305665184358</v>
      </c>
      <c r="J684" s="710">
        <f t="shared" si="178"/>
        <v>320.90538643447695</v>
      </c>
      <c r="K684" s="710">
        <f t="shared" si="179"/>
        <v>320.3681271124766</v>
      </c>
      <c r="L684" s="710">
        <f t="shared" si="180"/>
        <v>320.18807381277912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1447.282002843705</v>
      </c>
      <c r="E685" s="710">
        <f t="shared" si="173"/>
        <v>1043.759250401846</v>
      </c>
      <c r="F685" s="710">
        <f t="shared" si="174"/>
        <v>718.46437809777876</v>
      </c>
      <c r="G685" s="710">
        <f t="shared" si="175"/>
        <v>487.1598252453478</v>
      </c>
      <c r="H685" s="717">
        <f t="shared" si="176"/>
        <v>323.15790654358796</v>
      </c>
      <c r="I685" s="710">
        <f t="shared" si="177"/>
        <v>321.89274955585341</v>
      </c>
      <c r="J685" s="710">
        <f t="shared" si="178"/>
        <v>320.99378344951629</v>
      </c>
      <c r="K685" s="710">
        <f t="shared" si="179"/>
        <v>320.45573807688311</v>
      </c>
      <c r="L685" s="710">
        <f t="shared" si="180"/>
        <v>320.27541663226157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1447.3789948640749</v>
      </c>
      <c r="E686" s="710">
        <f t="shared" si="173"/>
        <v>1044.1267052654543</v>
      </c>
      <c r="F686" s="710">
        <f t="shared" si="174"/>
        <v>718.90587286861717</v>
      </c>
      <c r="G686" s="710">
        <f t="shared" si="175"/>
        <v>487.47596164337824</v>
      </c>
      <c r="H686" s="717">
        <f t="shared" si="176"/>
        <v>323.24950890592913</v>
      </c>
      <c r="I686" s="710">
        <f t="shared" si="177"/>
        <v>321.98256421258645</v>
      </c>
      <c r="J686" s="710">
        <f t="shared" si="178"/>
        <v>321.08230551123927</v>
      </c>
      <c r="K686" s="710">
        <f t="shared" si="179"/>
        <v>320.54347606663572</v>
      </c>
      <c r="L686" s="710">
        <f t="shared" si="180"/>
        <v>320.36288713009765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1447.4757368988351</v>
      </c>
      <c r="E687" s="710">
        <f t="shared" si="173"/>
        <v>1044.4932374840539</v>
      </c>
      <c r="F687" s="710">
        <f t="shared" si="174"/>
        <v>719.34643101855193</v>
      </c>
      <c r="G687" s="710">
        <f t="shared" si="175"/>
        <v>487.79163218985281</v>
      </c>
      <c r="H687" s="717">
        <f t="shared" si="176"/>
        <v>323.34122811732203</v>
      </c>
      <c r="I687" s="710">
        <f t="shared" si="177"/>
        <v>322.07250030376986</v>
      </c>
      <c r="J687" s="710">
        <f t="shared" si="178"/>
        <v>321.17095229704626</v>
      </c>
      <c r="K687" s="710">
        <f t="shared" si="179"/>
        <v>320.63134075659462</v>
      </c>
      <c r="L687" s="710">
        <f t="shared" si="180"/>
        <v>320.45048498032781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1447.5722298217729</v>
      </c>
      <c r="E688" s="710">
        <f t="shared" si="173"/>
        <v>1044.8588501516369</v>
      </c>
      <c r="F688" s="710">
        <f t="shared" si="174"/>
        <v>719.786054824546</v>
      </c>
      <c r="G688" s="710">
        <f t="shared" si="175"/>
        <v>488.10683741053913</v>
      </c>
      <c r="H688" s="717">
        <f t="shared" si="176"/>
        <v>323.43306386621043</v>
      </c>
      <c r="I688" s="710">
        <f t="shared" si="177"/>
        <v>322.1625575115948</v>
      </c>
      <c r="J688" s="710">
        <f t="shared" si="178"/>
        <v>321.2597234847758</v>
      </c>
      <c r="K688" s="710">
        <f t="shared" si="179"/>
        <v>320.71933182204191</v>
      </c>
      <c r="L688" s="710">
        <f t="shared" si="180"/>
        <v>320.53820985740896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1447.6684745023913</v>
      </c>
      <c r="E689" s="710">
        <f t="shared" si="173"/>
        <v>1045.223546347929</v>
      </c>
      <c r="F689" s="710">
        <f t="shared" si="174"/>
        <v>720.22474655917438</v>
      </c>
      <c r="G689" s="710">
        <f t="shared" si="175"/>
        <v>488.42157783549743</v>
      </c>
      <c r="H689" s="717">
        <f t="shared" si="176"/>
        <v>323.52501584153765</v>
      </c>
      <c r="I689" s="710">
        <f t="shared" si="177"/>
        <v>322.25273551871851</v>
      </c>
      <c r="J689" s="710">
        <f t="shared" si="178"/>
        <v>321.34861875270707</v>
      </c>
      <c r="K689" s="710">
        <f t="shared" si="179"/>
        <v>320.80744893868439</v>
      </c>
      <c r="L689" s="710">
        <f t="shared" si="180"/>
        <v>320.62606143621719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1447.764471805938</v>
      </c>
      <c r="E690" s="710">
        <f t="shared" si="173"/>
        <v>1045.5873291384826</v>
      </c>
      <c r="F690" s="710">
        <f t="shared" si="174"/>
        <v>720.66250849061873</v>
      </c>
      <c r="G690" s="710">
        <f t="shared" si="175"/>
        <v>488.73585399902208</v>
      </c>
      <c r="H690" s="717">
        <f t="shared" si="176"/>
        <v>323.61708373274809</v>
      </c>
      <c r="I690" s="710">
        <f t="shared" si="177"/>
        <v>322.34303400826616</v>
      </c>
      <c r="J690" s="710">
        <f t="shared" si="178"/>
        <v>321.43763777956207</v>
      </c>
      <c r="K690" s="710">
        <f t="shared" si="179"/>
        <v>320.89569178265594</v>
      </c>
      <c r="L690" s="710">
        <f t="shared" si="180"/>
        <v>320.71403939205044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1447.8602225934349</v>
      </c>
      <c r="E691" s="710">
        <f t="shared" si="173"/>
        <v>1045.9502015747692</v>
      </c>
      <c r="F691" s="710">
        <f t="shared" si="174"/>
        <v>721.0993428826614</v>
      </c>
      <c r="G691" s="710">
        <f t="shared" si="175"/>
        <v>489.04966643958346</v>
      </c>
      <c r="H691" s="717">
        <f t="shared" si="176"/>
        <v>323.70926722978851</v>
      </c>
      <c r="I691" s="710">
        <f t="shared" si="177"/>
        <v>322.43345266383278</v>
      </c>
      <c r="J691" s="710">
        <f t="shared" si="178"/>
        <v>321.52678024450796</v>
      </c>
      <c r="K691" s="710">
        <f t="shared" si="179"/>
        <v>320.98406003052031</v>
      </c>
      <c r="L691" s="710">
        <f t="shared" si="180"/>
        <v>320.802143400631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1447.9557277217073</v>
      </c>
      <c r="E692" s="710">
        <f t="shared" si="173"/>
        <v>1046.3121666942714</v>
      </c>
      <c r="F692" s="710">
        <f t="shared" si="174"/>
        <v>721.53525199468072</v>
      </c>
      <c r="G692" s="710">
        <f t="shared" si="175"/>
        <v>489.36301569977041</v>
      </c>
      <c r="H692" s="717">
        <f t="shared" si="176"/>
        <v>323.8015660231095</v>
      </c>
      <c r="I692" s="710">
        <f t="shared" si="177"/>
        <v>322.52399116948538</v>
      </c>
      <c r="J692" s="710">
        <f t="shared" si="178"/>
        <v>321.61604582715938</v>
      </c>
      <c r="K692" s="710">
        <f t="shared" si="179"/>
        <v>321.07255335927323</v>
      </c>
      <c r="L692" s="710">
        <f t="shared" si="180"/>
        <v>320.89037313810826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1448.050988043412</v>
      </c>
      <c r="E693" s="710">
        <f t="shared" si="173"/>
        <v>1046.6732275205736</v>
      </c>
      <c r="F693" s="710">
        <f t="shared" si="174"/>
        <v>721.97023808164556</v>
      </c>
      <c r="G693" s="710">
        <f t="shared" si="175"/>
        <v>489.67590232623331</v>
      </c>
      <c r="H693" s="717">
        <f t="shared" si="176"/>
        <v>323.89397980366687</v>
      </c>
      <c r="I693" s="710">
        <f t="shared" si="177"/>
        <v>322.61464920976471</v>
      </c>
      <c r="J693" s="710">
        <f t="shared" si="178"/>
        <v>321.70543420758071</v>
      </c>
      <c r="K693" s="710">
        <f t="shared" si="179"/>
        <v>321.16117144634535</v>
      </c>
      <c r="L693" s="710">
        <f t="shared" si="180"/>
        <v>320.97872828106114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1448.1460044070664</v>
      </c>
      <c r="E694" s="710">
        <f t="shared" si="173"/>
        <v>1047.0333870634529</v>
      </c>
      <c r="F694" s="710">
        <f t="shared" si="174"/>
        <v>722.40430339411091</v>
      </c>
      <c r="G694" s="710">
        <f t="shared" si="175"/>
        <v>489.98832686962743</v>
      </c>
      <c r="H694" s="717">
        <f t="shared" si="176"/>
        <v>323.98650826292305</v>
      </c>
      <c r="I694" s="710">
        <f t="shared" si="177"/>
        <v>322.70542646968681</v>
      </c>
      <c r="J694" s="710">
        <f t="shared" si="178"/>
        <v>321.79494506628822</v>
      </c>
      <c r="K694" s="710">
        <f t="shared" si="179"/>
        <v>321.24991396960434</v>
      </c>
      <c r="L694" s="710">
        <f t="shared" si="180"/>
        <v>321.06720850650055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1448.2407776570767</v>
      </c>
      <c r="E695" s="710">
        <f t="shared" si="173"/>
        <v>1047.3926483189678</v>
      </c>
      <c r="F695" s="710">
        <f t="shared" si="174"/>
        <v>722.8374501782132</v>
      </c>
      <c r="G695" s="710">
        <f t="shared" si="175"/>
        <v>490.30028988455712</v>
      </c>
      <c r="H695" s="717">
        <f t="shared" si="176"/>
        <v>324.07915109284846</v>
      </c>
      <c r="I695" s="710">
        <f t="shared" si="177"/>
        <v>322.79632263474525</v>
      </c>
      <c r="J695" s="710">
        <f t="shared" si="178"/>
        <v>321.88457808425221</v>
      </c>
      <c r="K695" s="710">
        <f t="shared" si="179"/>
        <v>321.33878060735725</v>
      </c>
      <c r="L695" s="710">
        <f t="shared" si="180"/>
        <v>321.15581349187192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1448.3353086337659</v>
      </c>
      <c r="E696" s="710">
        <f t="shared" si="173"/>
        <v>1047.7510142695473</v>
      </c>
      <c r="F696" s="710">
        <f t="shared" si="174"/>
        <v>723.26968067566588</v>
      </c>
      <c r="G696" s="710">
        <f t="shared" si="175"/>
        <v>490.61179192952022</v>
      </c>
      <c r="H696" s="717">
        <f t="shared" si="176"/>
        <v>324.17190798592247</v>
      </c>
      <c r="I696" s="710">
        <f t="shared" si="177"/>
        <v>322.88733739091276</v>
      </c>
      <c r="J696" s="710">
        <f t="shared" si="178"/>
        <v>321.97433294289925</v>
      </c>
      <c r="K696" s="710">
        <f t="shared" si="179"/>
        <v>321.42777103835311</v>
      </c>
      <c r="L696" s="710">
        <f t="shared" si="180"/>
        <v>321.24454291505771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1448.4295981734008</v>
      </c>
      <c r="E697" s="710">
        <f t="shared" si="173"/>
        <v>1048.1084878840795</v>
      </c>
      <c r="F697" s="710">
        <f t="shared" si="174"/>
        <v>723.70099712375497</v>
      </c>
      <c r="G697" s="710">
        <f t="shared" si="175"/>
        <v>490.92283356685317</v>
      </c>
      <c r="H697" s="717">
        <f t="shared" si="176"/>
        <v>324.2647786351352</v>
      </c>
      <c r="I697" s="710">
        <f t="shared" si="177"/>
        <v>322.97847042464292</v>
      </c>
      <c r="J697" s="710">
        <f t="shared" si="178"/>
        <v>322.06420932411413</v>
      </c>
      <c r="K697" s="710">
        <f t="shared" si="179"/>
        <v>321.51688494178518</v>
      </c>
      <c r="L697" s="710">
        <f t="shared" si="180"/>
        <v>321.33339645437951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1448.5236471082217</v>
      </c>
      <c r="E698" s="710">
        <f t="shared" si="173"/>
        <v>1048.4650721179985</v>
      </c>
      <c r="F698" s="710">
        <f t="shared" si="174"/>
        <v>724.1314017553359</v>
      </c>
      <c r="G698" s="710">
        <f t="shared" si="175"/>
        <v>491.23341536267645</v>
      </c>
      <c r="H698" s="717">
        <f t="shared" si="176"/>
        <v>324.35776273398841</v>
      </c>
      <c r="I698" s="710">
        <f t="shared" si="177"/>
        <v>323.06972142287196</v>
      </c>
      <c r="J698" s="710">
        <f t="shared" si="178"/>
        <v>322.15420691024212</v>
      </c>
      <c r="K698" s="710">
        <f t="shared" si="179"/>
        <v>321.60612199729292</v>
      </c>
      <c r="L698" s="710">
        <f t="shared" si="180"/>
        <v>321.42237378860079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1448.6174562664673</v>
      </c>
      <c r="E699" s="710">
        <f t="shared" si="173"/>
        <v>1048.8207699133709</v>
      </c>
      <c r="F699" s="710">
        <f t="shared" si="174"/>
        <v>724.56089679882882</v>
      </c>
      <c r="G699" s="710">
        <f t="shared" si="175"/>
        <v>491.54353788684068</v>
      </c>
      <c r="H699" s="717">
        <f t="shared" si="176"/>
        <v>324.45085997649682</v>
      </c>
      <c r="I699" s="710">
        <f t="shared" si="177"/>
        <v>323.16109007302032</v>
      </c>
      <c r="J699" s="710">
        <f t="shared" si="178"/>
        <v>322.24432538409087</v>
      </c>
      <c r="K699" s="710">
        <f t="shared" si="179"/>
        <v>321.69548188496464</v>
      </c>
      <c r="L699" s="710">
        <f t="shared" si="180"/>
        <v>321.51147459692891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1448.7110264724033</v>
      </c>
      <c r="E700" s="710">
        <f t="shared" si="173"/>
        <v>1049.1755841989823</v>
      </c>
      <c r="F700" s="710">
        <f t="shared" si="174"/>
        <v>724.98948447821545</v>
      </c>
      <c r="G700" s="710">
        <f t="shared" si="175"/>
        <v>491.85320171287327</v>
      </c>
      <c r="H700" s="717">
        <f t="shared" si="176"/>
        <v>324.5440700571894</v>
      </c>
      <c r="I700" s="710">
        <f t="shared" si="177"/>
        <v>323.25257606299454</v>
      </c>
      <c r="J700" s="710">
        <f t="shared" si="178"/>
        <v>322.33456442893237</v>
      </c>
      <c r="K700" s="710">
        <f t="shared" si="179"/>
        <v>321.78496428533958</v>
      </c>
      <c r="L700" s="710">
        <f t="shared" si="180"/>
        <v>321.60069855901747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1448.804358546349</v>
      </c>
      <c r="E701" s="710">
        <f t="shared" si="173"/>
        <v>1049.5295178904219</v>
      </c>
      <c r="F701" s="710">
        <f t="shared" si="174"/>
        <v>725.4171670130354</v>
      </c>
      <c r="G701" s="710">
        <f t="shared" si="175"/>
        <v>492.16240741792524</v>
      </c>
      <c r="H701" s="717">
        <f t="shared" si="176"/>
        <v>324.63739267111043</v>
      </c>
      <c r="I701" s="710">
        <f t="shared" si="177"/>
        <v>323.3441790811886</v>
      </c>
      <c r="J701" s="710">
        <f t="shared" si="178"/>
        <v>322.42492372850512</v>
      </c>
      <c r="K701" s="710">
        <f t="shared" si="179"/>
        <v>321.87456887941005</v>
      </c>
      <c r="L701" s="710">
        <f t="shared" si="180"/>
        <v>321.69004535496873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1448.8974533047037</v>
      </c>
      <c r="E702" s="710">
        <f t="shared" si="173"/>
        <v>1049.8825738901676</v>
      </c>
      <c r="F702" s="710">
        <f t="shared" si="174"/>
        <v>725.84394661838337</v>
      </c>
      <c r="G702" s="710">
        <f t="shared" si="175"/>
        <v>492.47115558271895</v>
      </c>
      <c r="H702" s="717">
        <f t="shared" si="176"/>
        <v>324.73082751382071</v>
      </c>
      <c r="I702" s="710">
        <f t="shared" si="177"/>
        <v>323.43589881648592</v>
      </c>
      <c r="J702" s="710">
        <f t="shared" si="178"/>
        <v>322.51540296701586</v>
      </c>
      <c r="K702" s="710">
        <f t="shared" si="179"/>
        <v>321.96429534862352</v>
      </c>
      <c r="L702" s="710">
        <f t="shared" si="180"/>
        <v>321.77951466533563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1448.9903115599732</v>
      </c>
      <c r="E703" s="710">
        <f t="shared" si="173"/>
        <v>1050.2347550876696</v>
      </c>
      <c r="F703" s="710">
        <f t="shared" si="174"/>
        <v>726.26982550490561</v>
      </c>
      <c r="G703" s="710">
        <f t="shared" si="175"/>
        <v>492.77944679149584</v>
      </c>
      <c r="H703" s="717">
        <f t="shared" si="176"/>
        <v>324.82437428139872</v>
      </c>
      <c r="I703" s="710">
        <f t="shared" si="177"/>
        <v>323.5277349582604</v>
      </c>
      <c r="J703" s="710">
        <f t="shared" si="178"/>
        <v>322.60600182914175</v>
      </c>
      <c r="K703" s="710">
        <f t="shared" si="179"/>
        <v>322.05414337488492</v>
      </c>
      <c r="L703" s="710">
        <f t="shared" si="180"/>
        <v>321.86910617112397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1449.0829341207964</v>
      </c>
      <c r="E704" s="710">
        <f t="shared" si="173"/>
        <v>1050.586064359434</v>
      </c>
      <c r="F704" s="710">
        <f t="shared" si="174"/>
        <v>726.69480587879764</v>
      </c>
      <c r="G704" s="710">
        <f t="shared" si="175"/>
        <v>493.0872816319652</v>
      </c>
      <c r="H704" s="717">
        <f t="shared" si="176"/>
        <v>324.91803267044156</v>
      </c>
      <c r="I704" s="710">
        <f t="shared" si="177"/>
        <v>323.61968719637855</v>
      </c>
      <c r="J704" s="710">
        <f t="shared" si="178"/>
        <v>322.69672000003169</v>
      </c>
      <c r="K704" s="710">
        <f t="shared" si="179"/>
        <v>322.14411264055843</v>
      </c>
      <c r="L704" s="710">
        <f t="shared" si="180"/>
        <v>321.95881955379474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1449.1753217919706</v>
      </c>
      <c r="E705" s="710">
        <f t="shared" si="173"/>
        <v>1050.9365045691047</v>
      </c>
      <c r="F705" s="710">
        <f t="shared" si="174"/>
        <v>727.1188899418006</v>
      </c>
      <c r="G705" s="710">
        <f t="shared" si="175"/>
        <v>493.39466069525287</v>
      </c>
      <c r="H705" s="717">
        <f t="shared" si="176"/>
        <v>325.01180237806636</v>
      </c>
      <c r="I705" s="710">
        <f t="shared" si="177"/>
        <v>323.71175522120063</v>
      </c>
      <c r="J705" s="710">
        <f t="shared" si="178"/>
        <v>322.7875571653089</v>
      </c>
      <c r="K705" s="710">
        <f t="shared" si="179"/>
        <v>322.23420282846985</v>
      </c>
      <c r="L705" s="710">
        <f t="shared" si="180"/>
        <v>322.04865449526602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1449.2674753744782</v>
      </c>
      <c r="E706" s="710">
        <f t="shared" si="173"/>
        <v>1051.2860785675457</v>
      </c>
      <c r="F706" s="710">
        <f t="shared" si="174"/>
        <v>727.54207989119971</v>
      </c>
      <c r="G706" s="710">
        <f t="shared" si="175"/>
        <v>493.70158457585069</v>
      </c>
      <c r="H706" s="717">
        <f t="shared" si="176"/>
        <v>325.10568310191098</v>
      </c>
      <c r="I706" s="710">
        <f t="shared" si="177"/>
        <v>323.80393872358218</v>
      </c>
      <c r="J706" s="710">
        <f t="shared" si="178"/>
        <v>322.87851301107219</v>
      </c>
      <c r="K706" s="710">
        <f t="shared" si="179"/>
        <v>322.32441362190843</v>
      </c>
      <c r="L706" s="710">
        <f t="shared" si="180"/>
        <v>322.13861067791527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1449.3593956655113</v>
      </c>
      <c r="E707" s="710">
        <f t="shared" si="173"/>
        <v>1051.634789192922</v>
      </c>
      <c r="F707" s="710">
        <f t="shared" si="174"/>
        <v>727.96437791982123</v>
      </c>
      <c r="G707" s="710">
        <f t="shared" si="175"/>
        <v>494.00805387156663</v>
      </c>
      <c r="H707" s="717">
        <f t="shared" si="176"/>
        <v>325.19967454013528</v>
      </c>
      <c r="I707" s="710">
        <f t="shared" si="177"/>
        <v>323.89623739487558</v>
      </c>
      <c r="J707" s="710">
        <f t="shared" si="178"/>
        <v>322.96958722389803</v>
      </c>
      <c r="K707" s="710">
        <f t="shared" si="179"/>
        <v>322.4147447046289</v>
      </c>
      <c r="L707" s="710">
        <f t="shared" si="180"/>
        <v>322.22868778458115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zoomScale="85" zoomScaleNormal="85" workbookViewId="0">
      <selection activeCell="E16" sqref="E16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12">
      <c r="B2" s="718" t="s">
        <v>1106</v>
      </c>
      <c r="F2" t="s">
        <v>1152</v>
      </c>
      <c r="I2" t="s">
        <v>1160</v>
      </c>
    </row>
    <row r="3" spans="2:12">
      <c r="F3" t="s">
        <v>1159</v>
      </c>
      <c r="I3" t="s">
        <v>1161</v>
      </c>
    </row>
    <row r="4" spans="2:12">
      <c r="B4" s="781" t="s">
        <v>1107</v>
      </c>
      <c r="I4" t="s">
        <v>1162</v>
      </c>
    </row>
    <row r="5" spans="2:12">
      <c r="B5" s="781" t="s">
        <v>1108</v>
      </c>
      <c r="H5" t="s">
        <v>1164</v>
      </c>
      <c r="I5" t="s">
        <v>1163</v>
      </c>
    </row>
    <row r="6" spans="2:12">
      <c r="B6" s="781" t="s">
        <v>1109</v>
      </c>
      <c r="C6">
        <v>1750</v>
      </c>
      <c r="D6" s="781" t="s">
        <v>1110</v>
      </c>
      <c r="E6">
        <f>pmax*((PI()*('First iteration &amp; Mechanical'!M61)^2)/4)</f>
        <v>14717.67580797582</v>
      </c>
      <c r="H6" t="s">
        <v>1166</v>
      </c>
      <c r="I6" t="s">
        <v>1165</v>
      </c>
    </row>
    <row r="7" spans="2:12">
      <c r="B7" s="781" t="s">
        <v>1109</v>
      </c>
      <c r="C7">
        <v>1750</v>
      </c>
      <c r="D7" s="781" t="s">
        <v>1111</v>
      </c>
      <c r="E7" s="803">
        <f>pmax*((PI()*('First iteration &amp; Mechanical'!P61)^2)/4)</f>
        <v>11495.571072294972</v>
      </c>
      <c r="H7" t="s">
        <v>1168</v>
      </c>
      <c r="I7" t="s">
        <v>1167</v>
      </c>
    </row>
    <row r="8" spans="2:12">
      <c r="F8" s="781"/>
    </row>
    <row r="9" spans="2:12">
      <c r="B9" s="781" t="s">
        <v>1112</v>
      </c>
    </row>
    <row r="10" spans="2:12">
      <c r="B10" s="781" t="s">
        <v>1113</v>
      </c>
      <c r="C10">
        <v>1750</v>
      </c>
      <c r="E10" s="803">
        <f>fmax</f>
        <v>1338.4740322691205</v>
      </c>
    </row>
    <row r="12" spans="2:12">
      <c r="B12" s="781" t="s">
        <v>1114</v>
      </c>
    </row>
    <row r="13" spans="2:12">
      <c r="B13" s="781" t="s">
        <v>1115</v>
      </c>
      <c r="C13">
        <v>1.5</v>
      </c>
    </row>
    <row r="14" spans="2:12">
      <c r="L14">
        <f>132/9.81</f>
        <v>13.455657492354739</v>
      </c>
    </row>
    <row r="15" spans="2:12">
      <c r="B15" s="781" t="s">
        <v>1116</v>
      </c>
      <c r="G15">
        <f>C37</f>
        <v>15</v>
      </c>
      <c r="I15">
        <v>3</v>
      </c>
    </row>
    <row r="16" spans="2:12">
      <c r="B16" s="781" t="s">
        <v>1117</v>
      </c>
      <c r="D16" s="781" t="str">
        <f>"M" &amp;C17</f>
        <v>M4</v>
      </c>
      <c r="I16">
        <v>4</v>
      </c>
    </row>
    <row r="17" spans="2:13">
      <c r="B17" s="781" t="s">
        <v>1134</v>
      </c>
      <c r="C17" s="803">
        <v>4</v>
      </c>
      <c r="D17" s="781" t="s">
        <v>2</v>
      </c>
      <c r="I17">
        <v>5</v>
      </c>
    </row>
    <row r="18" spans="2:13">
      <c r="B18" s="781" t="s">
        <v>1138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1137</v>
      </c>
      <c r="C23">
        <f>'First iteration &amp; Mechanical'!M62</f>
        <v>1.8</v>
      </c>
      <c r="D23" s="781" t="s">
        <v>2</v>
      </c>
      <c r="I23" s="781" t="s">
        <v>1201</v>
      </c>
    </row>
    <row r="24" spans="2:13">
      <c r="B24" s="781" t="s">
        <v>1118</v>
      </c>
      <c r="D24" s="781" t="str">
        <f>C25 &amp;"."&amp; C26</f>
        <v>8.8</v>
      </c>
      <c r="E24" s="781" t="s">
        <v>695</v>
      </c>
      <c r="F24" s="781" t="s">
        <v>1157</v>
      </c>
      <c r="G24" s="781" t="s">
        <v>1155</v>
      </c>
      <c r="I24" s="781" t="s">
        <v>1193</v>
      </c>
      <c r="J24" s="803" t="s">
        <v>1249</v>
      </c>
    </row>
    <row r="25" spans="2:13">
      <c r="B25" s="781" t="s">
        <v>1153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1154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1194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1119</v>
      </c>
      <c r="J29" s="781" t="s">
        <v>1156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1120</v>
      </c>
      <c r="K30">
        <f>J62</f>
        <v>2.8874124253348836</v>
      </c>
    </row>
    <row r="31" spans="2:13">
      <c r="B31" s="781" t="s">
        <v>1119</v>
      </c>
      <c r="C31" s="781" t="s">
        <v>1156</v>
      </c>
    </row>
    <row r="32" spans="2:13">
      <c r="B32" s="781" t="s">
        <v>1158</v>
      </c>
      <c r="C32" s="781">
        <v>0.5</v>
      </c>
      <c r="D32" s="781" t="s">
        <v>2</v>
      </c>
    </row>
    <row r="33" spans="2:7">
      <c r="B33" s="781" t="s">
        <v>1120</v>
      </c>
      <c r="D33">
        <f>Sf_shearFailureBolts</f>
        <v>2.7830481208047066</v>
      </c>
    </row>
    <row r="34" spans="2:7">
      <c r="F34">
        <f>4.48+3.05</f>
        <v>7.53</v>
      </c>
    </row>
    <row r="35" spans="2:7">
      <c r="B35" s="781" t="s">
        <v>1121</v>
      </c>
      <c r="F35">
        <f>18.51-F34</f>
        <v>10.98</v>
      </c>
      <c r="G35" s="781" t="s">
        <v>1202</v>
      </c>
    </row>
    <row r="36" spans="2:7">
      <c r="B36" s="781" t="s">
        <v>1124</v>
      </c>
      <c r="C36">
        <f>(E6*C13)/C37</f>
        <v>1471.767580797582</v>
      </c>
      <c r="D36" s="781" t="s">
        <v>1110</v>
      </c>
    </row>
    <row r="37" spans="2:7">
      <c r="B37" s="781" t="s">
        <v>1122</v>
      </c>
      <c r="C37" s="803">
        <v>15</v>
      </c>
    </row>
    <row r="38" spans="2:7">
      <c r="B38" s="781" t="s">
        <v>1123</v>
      </c>
    </row>
    <row r="39" spans="2:7">
      <c r="B39" s="781" t="s">
        <v>1124</v>
      </c>
      <c r="C39">
        <f>(E7*C13)/C40</f>
        <v>2155.4195760553071</v>
      </c>
      <c r="D39" s="781" t="s">
        <v>1111</v>
      </c>
    </row>
    <row r="40" spans="2:7">
      <c r="B40" s="781" t="s">
        <v>1122</v>
      </c>
      <c r="C40">
        <v>8</v>
      </c>
    </row>
    <row r="42" spans="2:7">
      <c r="B42" s="415" t="s">
        <v>1125</v>
      </c>
    </row>
    <row r="43" spans="2:7">
      <c r="B43" s="781" t="s">
        <v>1126</v>
      </c>
    </row>
    <row r="44" spans="2:7">
      <c r="B44" t="s">
        <v>1127</v>
      </c>
    </row>
    <row r="45" spans="2:7">
      <c r="B45" s="781" t="s">
        <v>1128</v>
      </c>
    </row>
    <row r="46" spans="2:7">
      <c r="B46" s="781" t="s">
        <v>1129</v>
      </c>
    </row>
    <row r="47" spans="2:7">
      <c r="B47" s="781" t="s">
        <v>1130</v>
      </c>
    </row>
    <row r="48" spans="2:7">
      <c r="B48" s="781" t="s">
        <v>1131</v>
      </c>
    </row>
    <row r="50" spans="1:11">
      <c r="A50" s="810"/>
      <c r="B50" s="781" t="s">
        <v>1139</v>
      </c>
    </row>
    <row r="51" spans="1:11">
      <c r="A51" s="810"/>
      <c r="B51" s="781" t="s">
        <v>1124</v>
      </c>
      <c r="C51">
        <f>C52*C19*(C55-C54)*C23</f>
        <v>3347.9712787151188</v>
      </c>
    </row>
    <row r="52" spans="1:11">
      <c r="A52" s="810"/>
      <c r="B52" s="781" t="s">
        <v>1132</v>
      </c>
      <c r="C52" s="10">
        <f>IF(C56&lt;0.3,(1-0.9+(3*C53*C56)),1)</f>
        <v>1</v>
      </c>
    </row>
    <row r="53" spans="1:11">
      <c r="A53" s="810"/>
      <c r="B53" s="781" t="s">
        <v>1133</v>
      </c>
      <c r="C53" s="784">
        <f>1/C37</f>
        <v>6.6666666666666666E-2</v>
      </c>
    </row>
    <row r="54" spans="1:11">
      <c r="A54" s="810"/>
      <c r="B54" s="781" t="s">
        <v>1134</v>
      </c>
      <c r="C54" s="10">
        <f>C17</f>
        <v>4</v>
      </c>
      <c r="D54" s="781" t="s">
        <v>2</v>
      </c>
    </row>
    <row r="55" spans="1:11">
      <c r="A55" s="810"/>
      <c r="B55" s="781" t="s">
        <v>1135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1136</v>
      </c>
      <c r="C56" s="10">
        <f>C54/C55</f>
        <v>0.3404274581390872</v>
      </c>
    </row>
    <row r="57" spans="1:11">
      <c r="A57" s="810"/>
      <c r="B57" s="808" t="s">
        <v>1115</v>
      </c>
      <c r="C57" s="417">
        <f>C51/C36</f>
        <v>2.2747961854824812</v>
      </c>
    </row>
    <row r="59" spans="1:11">
      <c r="A59" s="810"/>
      <c r="B59" s="781" t="s">
        <v>1131</v>
      </c>
      <c r="I59" s="781" t="s">
        <v>1195</v>
      </c>
    </row>
    <row r="60" spans="1:11">
      <c r="A60" s="810"/>
      <c r="B60" s="781" t="s">
        <v>1124</v>
      </c>
      <c r="C60">
        <f>0.32*C28*C17^2</f>
        <v>4096</v>
      </c>
      <c r="I60" s="781" t="s">
        <v>1124</v>
      </c>
      <c r="J60">
        <f>0.32*L26*C17^2</f>
        <v>4249.6000000000004</v>
      </c>
    </row>
    <row r="61" spans="1:11">
      <c r="A61" s="810"/>
      <c r="B61" s="781" t="s">
        <v>1260</v>
      </c>
      <c r="C61">
        <f>0.32*C27*C17^2</f>
        <v>3276.8</v>
      </c>
      <c r="I61" s="781" t="s">
        <v>1197</v>
      </c>
      <c r="J61">
        <f>0.32*L25*C17^2</f>
        <v>3174.4</v>
      </c>
    </row>
    <row r="62" spans="1:11">
      <c r="A62" s="810"/>
      <c r="B62" s="808" t="s">
        <v>1115</v>
      </c>
      <c r="C62" s="417">
        <f>C60/C36</f>
        <v>2.7830481208047066</v>
      </c>
      <c r="D62" s="718" t="s">
        <v>1143</v>
      </c>
      <c r="I62" s="808" t="s">
        <v>1115</v>
      </c>
      <c r="J62" s="417">
        <f>J60/C36</f>
        <v>2.8874124253348836</v>
      </c>
      <c r="K62" s="718" t="s">
        <v>1143</v>
      </c>
    </row>
    <row r="63" spans="1:11">
      <c r="A63" s="810"/>
      <c r="B63" s="808" t="s">
        <v>1196</v>
      </c>
      <c r="C63" s="417">
        <f>C61/C36</f>
        <v>2.2264384966437656</v>
      </c>
      <c r="I63" s="808" t="s">
        <v>1196</v>
      </c>
      <c r="J63" s="417">
        <f>J61/C36</f>
        <v>2.1568622936236479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1140</v>
      </c>
    </row>
    <row r="66" spans="1:10">
      <c r="A66" s="810"/>
      <c r="B66" s="781" t="s">
        <v>1124</v>
      </c>
      <c r="C66" s="10">
        <f>MAX(C60,C51)</f>
        <v>4096</v>
      </c>
      <c r="D66" s="781" t="s">
        <v>1240</v>
      </c>
    </row>
    <row r="67" spans="1:10">
      <c r="A67" s="810"/>
      <c r="B67" s="808" t="s">
        <v>1142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1134</v>
      </c>
      <c r="C68" s="10">
        <f>C54</f>
        <v>4</v>
      </c>
      <c r="D68" s="781" t="s">
        <v>2</v>
      </c>
    </row>
    <row r="69" spans="1:10">
      <c r="A69" s="810"/>
      <c r="B69" s="781" t="s">
        <v>1141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63.75">
      <c r="B75" s="805" t="s">
        <v>1241</v>
      </c>
      <c r="C75" s="805" t="s">
        <v>1242</v>
      </c>
      <c r="D75" s="805" t="s">
        <v>1243</v>
      </c>
      <c r="E75" s="805" t="s">
        <v>1244</v>
      </c>
      <c r="G75" s="805" t="s">
        <v>1256</v>
      </c>
      <c r="H75" s="805" t="s">
        <v>1257</v>
      </c>
      <c r="I75" s="805" t="s">
        <v>1258</v>
      </c>
      <c r="J75" s="805" t="s">
        <v>1259</v>
      </c>
    </row>
    <row r="76" spans="1:10" ht="63.75">
      <c r="B76" s="806" t="s">
        <v>1245</v>
      </c>
      <c r="C76" s="807">
        <v>240</v>
      </c>
      <c r="D76" s="807">
        <v>330</v>
      </c>
      <c r="E76" s="807" t="s">
        <v>1246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1">
      <c r="B77" s="806" t="s">
        <v>1247</v>
      </c>
      <c r="C77" s="807">
        <v>310</v>
      </c>
      <c r="D77" s="807">
        <v>400</v>
      </c>
      <c r="E77" s="807" t="s">
        <v>1248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89.25">
      <c r="B78" s="806" t="s">
        <v>1249</v>
      </c>
      <c r="C78" s="807">
        <v>620</v>
      </c>
      <c r="D78" s="807">
        <v>830</v>
      </c>
      <c r="E78" s="807" t="s">
        <v>1250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6.5">
      <c r="B79" s="806" t="s">
        <v>1251</v>
      </c>
      <c r="C79" s="807">
        <v>830</v>
      </c>
      <c r="D79" s="807">
        <v>1040</v>
      </c>
      <c r="E79" s="807" t="s">
        <v>1252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3.75">
      <c r="B80" s="806" t="s">
        <v>1253</v>
      </c>
      <c r="C80" s="807">
        <v>970</v>
      </c>
      <c r="D80" s="807">
        <v>1200</v>
      </c>
      <c r="E80" s="807" t="s">
        <v>1254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1265</v>
      </c>
      <c r="C81" s="807">
        <v>1030</v>
      </c>
      <c r="D81" s="807">
        <v>1240</v>
      </c>
      <c r="E81" s="807" t="s">
        <v>1255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abSelected="1" zoomScale="85" zoomScaleNormal="85" workbookViewId="0">
      <selection activeCell="W26" sqref="W26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1169</v>
      </c>
      <c r="J11" s="781" t="s">
        <v>1170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1239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1238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1234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1092</v>
      </c>
      <c r="S22" s="781" t="s">
        <v>1093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1235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1200</v>
      </c>
      <c r="M25">
        <f>M24/9.81</f>
        <v>116.50500000000001</v>
      </c>
      <c r="N25" s="781" t="s">
        <v>104</v>
      </c>
      <c r="O25" s="781" t="s">
        <v>1236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1221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1204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1092</v>
      </c>
      <c r="S37" s="781" t="s">
        <v>1093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1206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1207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1219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1227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1226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1225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1222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1102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1263</v>
      </c>
      <c r="T89">
        <v>307</v>
      </c>
    </row>
    <row r="90" spans="2:21">
      <c r="L90" s="723" t="s">
        <v>950</v>
      </c>
      <c r="M90">
        <v>0.28999999999999998</v>
      </c>
      <c r="S90" t="s">
        <v>1262</v>
      </c>
      <c r="T90">
        <v>320</v>
      </c>
    </row>
    <row r="91" spans="2:21">
      <c r="O91" s="781" t="s">
        <v>1232</v>
      </c>
      <c r="Q91" s="781" t="s">
        <v>1233</v>
      </c>
      <c r="S91" s="781" t="s">
        <v>213</v>
      </c>
      <c r="T91">
        <f>M92+4+3.5</f>
        <v>50</v>
      </c>
      <c r="U91" s="781" t="s">
        <v>1224</v>
      </c>
    </row>
    <row r="92" spans="2:21">
      <c r="L92" s="415" t="s">
        <v>1061</v>
      </c>
      <c r="M92">
        <f>T40/10</f>
        <v>42.5</v>
      </c>
      <c r="O92" s="790" t="s">
        <v>1228</v>
      </c>
      <c r="Q92" s="790" t="s">
        <v>1229</v>
      </c>
      <c r="S92" s="790" t="s">
        <v>1230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1144</v>
      </c>
      <c r="F94" s="781" t="s">
        <v>1145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1231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1237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1220</v>
      </c>
      <c r="M99" s="410"/>
      <c r="N99" s="220"/>
      <c r="O99" s="801" t="s">
        <v>1223</v>
      </c>
      <c r="P99" s="220"/>
      <c r="Q99" s="220">
        <v>4</v>
      </c>
      <c r="R99" s="801" t="s">
        <v>1224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1208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1209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1210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1146</v>
      </c>
      <c r="E104" s="781" t="s">
        <v>1147</v>
      </c>
      <c r="G104" s="781" t="s">
        <v>1148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1149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1151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1150</v>
      </c>
    </row>
    <row r="142" spans="5:17">
      <c r="Q142" s="415"/>
    </row>
    <row r="146" spans="2:23">
      <c r="K146" t="s">
        <v>1203</v>
      </c>
      <c r="L146" s="781" t="s">
        <v>1186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1185</v>
      </c>
    </row>
    <row r="147" spans="2:23">
      <c r="K147">
        <v>1</v>
      </c>
      <c r="L147" s="781" t="s">
        <v>1181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1183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1180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1184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1182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1191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1105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1205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1198</v>
      </c>
    </row>
    <row r="187" spans="2:5">
      <c r="B187" s="786" t="s">
        <v>757</v>
      </c>
      <c r="C187" s="143" t="s">
        <v>1199</v>
      </c>
    </row>
    <row r="189" spans="2:5">
      <c r="B189" s="787" t="s">
        <v>1171</v>
      </c>
    </row>
    <row r="190" spans="2:5">
      <c r="B190" s="786" t="s">
        <v>142</v>
      </c>
      <c r="C190" s="143" t="s">
        <v>1172</v>
      </c>
    </row>
    <row r="191" spans="2:5">
      <c r="B191" s="786" t="s">
        <v>139</v>
      </c>
      <c r="C191" s="143" t="s">
        <v>1173</v>
      </c>
      <c r="E191" s="781" t="s">
        <v>1179</v>
      </c>
    </row>
    <row r="192" spans="2:5">
      <c r="B192" s="786" t="s">
        <v>1176</v>
      </c>
      <c r="C192" s="143" t="s">
        <v>1177</v>
      </c>
    </row>
    <row r="193" spans="2:18">
      <c r="B193" s="786" t="s">
        <v>141</v>
      </c>
      <c r="C193" s="143" t="s">
        <v>1178</v>
      </c>
    </row>
    <row r="195" spans="2:18">
      <c r="B195" s="787" t="s">
        <v>1174</v>
      </c>
    </row>
    <row r="196" spans="2:18">
      <c r="B196" s="786" t="s">
        <v>142</v>
      </c>
      <c r="C196" s="143" t="s">
        <v>1175</v>
      </c>
    </row>
    <row r="198" spans="2:18">
      <c r="B198" t="s">
        <v>1187</v>
      </c>
    </row>
    <row r="199" spans="2:18">
      <c r="B199" t="s">
        <v>142</v>
      </c>
      <c r="C199" s="143" t="s">
        <v>1188</v>
      </c>
    </row>
    <row r="201" spans="2:18">
      <c r="B201" s="781" t="s">
        <v>1189</v>
      </c>
    </row>
    <row r="202" spans="2:18">
      <c r="B202" s="781" t="s">
        <v>142</v>
      </c>
      <c r="C202" s="143" t="s">
        <v>1190</v>
      </c>
    </row>
    <row r="203" spans="2:18">
      <c r="B203" s="781" t="s">
        <v>139</v>
      </c>
      <c r="C203" s="781" t="s">
        <v>1192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15" zoomScaleNormal="100" workbookViewId="0">
      <selection activeCell="K6" sqref="K6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1266</v>
      </c>
      <c r="D6" s="155"/>
      <c r="E6" s="155">
        <f>J7*5</f>
        <v>463.02118013670804</v>
      </c>
      <c r="F6" s="155" t="s">
        <v>1267</v>
      </c>
      <c r="G6" s="155">
        <f>((PI()*(do^2-dio^2))/4)*lo*(10^-3)</f>
        <v>124.17144963313658</v>
      </c>
      <c r="H6" s="155" t="s">
        <v>1268</v>
      </c>
      <c r="I6" s="155" t="s">
        <v>75</v>
      </c>
      <c r="J6" s="156" t="s">
        <v>68</v>
      </c>
    </row>
    <row r="7" spans="1:42">
      <c r="C7" s="157" t="s">
        <v>1261</v>
      </c>
      <c r="D7" s="158"/>
      <c r="E7" s="158">
        <f>I7*5</f>
        <v>859.89647739674365</v>
      </c>
      <c r="F7" s="158" t="s">
        <v>1269</v>
      </c>
      <c r="G7" s="158">
        <f>G6*rhopgrain*1.2</f>
        <v>264.58353150669035</v>
      </c>
      <c r="H7" s="158" t="s">
        <v>1023</v>
      </c>
      <c r="I7" s="158">
        <f>G7*0.65</f>
        <v>171.97929547934874</v>
      </c>
      <c r="J7" s="159">
        <f>G7*0.35</f>
        <v>92.604236027341614</v>
      </c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48</v>
      </c>
      <c r="D10" t="s">
        <v>2</v>
      </c>
      <c r="E10" t="s">
        <v>3</v>
      </c>
    </row>
    <row r="11" spans="1:42">
      <c r="B11" s="2" t="s">
        <v>1</v>
      </c>
      <c r="C11" s="64">
        <v>455.83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824850.53526864119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16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-880.72350999999981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308.39297999999997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347.85018000000082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620857.24816568289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414.32515899999976</v>
      </c>
      <c r="AO24" s="255" t="s">
        <v>461</v>
      </c>
      <c r="AP24" s="253"/>
    </row>
    <row r="25" spans="1:42" ht="14.25">
      <c r="B25" s="2" t="s">
        <v>293</v>
      </c>
      <c r="C25" s="10">
        <f>vg/vc</f>
        <v>0.752690604684495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584.59080000000006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287.68768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717.31520700000056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584.59080000000006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1.1024313812778763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175.58100000000007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14608.405839192537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355.68040000000002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21362.830044410592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7 MPa</v>
      </c>
      <c r="AE32" s="265">
        <f>VLOOKUP(AD32,AA17:AB57,2,FALSE)</f>
        <v>7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347.85018000000082</v>
      </c>
      <c r="AP32" s="253"/>
    </row>
    <row r="33" spans="2:42" ht="14.25">
      <c r="B33" s="2" t="s">
        <v>14</v>
      </c>
      <c r="C33" s="4">
        <f>SUM(C30:C32)</f>
        <v>35971.235883603127</v>
      </c>
      <c r="D33" t="s">
        <v>15</v>
      </c>
      <c r="E33" t="s">
        <v>41</v>
      </c>
      <c r="K33" s="108">
        <f>C96</f>
        <v>-1.7763568394002505E-14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414.32515899999976</v>
      </c>
      <c r="AP33" s="253"/>
    </row>
    <row r="34" spans="2:42">
      <c r="B34" s="5" t="s">
        <v>451</v>
      </c>
      <c r="C34" s="238" t="s">
        <v>379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584.59080000000006</v>
      </c>
      <c r="AP34" s="253"/>
    </row>
    <row r="35" spans="2:42">
      <c r="B35" s="5" t="s">
        <v>452</v>
      </c>
      <c r="C35" s="241">
        <f>VLOOKUP(fueltype,knselecttab,2,FALSE)</f>
        <v>287.68768</v>
      </c>
      <c r="E35" s="8" t="s">
        <v>448</v>
      </c>
      <c r="I35" s="145" t="s">
        <v>56</v>
      </c>
      <c r="J35" s="146">
        <f>MAX(knrange)</f>
        <v>287.68768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287.68768</v>
      </c>
      <c r="AP35" s="253"/>
    </row>
    <row r="36" spans="2:42" ht="14.25">
      <c r="B36" s="11" t="s">
        <v>396</v>
      </c>
      <c r="C36" s="4">
        <f>abmax/kn</f>
        <v>150.59214621494854</v>
      </c>
      <c r="D36" t="s">
        <v>15</v>
      </c>
      <c r="E36" t="s">
        <v>37</v>
      </c>
      <c r="I36" s="147" t="s">
        <v>57</v>
      </c>
      <c r="J36" s="148">
        <f>MIN(knrange)</f>
        <v>238.86528472912116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717.31520700000056</v>
      </c>
    </row>
    <row r="37" spans="2:42">
      <c r="B37" s="320" t="s">
        <v>493</v>
      </c>
      <c r="C37" s="321">
        <f>SQRT(4*at/PI())</f>
        <v>13.847016851560921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274.38215348469572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584.59080000000006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175.58100000000007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355.68040000000002</v>
      </c>
    </row>
    <row r="40" spans="2:42">
      <c r="B40" s="2" t="s">
        <v>43</v>
      </c>
      <c r="C40" s="40">
        <f>SQRT(4*at/PI())+erate</f>
        <v>13.847016851560921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0.30000000000000016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16</v>
      </c>
      <c r="E45" s="77">
        <f t="shared" ref="E45:E50" si="2">do-osi*(2*C45)</f>
        <v>46</v>
      </c>
      <c r="F45" s="17">
        <f t="shared" ref="F45:F50" si="3">lgo-ei*(2*n*C45)</f>
        <v>425</v>
      </c>
      <c r="G45" s="77">
        <f t="shared" ref="G45:G50" si="4">(E45-D45)/2</f>
        <v>15</v>
      </c>
      <c r="H45" s="18">
        <f t="shared" ref="H45:H50" si="5">ei*2*n*PI()/4*(E45^2-D45^2)</f>
        <v>14608.405839192537</v>
      </c>
      <c r="I45" s="18">
        <f t="shared" ref="I45:I50" si="6">ci*PI()*D45*F45</f>
        <v>21362.830044410592</v>
      </c>
      <c r="J45" s="18">
        <f t="shared" ref="J45:J50" si="7">osi*PI()*E45*F45</f>
        <v>0</v>
      </c>
      <c r="K45" s="18">
        <f t="shared" ref="K45:K50" si="8">SUM(H45:J45)</f>
        <v>35971.235883603127</v>
      </c>
      <c r="L45" s="17">
        <f>PI()/4*(dto+erate*(two-G45)/two)^2</f>
        <v>150.59214621494854</v>
      </c>
      <c r="M45" s="17">
        <f t="shared" ref="M45:M50" si="9">K45/L45</f>
        <v>238.86528472912116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0.30000000000000016</v>
      </c>
      <c r="D46" s="77">
        <f>dio+ci*(2*C46)</f>
        <v>16.600000000000001</v>
      </c>
      <c r="E46" s="77">
        <f t="shared" si="2"/>
        <v>46</v>
      </c>
      <c r="F46" s="17">
        <f t="shared" si="3"/>
        <v>422</v>
      </c>
      <c r="G46" s="77">
        <f t="shared" si="4"/>
        <v>14.7</v>
      </c>
      <c r="H46" s="18">
        <f t="shared" si="5"/>
        <v>14454.781958431997</v>
      </c>
      <c r="I46" s="18">
        <f t="shared" si="6"/>
        <v>22007.484856927222</v>
      </c>
      <c r="J46" s="18">
        <f t="shared" si="7"/>
        <v>0</v>
      </c>
      <c r="K46" s="18">
        <f t="shared" si="8"/>
        <v>36462.266815359217</v>
      </c>
      <c r="L46" s="17">
        <f t="shared" ref="L46:L95" si="10">PI()/4*(dto+erate*(two-G46)/two)^2</f>
        <v>150.59214621494854</v>
      </c>
      <c r="M46" s="17">
        <f t="shared" si="9"/>
        <v>242.12595232765059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0.60000000000000031</v>
      </c>
      <c r="D47" s="77">
        <f t="shared" ref="D47:D95" si="11">dio+ci*(2*C47)</f>
        <v>17.2</v>
      </c>
      <c r="E47" s="77">
        <f t="shared" si="2"/>
        <v>46</v>
      </c>
      <c r="F47" s="17">
        <f t="shared" si="3"/>
        <v>419</v>
      </c>
      <c r="G47" s="77">
        <f t="shared" si="4"/>
        <v>14.4</v>
      </c>
      <c r="H47" s="18">
        <f t="shared" si="5"/>
        <v>14295.503210894994</v>
      </c>
      <c r="I47" s="18">
        <f t="shared" si="6"/>
        <v>22640.829935890921</v>
      </c>
      <c r="J47" s="18">
        <f t="shared" si="7"/>
        <v>0</v>
      </c>
      <c r="K47" s="18">
        <f t="shared" si="8"/>
        <v>36936.333146785917</v>
      </c>
      <c r="L47" s="17">
        <f t="shared" si="10"/>
        <v>150.59214621494854</v>
      </c>
      <c r="M47" s="17">
        <f t="shared" si="9"/>
        <v>245.2739673028143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0.90000000000000047</v>
      </c>
      <c r="D48" s="77">
        <f t="shared" si="11"/>
        <v>17.8</v>
      </c>
      <c r="E48" s="77">
        <f t="shared" si="2"/>
        <v>46</v>
      </c>
      <c r="F48" s="17">
        <f t="shared" si="3"/>
        <v>416</v>
      </c>
      <c r="G48" s="77">
        <f t="shared" si="4"/>
        <v>14.1</v>
      </c>
      <c r="H48" s="18">
        <f t="shared" si="5"/>
        <v>14130.569596581528</v>
      </c>
      <c r="I48" s="18">
        <f t="shared" si="6"/>
        <v>23262.865281301703</v>
      </c>
      <c r="J48" s="18">
        <f t="shared" si="7"/>
        <v>0</v>
      </c>
      <c r="K48" s="18">
        <f t="shared" si="8"/>
        <v>37393.434877883235</v>
      </c>
      <c r="L48" s="17">
        <f t="shared" si="10"/>
        <v>150.59214621494854</v>
      </c>
      <c r="M48" s="17">
        <f t="shared" si="9"/>
        <v>248.30932965461233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1.2000000000000006</v>
      </c>
      <c r="D49" s="77">
        <f t="shared" si="11"/>
        <v>18.400000000000002</v>
      </c>
      <c r="E49" s="77">
        <f t="shared" si="2"/>
        <v>46</v>
      </c>
      <c r="F49" s="17">
        <f t="shared" si="3"/>
        <v>413</v>
      </c>
      <c r="G49" s="77">
        <f t="shared" si="4"/>
        <v>13.799999999999999</v>
      </c>
      <c r="H49" s="18">
        <f t="shared" si="5"/>
        <v>13959.981115491604</v>
      </c>
      <c r="I49" s="18">
        <f t="shared" si="6"/>
        <v>23873.590893159559</v>
      </c>
      <c r="J49" s="18">
        <f t="shared" si="7"/>
        <v>0</v>
      </c>
      <c r="K49" s="18">
        <f t="shared" si="8"/>
        <v>37833.572008651165</v>
      </c>
      <c r="L49" s="17">
        <f t="shared" si="10"/>
        <v>150.59214621494854</v>
      </c>
      <c r="M49" s="17">
        <f t="shared" si="9"/>
        <v>251.23203938304462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1.5000000000000009</v>
      </c>
      <c r="D50" s="77">
        <f t="shared" si="11"/>
        <v>19</v>
      </c>
      <c r="E50" s="77">
        <f t="shared" si="2"/>
        <v>46</v>
      </c>
      <c r="F50" s="17">
        <f t="shared" si="3"/>
        <v>410</v>
      </c>
      <c r="G50" s="77">
        <f t="shared" si="4"/>
        <v>13.5</v>
      </c>
      <c r="H50" s="18">
        <f t="shared" si="5"/>
        <v>13783.737767625218</v>
      </c>
      <c r="I50" s="18">
        <f t="shared" si="6"/>
        <v>24473.006771464487</v>
      </c>
      <c r="J50" s="18">
        <f t="shared" si="7"/>
        <v>0</v>
      </c>
      <c r="K50" s="18">
        <f t="shared" si="8"/>
        <v>38256.744539089705</v>
      </c>
      <c r="L50" s="17">
        <f t="shared" si="10"/>
        <v>150.59214621494854</v>
      </c>
      <c r="M50" s="17">
        <f t="shared" si="9"/>
        <v>254.04209648811118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1.8000000000000012</v>
      </c>
      <c r="D51" s="77">
        <f t="shared" si="11"/>
        <v>19.600000000000001</v>
      </c>
      <c r="E51" s="77">
        <f t="shared" ref="E51:E95" si="14">do-osi*(2*C51)</f>
        <v>46</v>
      </c>
      <c r="F51" s="17">
        <f t="shared" ref="F51:F95" si="15">lgo-ei*(2*n*C51)</f>
        <v>407</v>
      </c>
      <c r="G51" s="77">
        <f t="shared" ref="G51:G95" si="16">(E51-D51)/2</f>
        <v>13.2</v>
      </c>
      <c r="H51" s="18">
        <f t="shared" ref="H51:H95" si="17">ei*2*n*PI()/4*(E51^2-D51^2)</f>
        <v>13601.839552982368</v>
      </c>
      <c r="I51" s="18">
        <f t="shared" ref="I51:I95" si="18">ci*PI()*D51*F51</f>
        <v>25061.112916216502</v>
      </c>
      <c r="J51" s="18">
        <f t="shared" ref="J51:J95" si="19">osi*PI()*E51*F51</f>
        <v>0</v>
      </c>
      <c r="K51" s="18">
        <f t="shared" ref="K51:K95" si="20">SUM(H51:J51)</f>
        <v>38662.95246919887</v>
      </c>
      <c r="L51" s="17">
        <f t="shared" si="10"/>
        <v>150.59214621494854</v>
      </c>
      <c r="M51" s="17">
        <f t="shared" ref="M51:M95" si="21">K51/L51</f>
        <v>256.73950096981213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2.1000000000000014</v>
      </c>
      <c r="D52" s="77">
        <f t="shared" si="11"/>
        <v>20.200000000000003</v>
      </c>
      <c r="E52" s="77">
        <f t="shared" si="14"/>
        <v>46</v>
      </c>
      <c r="F52" s="17">
        <f t="shared" si="15"/>
        <v>404</v>
      </c>
      <c r="G52" s="77">
        <f t="shared" si="16"/>
        <v>12.899999999999999</v>
      </c>
      <c r="H52" s="18">
        <f t="shared" si="17"/>
        <v>13414.286471563057</v>
      </c>
      <c r="I52" s="18">
        <f t="shared" si="18"/>
        <v>25637.909327415589</v>
      </c>
      <c r="J52" s="18">
        <f t="shared" si="19"/>
        <v>0</v>
      </c>
      <c r="K52" s="18">
        <f t="shared" si="20"/>
        <v>39052.195798978646</v>
      </c>
      <c r="L52" s="17">
        <f t="shared" si="10"/>
        <v>150.59214621494854</v>
      </c>
      <c r="M52" s="17">
        <f t="shared" si="21"/>
        <v>259.32425282814734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2.4000000000000017</v>
      </c>
      <c r="D53" s="77">
        <f t="shared" si="11"/>
        <v>20.800000000000004</v>
      </c>
      <c r="E53" s="77">
        <f t="shared" si="14"/>
        <v>46</v>
      </c>
      <c r="F53" s="17">
        <f t="shared" si="15"/>
        <v>401</v>
      </c>
      <c r="G53" s="77">
        <f t="shared" si="16"/>
        <v>12.599999999999998</v>
      </c>
      <c r="H53" s="18">
        <f t="shared" si="17"/>
        <v>13221.078523367285</v>
      </c>
      <c r="I53" s="18">
        <f t="shared" si="18"/>
        <v>26203.396005061753</v>
      </c>
      <c r="J53" s="18">
        <f t="shared" si="19"/>
        <v>0</v>
      </c>
      <c r="K53" s="18">
        <f t="shared" si="20"/>
        <v>39424.47452842904</v>
      </c>
      <c r="L53" s="17">
        <f t="shared" si="10"/>
        <v>150.59214621494854</v>
      </c>
      <c r="M53" s="17">
        <f t="shared" si="21"/>
        <v>261.79635206311684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2.700000000000002</v>
      </c>
      <c r="D54" s="77">
        <f t="shared" si="11"/>
        <v>21.400000000000006</v>
      </c>
      <c r="E54" s="77">
        <f t="shared" si="14"/>
        <v>46</v>
      </c>
      <c r="F54" s="17">
        <f t="shared" si="15"/>
        <v>398</v>
      </c>
      <c r="G54" s="77">
        <f t="shared" si="16"/>
        <v>12.299999999999997</v>
      </c>
      <c r="H54" s="18">
        <f t="shared" si="17"/>
        <v>13022.21570839505</v>
      </c>
      <c r="I54" s="18">
        <f t="shared" si="18"/>
        <v>26757.572949154997</v>
      </c>
      <c r="J54" s="18">
        <f t="shared" si="19"/>
        <v>0</v>
      </c>
      <c r="K54" s="18">
        <f t="shared" si="20"/>
        <v>39779.788657550045</v>
      </c>
      <c r="L54" s="17">
        <f t="shared" si="10"/>
        <v>150.59214621494854</v>
      </c>
      <c r="M54" s="17">
        <f t="shared" si="21"/>
        <v>264.15579867472064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3.0000000000000022</v>
      </c>
      <c r="D55" s="77">
        <f t="shared" si="11"/>
        <v>22.000000000000004</v>
      </c>
      <c r="E55" s="77">
        <f t="shared" si="14"/>
        <v>46</v>
      </c>
      <c r="F55" s="17">
        <f t="shared" si="15"/>
        <v>395</v>
      </c>
      <c r="G55" s="77">
        <f t="shared" si="16"/>
        <v>11.999999999999998</v>
      </c>
      <c r="H55" s="18">
        <f t="shared" si="17"/>
        <v>12817.698026646354</v>
      </c>
      <c r="I55" s="18">
        <f t="shared" si="18"/>
        <v>27300.440159695307</v>
      </c>
      <c r="J55" s="18">
        <f t="shared" si="19"/>
        <v>0</v>
      </c>
      <c r="K55" s="18">
        <f t="shared" si="20"/>
        <v>40118.138186341661</v>
      </c>
      <c r="L55" s="17">
        <f t="shared" si="10"/>
        <v>150.59214621494854</v>
      </c>
      <c r="M55" s="17">
        <f t="shared" si="21"/>
        <v>266.40259266295874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3.3000000000000025</v>
      </c>
      <c r="D56" s="77">
        <f t="shared" si="11"/>
        <v>22.600000000000005</v>
      </c>
      <c r="E56" s="77">
        <f t="shared" si="14"/>
        <v>46</v>
      </c>
      <c r="F56" s="17">
        <f t="shared" si="15"/>
        <v>392</v>
      </c>
      <c r="G56" s="77">
        <f t="shared" si="16"/>
        <v>11.699999999999998</v>
      </c>
      <c r="H56" s="18">
        <f t="shared" si="17"/>
        <v>12607.525478121197</v>
      </c>
      <c r="I56" s="18">
        <f t="shared" si="18"/>
        <v>27831.997636682703</v>
      </c>
      <c r="J56" s="18">
        <f t="shared" si="19"/>
        <v>0</v>
      </c>
      <c r="K56" s="18">
        <f t="shared" si="20"/>
        <v>40439.523114803902</v>
      </c>
      <c r="L56" s="17">
        <f t="shared" si="10"/>
        <v>150.59214621494854</v>
      </c>
      <c r="M56" s="17">
        <f t="shared" si="21"/>
        <v>268.53673402783119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3.6000000000000028</v>
      </c>
      <c r="D57" s="77">
        <f t="shared" si="11"/>
        <v>23.200000000000006</v>
      </c>
      <c r="E57" s="77">
        <f t="shared" si="14"/>
        <v>46</v>
      </c>
      <c r="F57" s="17">
        <f t="shared" si="15"/>
        <v>389</v>
      </c>
      <c r="G57" s="77">
        <f t="shared" si="16"/>
        <v>11.399999999999997</v>
      </c>
      <c r="H57" s="18">
        <f t="shared" si="17"/>
        <v>12391.698062819578</v>
      </c>
      <c r="I57" s="18">
        <f t="shared" si="18"/>
        <v>28352.245380117169</v>
      </c>
      <c r="J57" s="18">
        <f t="shared" si="19"/>
        <v>0</v>
      </c>
      <c r="K57" s="18">
        <f t="shared" si="20"/>
        <v>40743.943442936747</v>
      </c>
      <c r="L57" s="17">
        <f t="shared" si="10"/>
        <v>150.59214621494854</v>
      </c>
      <c r="M57" s="17">
        <f t="shared" si="21"/>
        <v>270.55822276933787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3.900000000000003</v>
      </c>
      <c r="D58" s="77">
        <f t="shared" si="11"/>
        <v>23.800000000000004</v>
      </c>
      <c r="E58" s="77">
        <f t="shared" si="14"/>
        <v>46</v>
      </c>
      <c r="F58" s="17">
        <f t="shared" si="15"/>
        <v>386</v>
      </c>
      <c r="G58" s="77">
        <f t="shared" si="16"/>
        <v>11.099999999999998</v>
      </c>
      <c r="H58" s="18">
        <f t="shared" si="17"/>
        <v>12170.215780741499</v>
      </c>
      <c r="I58" s="18">
        <f t="shared" si="18"/>
        <v>28861.183389998714</v>
      </c>
      <c r="J58" s="18">
        <f t="shared" si="19"/>
        <v>0</v>
      </c>
      <c r="K58" s="18">
        <f t="shared" si="20"/>
        <v>41031.399170740217</v>
      </c>
      <c r="L58" s="17">
        <f t="shared" si="10"/>
        <v>150.59214621494854</v>
      </c>
      <c r="M58" s="17">
        <f t="shared" si="21"/>
        <v>272.46705888747891</v>
      </c>
      <c r="N58" s="4"/>
      <c r="O58" s="4"/>
    </row>
    <row r="59" spans="2:28">
      <c r="B59" s="13">
        <f t="shared" si="12"/>
        <v>14</v>
      </c>
      <c r="C59" s="19">
        <f t="shared" si="13"/>
        <v>4.2000000000000028</v>
      </c>
      <c r="D59" s="77">
        <f t="shared" si="11"/>
        <v>24.400000000000006</v>
      </c>
      <c r="E59" s="77">
        <f t="shared" si="14"/>
        <v>46</v>
      </c>
      <c r="F59" s="17">
        <f t="shared" si="15"/>
        <v>383</v>
      </c>
      <c r="G59" s="77">
        <f t="shared" si="16"/>
        <v>10.799999999999997</v>
      </c>
      <c r="H59" s="18">
        <f t="shared" si="17"/>
        <v>11943.078631886956</v>
      </c>
      <c r="I59" s="18">
        <f t="shared" si="18"/>
        <v>29358.811666327343</v>
      </c>
      <c r="J59" s="18">
        <f t="shared" si="19"/>
        <v>0</v>
      </c>
      <c r="K59" s="18">
        <f t="shared" si="20"/>
        <v>41301.890298214297</v>
      </c>
      <c r="L59" s="17">
        <f t="shared" si="10"/>
        <v>150.59214621494854</v>
      </c>
      <c r="M59" s="17">
        <f t="shared" si="21"/>
        <v>274.26324238225419</v>
      </c>
      <c r="N59" s="4"/>
      <c r="O59" s="4"/>
    </row>
    <row r="60" spans="2:28">
      <c r="B60" s="13">
        <f t="shared" si="12"/>
        <v>15</v>
      </c>
      <c r="C60" s="19">
        <f t="shared" si="13"/>
        <v>4.5000000000000027</v>
      </c>
      <c r="D60" s="77">
        <f t="shared" si="11"/>
        <v>25.000000000000007</v>
      </c>
      <c r="E60" s="77">
        <f t="shared" si="14"/>
        <v>46</v>
      </c>
      <c r="F60" s="17">
        <f t="shared" si="15"/>
        <v>380</v>
      </c>
      <c r="G60" s="77">
        <f t="shared" si="16"/>
        <v>10.499999999999996</v>
      </c>
      <c r="H60" s="18">
        <f t="shared" si="17"/>
        <v>11710.286616255949</v>
      </c>
      <c r="I60" s="18">
        <f t="shared" si="18"/>
        <v>29845.130209103041</v>
      </c>
      <c r="J60" s="18">
        <f t="shared" si="19"/>
        <v>0</v>
      </c>
      <c r="K60" s="18">
        <f t="shared" si="20"/>
        <v>41555.416825358989</v>
      </c>
      <c r="L60" s="17">
        <f t="shared" si="10"/>
        <v>150.59214621494854</v>
      </c>
      <c r="M60" s="17">
        <f t="shared" si="21"/>
        <v>275.94677325366376</v>
      </c>
      <c r="N60" s="4"/>
      <c r="O60" s="4"/>
    </row>
    <row r="61" spans="2:28">
      <c r="B61" s="13">
        <f t="shared" si="12"/>
        <v>16</v>
      </c>
      <c r="C61" s="19">
        <f t="shared" si="13"/>
        <v>4.8000000000000025</v>
      </c>
      <c r="D61" s="77">
        <f t="shared" si="11"/>
        <v>25.600000000000005</v>
      </c>
      <c r="E61" s="77">
        <f t="shared" si="14"/>
        <v>46</v>
      </c>
      <c r="F61" s="17">
        <f t="shared" si="15"/>
        <v>377</v>
      </c>
      <c r="G61" s="77">
        <f t="shared" si="16"/>
        <v>10.199999999999998</v>
      </c>
      <c r="H61" s="18">
        <f t="shared" si="17"/>
        <v>11471.839733848488</v>
      </c>
      <c r="I61" s="18">
        <f t="shared" si="18"/>
        <v>30320.139018325815</v>
      </c>
      <c r="J61" s="18">
        <f t="shared" si="19"/>
        <v>0</v>
      </c>
      <c r="K61" s="18">
        <f t="shared" si="20"/>
        <v>41791.978752174306</v>
      </c>
      <c r="L61" s="17">
        <f t="shared" si="10"/>
        <v>150.59214621494854</v>
      </c>
      <c r="M61" s="17">
        <f t="shared" si="21"/>
        <v>277.51765150170775</v>
      </c>
      <c r="N61" s="4"/>
      <c r="O61" s="4"/>
    </row>
    <row r="62" spans="2:28">
      <c r="B62" s="13">
        <f t="shared" si="12"/>
        <v>17</v>
      </c>
      <c r="C62" s="19">
        <f t="shared" si="13"/>
        <v>5.1000000000000023</v>
      </c>
      <c r="D62" s="77">
        <f t="shared" si="11"/>
        <v>26.200000000000003</v>
      </c>
      <c r="E62" s="77">
        <f t="shared" si="14"/>
        <v>46</v>
      </c>
      <c r="F62" s="17">
        <f t="shared" si="15"/>
        <v>374</v>
      </c>
      <c r="G62" s="77">
        <f t="shared" si="16"/>
        <v>9.8999999999999986</v>
      </c>
      <c r="H62" s="18">
        <f t="shared" si="17"/>
        <v>11227.737984664562</v>
      </c>
      <c r="I62" s="18">
        <f t="shared" si="18"/>
        <v>30783.83809399567</v>
      </c>
      <c r="J62" s="18">
        <f t="shared" si="19"/>
        <v>0</v>
      </c>
      <c r="K62" s="18">
        <f t="shared" si="20"/>
        <v>42011.576078660233</v>
      </c>
      <c r="L62" s="17">
        <f t="shared" si="10"/>
        <v>150.59214621494854</v>
      </c>
      <c r="M62" s="17">
        <f t="shared" si="21"/>
        <v>278.97587712638597</v>
      </c>
      <c r="N62" s="4"/>
      <c r="O62" s="4"/>
    </row>
    <row r="63" spans="2:28">
      <c r="B63" s="13">
        <f t="shared" si="12"/>
        <v>18</v>
      </c>
      <c r="C63" s="19">
        <f t="shared" si="13"/>
        <v>5.4000000000000021</v>
      </c>
      <c r="D63" s="77">
        <f t="shared" si="11"/>
        <v>26.800000000000004</v>
      </c>
      <c r="E63" s="77">
        <f t="shared" si="14"/>
        <v>46</v>
      </c>
      <c r="F63" s="17">
        <f t="shared" si="15"/>
        <v>371</v>
      </c>
      <c r="G63" s="77">
        <f t="shared" si="16"/>
        <v>9.5999999999999979</v>
      </c>
      <c r="H63" s="18">
        <f t="shared" si="17"/>
        <v>10977.981368704171</v>
      </c>
      <c r="I63" s="18">
        <f t="shared" si="18"/>
        <v>31236.227436112596</v>
      </c>
      <c r="J63" s="18">
        <f t="shared" si="19"/>
        <v>0</v>
      </c>
      <c r="K63" s="18">
        <f t="shared" si="20"/>
        <v>42214.208804816764</v>
      </c>
      <c r="L63" s="17">
        <f t="shared" si="10"/>
        <v>150.59214621494854</v>
      </c>
      <c r="M63" s="17">
        <f t="shared" si="21"/>
        <v>280.32145012769843</v>
      </c>
      <c r="N63" s="4"/>
      <c r="O63" s="4"/>
    </row>
    <row r="64" spans="2:28">
      <c r="B64" s="13">
        <f t="shared" si="12"/>
        <v>19</v>
      </c>
      <c r="C64" s="19">
        <f t="shared" si="13"/>
        <v>5.700000000000002</v>
      </c>
      <c r="D64" s="77">
        <f t="shared" si="11"/>
        <v>27.400000000000006</v>
      </c>
      <c r="E64" s="77">
        <f t="shared" si="14"/>
        <v>46</v>
      </c>
      <c r="F64" s="17">
        <f t="shared" si="15"/>
        <v>368</v>
      </c>
      <c r="G64" s="77">
        <f t="shared" si="16"/>
        <v>9.2999999999999972</v>
      </c>
      <c r="H64" s="18">
        <f t="shared" si="17"/>
        <v>10722.569885967321</v>
      </c>
      <c r="I64" s="18">
        <f t="shared" si="18"/>
        <v>31677.307044676607</v>
      </c>
      <c r="J64" s="18">
        <f t="shared" si="19"/>
        <v>0</v>
      </c>
      <c r="K64" s="18">
        <f t="shared" si="20"/>
        <v>42399.876930643928</v>
      </c>
      <c r="L64" s="17">
        <f t="shared" si="10"/>
        <v>150.59214621494854</v>
      </c>
      <c r="M64" s="17">
        <f t="shared" si="21"/>
        <v>281.55437050564529</v>
      </c>
      <c r="N64" s="4"/>
      <c r="O64" s="4"/>
    </row>
    <row r="65" spans="2:15">
      <c r="B65" s="13">
        <f t="shared" si="12"/>
        <v>20</v>
      </c>
      <c r="C65" s="19">
        <f t="shared" si="13"/>
        <v>6.0000000000000018</v>
      </c>
      <c r="D65" s="77">
        <f t="shared" si="11"/>
        <v>28.000000000000004</v>
      </c>
      <c r="E65" s="77">
        <f t="shared" si="14"/>
        <v>46</v>
      </c>
      <c r="F65" s="17">
        <f t="shared" si="15"/>
        <v>365</v>
      </c>
      <c r="G65" s="77">
        <f t="shared" si="16"/>
        <v>8.9999999999999982</v>
      </c>
      <c r="H65" s="18">
        <f t="shared" si="17"/>
        <v>10461.503536454009</v>
      </c>
      <c r="I65" s="18">
        <f t="shared" si="18"/>
        <v>32107.07691968769</v>
      </c>
      <c r="J65" s="18">
        <f t="shared" si="19"/>
        <v>0</v>
      </c>
      <c r="K65" s="18">
        <f t="shared" si="20"/>
        <v>42568.580456141703</v>
      </c>
      <c r="L65" s="17">
        <f t="shared" si="10"/>
        <v>150.59214621494854</v>
      </c>
      <c r="M65" s="17">
        <f t="shared" si="21"/>
        <v>282.6746382602264</v>
      </c>
      <c r="N65" s="4"/>
      <c r="O65" s="4"/>
    </row>
    <row r="66" spans="2:15">
      <c r="B66" s="13">
        <f t="shared" si="12"/>
        <v>21</v>
      </c>
      <c r="C66" s="19">
        <f t="shared" si="13"/>
        <v>6.3000000000000016</v>
      </c>
      <c r="D66" s="77">
        <f t="shared" si="11"/>
        <v>28.6</v>
      </c>
      <c r="E66" s="77">
        <f t="shared" si="14"/>
        <v>46</v>
      </c>
      <c r="F66" s="17">
        <f t="shared" si="15"/>
        <v>362</v>
      </c>
      <c r="G66" s="77">
        <f t="shared" si="16"/>
        <v>8.6999999999999993</v>
      </c>
      <c r="H66" s="18">
        <f t="shared" si="17"/>
        <v>10194.782320164237</v>
      </c>
      <c r="I66" s="18">
        <f t="shared" si="18"/>
        <v>32525.537061145849</v>
      </c>
      <c r="J66" s="18">
        <f t="shared" si="19"/>
        <v>0</v>
      </c>
      <c r="K66" s="18">
        <f t="shared" si="20"/>
        <v>42720.319381310088</v>
      </c>
      <c r="L66" s="17">
        <f t="shared" si="10"/>
        <v>150.59214621494854</v>
      </c>
      <c r="M66" s="17">
        <f t="shared" si="21"/>
        <v>283.6822533914418</v>
      </c>
      <c r="N66" s="4"/>
      <c r="O66" s="4"/>
    </row>
    <row r="67" spans="2:15">
      <c r="B67" s="13">
        <f t="shared" si="12"/>
        <v>22</v>
      </c>
      <c r="C67" s="19">
        <f t="shared" si="13"/>
        <v>6.6000000000000014</v>
      </c>
      <c r="D67" s="77">
        <f t="shared" si="11"/>
        <v>29.200000000000003</v>
      </c>
      <c r="E67" s="77">
        <f t="shared" si="14"/>
        <v>46</v>
      </c>
      <c r="F67" s="17">
        <f t="shared" si="15"/>
        <v>359</v>
      </c>
      <c r="G67" s="77">
        <f t="shared" si="16"/>
        <v>8.3999999999999986</v>
      </c>
      <c r="H67" s="18">
        <f t="shared" si="17"/>
        <v>9922.4062370979991</v>
      </c>
      <c r="I67" s="18">
        <f t="shared" si="18"/>
        <v>32932.687469051089</v>
      </c>
      <c r="J67" s="18">
        <f t="shared" si="19"/>
        <v>0</v>
      </c>
      <c r="K67" s="18">
        <f t="shared" si="20"/>
        <v>42855.093706149084</v>
      </c>
      <c r="L67" s="17">
        <f t="shared" si="10"/>
        <v>150.59214621494854</v>
      </c>
      <c r="M67" s="17">
        <f t="shared" si="21"/>
        <v>284.5772158992915</v>
      </c>
      <c r="N67" s="4"/>
      <c r="O67" s="4"/>
    </row>
    <row r="68" spans="2:15">
      <c r="B68" s="13">
        <f t="shared" si="12"/>
        <v>23</v>
      </c>
      <c r="C68" s="19">
        <f t="shared" si="13"/>
        <v>6.9000000000000012</v>
      </c>
      <c r="D68" s="77">
        <f t="shared" si="11"/>
        <v>29.800000000000004</v>
      </c>
      <c r="E68" s="77">
        <f t="shared" si="14"/>
        <v>46</v>
      </c>
      <c r="F68" s="17">
        <f t="shared" si="15"/>
        <v>356</v>
      </c>
      <c r="G68" s="77">
        <f t="shared" si="16"/>
        <v>8.0999999999999979</v>
      </c>
      <c r="H68" s="18">
        <f t="shared" si="17"/>
        <v>9644.3752872553032</v>
      </c>
      <c r="I68" s="18">
        <f t="shared" si="18"/>
        <v>33328.528143403404</v>
      </c>
      <c r="J68" s="18">
        <f t="shared" si="19"/>
        <v>0</v>
      </c>
      <c r="K68" s="18">
        <f t="shared" si="20"/>
        <v>42972.903430658705</v>
      </c>
      <c r="L68" s="17">
        <f t="shared" si="10"/>
        <v>150.59214621494854</v>
      </c>
      <c r="M68" s="17">
        <f t="shared" si="21"/>
        <v>285.35952578377555</v>
      </c>
      <c r="N68" s="4"/>
      <c r="O68" s="4"/>
    </row>
    <row r="69" spans="2:15">
      <c r="B69" s="13">
        <f t="shared" si="12"/>
        <v>24</v>
      </c>
      <c r="C69" s="19">
        <f t="shared" si="13"/>
        <v>7.2000000000000011</v>
      </c>
      <c r="D69" s="77">
        <f t="shared" si="11"/>
        <v>30.400000000000002</v>
      </c>
      <c r="E69" s="77">
        <f t="shared" si="14"/>
        <v>46</v>
      </c>
      <c r="F69" s="17">
        <f t="shared" si="15"/>
        <v>353</v>
      </c>
      <c r="G69" s="77">
        <f t="shared" si="16"/>
        <v>7.7999999999999989</v>
      </c>
      <c r="H69" s="18">
        <f t="shared" si="17"/>
        <v>9360.6894706361472</v>
      </c>
      <c r="I69" s="18">
        <f t="shared" si="18"/>
        <v>33713.059084202789</v>
      </c>
      <c r="J69" s="18">
        <f t="shared" si="19"/>
        <v>0</v>
      </c>
      <c r="K69" s="18">
        <f t="shared" si="20"/>
        <v>43073.748554838938</v>
      </c>
      <c r="L69" s="17">
        <f t="shared" si="10"/>
        <v>150.59214621494854</v>
      </c>
      <c r="M69" s="17">
        <f t="shared" si="21"/>
        <v>286.02918304489384</v>
      </c>
      <c r="N69" s="4"/>
      <c r="O69" s="4"/>
    </row>
    <row r="70" spans="2:15">
      <c r="B70" s="13">
        <f t="shared" si="12"/>
        <v>25</v>
      </c>
      <c r="C70" s="19">
        <f t="shared" si="13"/>
        <v>7.5000000000000009</v>
      </c>
      <c r="D70" s="77">
        <f t="shared" si="11"/>
        <v>31</v>
      </c>
      <c r="E70" s="77">
        <f t="shared" si="14"/>
        <v>46</v>
      </c>
      <c r="F70" s="17">
        <f t="shared" si="15"/>
        <v>350</v>
      </c>
      <c r="G70" s="77">
        <f t="shared" si="16"/>
        <v>7.5</v>
      </c>
      <c r="H70" s="18">
        <f t="shared" si="17"/>
        <v>9071.3487872405276</v>
      </c>
      <c r="I70" s="18">
        <f t="shared" si="18"/>
        <v>34086.280291449257</v>
      </c>
      <c r="J70" s="18">
        <f t="shared" si="19"/>
        <v>0</v>
      </c>
      <c r="K70" s="18">
        <f t="shared" si="20"/>
        <v>43157.629078689788</v>
      </c>
      <c r="L70" s="17">
        <f t="shared" si="10"/>
        <v>150.59214621494854</v>
      </c>
      <c r="M70" s="17">
        <f t="shared" si="21"/>
        <v>286.58618768264648</v>
      </c>
      <c r="N70" s="4"/>
      <c r="O70" s="4"/>
    </row>
    <row r="71" spans="2:15">
      <c r="B71" s="13">
        <f t="shared" si="12"/>
        <v>26</v>
      </c>
      <c r="C71" s="19">
        <f t="shared" si="13"/>
        <v>7.8000000000000007</v>
      </c>
      <c r="D71" s="77">
        <f t="shared" si="11"/>
        <v>31.6</v>
      </c>
      <c r="E71" s="77">
        <f t="shared" si="14"/>
        <v>46</v>
      </c>
      <c r="F71" s="17">
        <f t="shared" si="15"/>
        <v>347</v>
      </c>
      <c r="G71" s="77">
        <f t="shared" si="16"/>
        <v>7.1999999999999993</v>
      </c>
      <c r="H71" s="18">
        <f t="shared" si="17"/>
        <v>8776.3532370684461</v>
      </c>
      <c r="I71" s="18">
        <f t="shared" si="18"/>
        <v>34448.191765142801</v>
      </c>
      <c r="J71" s="18">
        <f t="shared" si="19"/>
        <v>0</v>
      </c>
      <c r="K71" s="18">
        <f t="shared" si="20"/>
        <v>43224.545002211249</v>
      </c>
      <c r="L71" s="17">
        <f t="shared" si="10"/>
        <v>150.59214621494854</v>
      </c>
      <c r="M71" s="17">
        <f t="shared" si="21"/>
        <v>287.03053969703342</v>
      </c>
      <c r="N71" s="4"/>
      <c r="O71" s="4"/>
    </row>
    <row r="72" spans="2:15">
      <c r="B72" s="13">
        <f t="shared" si="12"/>
        <v>27</v>
      </c>
      <c r="C72" s="19">
        <f t="shared" si="13"/>
        <v>8.1000000000000014</v>
      </c>
      <c r="D72" s="77">
        <f t="shared" si="11"/>
        <v>32.200000000000003</v>
      </c>
      <c r="E72" s="77">
        <f t="shared" si="14"/>
        <v>46</v>
      </c>
      <c r="F72" s="17">
        <f t="shared" si="15"/>
        <v>344</v>
      </c>
      <c r="G72" s="77">
        <f t="shared" si="16"/>
        <v>6.8999999999999986</v>
      </c>
      <c r="H72" s="18">
        <f t="shared" si="17"/>
        <v>8475.7028201199009</v>
      </c>
      <c r="I72" s="18">
        <f t="shared" si="18"/>
        <v>34798.793505283422</v>
      </c>
      <c r="J72" s="18">
        <f t="shared" si="19"/>
        <v>0</v>
      </c>
      <c r="K72" s="18">
        <f t="shared" si="20"/>
        <v>43274.496325403321</v>
      </c>
      <c r="L72" s="17">
        <f t="shared" si="10"/>
        <v>150.59214621494854</v>
      </c>
      <c r="M72" s="17">
        <f t="shared" si="21"/>
        <v>287.36223908805459</v>
      </c>
      <c r="N72" s="4"/>
      <c r="O72" s="4"/>
    </row>
    <row r="73" spans="2:15">
      <c r="B73" s="13">
        <f t="shared" si="12"/>
        <v>28</v>
      </c>
      <c r="C73" s="19">
        <f t="shared" si="13"/>
        <v>8.4000000000000021</v>
      </c>
      <c r="D73" s="77">
        <f t="shared" si="11"/>
        <v>32.800000000000004</v>
      </c>
      <c r="E73" s="77">
        <f t="shared" si="14"/>
        <v>46</v>
      </c>
      <c r="F73" s="17">
        <f t="shared" si="15"/>
        <v>341</v>
      </c>
      <c r="G73" s="77">
        <f t="shared" si="16"/>
        <v>6.5999999999999979</v>
      </c>
      <c r="H73" s="18">
        <f t="shared" si="17"/>
        <v>8169.3975363948948</v>
      </c>
      <c r="I73" s="18">
        <f t="shared" si="18"/>
        <v>35138.085511871126</v>
      </c>
      <c r="J73" s="18">
        <f t="shared" si="19"/>
        <v>0</v>
      </c>
      <c r="K73" s="18">
        <f t="shared" si="20"/>
        <v>43307.483048266018</v>
      </c>
      <c r="L73" s="17">
        <f t="shared" si="10"/>
        <v>150.59214621494854</v>
      </c>
      <c r="M73" s="17">
        <f t="shared" si="21"/>
        <v>287.58128585571018</v>
      </c>
      <c r="N73" s="4"/>
      <c r="O73" s="4"/>
    </row>
    <row r="74" spans="2:15">
      <c r="B74" s="13">
        <f t="shared" si="12"/>
        <v>29</v>
      </c>
      <c r="C74" s="19">
        <f t="shared" si="13"/>
        <v>8.7000000000000028</v>
      </c>
      <c r="D74" s="77">
        <f t="shared" si="11"/>
        <v>33.400000000000006</v>
      </c>
      <c r="E74" s="77">
        <f t="shared" si="14"/>
        <v>46</v>
      </c>
      <c r="F74" s="17">
        <f t="shared" si="15"/>
        <v>338</v>
      </c>
      <c r="G74" s="77">
        <f t="shared" si="16"/>
        <v>6.2999999999999972</v>
      </c>
      <c r="H74" s="18">
        <f t="shared" si="17"/>
        <v>7857.4373858934287</v>
      </c>
      <c r="I74" s="18">
        <f t="shared" si="18"/>
        <v>35466.067784905899</v>
      </c>
      <c r="J74" s="18">
        <f t="shared" si="19"/>
        <v>0</v>
      </c>
      <c r="K74" s="18">
        <f t="shared" si="20"/>
        <v>43323.505170799326</v>
      </c>
      <c r="L74" s="17">
        <f t="shared" si="10"/>
        <v>150.59214621494854</v>
      </c>
      <c r="M74" s="17">
        <f t="shared" si="21"/>
        <v>287.68768</v>
      </c>
      <c r="N74" s="4"/>
      <c r="O74" s="4"/>
    </row>
    <row r="75" spans="2:15">
      <c r="B75" s="13">
        <f t="shared" si="12"/>
        <v>30</v>
      </c>
      <c r="C75" s="19">
        <f t="shared" si="13"/>
        <v>9.0000000000000036</v>
      </c>
      <c r="D75" s="77">
        <f t="shared" si="11"/>
        <v>34.000000000000007</v>
      </c>
      <c r="E75" s="77">
        <f t="shared" si="14"/>
        <v>46</v>
      </c>
      <c r="F75" s="17">
        <f t="shared" si="15"/>
        <v>335</v>
      </c>
      <c r="G75" s="77">
        <f t="shared" si="16"/>
        <v>5.9999999999999964</v>
      </c>
      <c r="H75" s="18">
        <f t="shared" si="17"/>
        <v>7539.8223686154997</v>
      </c>
      <c r="I75" s="18">
        <f t="shared" si="18"/>
        <v>35782.740324387749</v>
      </c>
      <c r="J75" s="18">
        <f t="shared" si="19"/>
        <v>0</v>
      </c>
      <c r="K75" s="18">
        <f t="shared" si="20"/>
        <v>43322.562693003245</v>
      </c>
      <c r="L75" s="17">
        <f t="shared" si="10"/>
        <v>150.59214621494854</v>
      </c>
      <c r="M75" s="17">
        <f t="shared" si="21"/>
        <v>287.68142152092412</v>
      </c>
      <c r="N75" s="4"/>
      <c r="O75" s="4"/>
    </row>
    <row r="76" spans="2:15">
      <c r="B76" s="13">
        <f t="shared" si="12"/>
        <v>31</v>
      </c>
      <c r="C76" s="19">
        <f t="shared" si="13"/>
        <v>9.3000000000000043</v>
      </c>
      <c r="D76" s="77">
        <f t="shared" si="11"/>
        <v>34.600000000000009</v>
      </c>
      <c r="E76" s="77">
        <f t="shared" si="14"/>
        <v>46</v>
      </c>
      <c r="F76" s="17">
        <f t="shared" si="15"/>
        <v>331.99999999999994</v>
      </c>
      <c r="G76" s="77">
        <f t="shared" si="16"/>
        <v>5.6999999999999957</v>
      </c>
      <c r="H76" s="18">
        <f t="shared" si="17"/>
        <v>7216.5524845611098</v>
      </c>
      <c r="I76" s="18">
        <f t="shared" si="18"/>
        <v>36088.103130316675</v>
      </c>
      <c r="J76" s="18">
        <f t="shared" si="19"/>
        <v>0</v>
      </c>
      <c r="K76" s="18">
        <f t="shared" si="20"/>
        <v>43304.655614877782</v>
      </c>
      <c r="L76" s="17">
        <f t="shared" si="10"/>
        <v>150.59214621494854</v>
      </c>
      <c r="M76" s="17">
        <f t="shared" si="21"/>
        <v>287.56251041848253</v>
      </c>
      <c r="N76" s="4"/>
      <c r="O76" s="4"/>
    </row>
    <row r="77" spans="2:15">
      <c r="B77" s="13">
        <f t="shared" si="12"/>
        <v>32</v>
      </c>
      <c r="C77" s="19">
        <f t="shared" si="13"/>
        <v>9.600000000000005</v>
      </c>
      <c r="D77" s="77">
        <f t="shared" si="11"/>
        <v>35.20000000000001</v>
      </c>
      <c r="E77" s="77">
        <f t="shared" si="14"/>
        <v>46</v>
      </c>
      <c r="F77" s="17">
        <f t="shared" si="15"/>
        <v>328.99999999999994</v>
      </c>
      <c r="G77" s="77">
        <f t="shared" si="16"/>
        <v>5.399999999999995</v>
      </c>
      <c r="H77" s="18">
        <f t="shared" si="17"/>
        <v>6887.6277337302572</v>
      </c>
      <c r="I77" s="18">
        <f t="shared" si="18"/>
        <v>36382.156202692677</v>
      </c>
      <c r="J77" s="18">
        <f t="shared" si="19"/>
        <v>0</v>
      </c>
      <c r="K77" s="18">
        <f t="shared" si="20"/>
        <v>43269.783936422937</v>
      </c>
      <c r="L77" s="17">
        <f t="shared" si="10"/>
        <v>150.59214621494854</v>
      </c>
      <c r="M77" s="17">
        <f t="shared" si="21"/>
        <v>287.33094669267524</v>
      </c>
      <c r="N77" s="4"/>
      <c r="O77" s="4"/>
    </row>
    <row r="78" spans="2:15">
      <c r="B78" s="13">
        <f t="shared" si="12"/>
        <v>33</v>
      </c>
      <c r="C78" s="19">
        <f t="shared" si="13"/>
        <v>9.9000000000000057</v>
      </c>
      <c r="D78" s="77">
        <f t="shared" si="11"/>
        <v>35.800000000000011</v>
      </c>
      <c r="E78" s="77">
        <f t="shared" si="14"/>
        <v>46</v>
      </c>
      <c r="F78" s="17">
        <f t="shared" si="15"/>
        <v>325.99999999999994</v>
      </c>
      <c r="G78" s="77">
        <f t="shared" si="16"/>
        <v>5.0999999999999943</v>
      </c>
      <c r="H78" s="18">
        <f t="shared" si="17"/>
        <v>6553.0481161229436</v>
      </c>
      <c r="I78" s="18">
        <f t="shared" si="18"/>
        <v>36664.899541515762</v>
      </c>
      <c r="J78" s="18">
        <f t="shared" si="19"/>
        <v>0</v>
      </c>
      <c r="K78" s="18">
        <f t="shared" si="20"/>
        <v>43217.94765763871</v>
      </c>
      <c r="L78" s="17">
        <f t="shared" si="10"/>
        <v>150.59214621494854</v>
      </c>
      <c r="M78" s="17">
        <f t="shared" si="21"/>
        <v>286.9867303435023</v>
      </c>
      <c r="N78" s="4"/>
      <c r="O78" s="4"/>
    </row>
    <row r="79" spans="2:15">
      <c r="B79" s="13">
        <f t="shared" si="12"/>
        <v>34</v>
      </c>
      <c r="C79" s="19">
        <f t="shared" si="13"/>
        <v>10.200000000000006</v>
      </c>
      <c r="D79" s="77">
        <f t="shared" si="11"/>
        <v>36.400000000000013</v>
      </c>
      <c r="E79" s="77">
        <f t="shared" si="14"/>
        <v>46</v>
      </c>
      <c r="F79" s="17">
        <f t="shared" si="15"/>
        <v>322.99999999999994</v>
      </c>
      <c r="G79" s="77">
        <f t="shared" si="16"/>
        <v>4.7999999999999936</v>
      </c>
      <c r="H79" s="18">
        <f t="shared" si="17"/>
        <v>6212.8136317391672</v>
      </c>
      <c r="I79" s="18">
        <f t="shared" si="18"/>
        <v>36936.333146785917</v>
      </c>
      <c r="J79" s="18">
        <f t="shared" si="19"/>
        <v>0</v>
      </c>
      <c r="K79" s="18">
        <f t="shared" si="20"/>
        <v>43149.146778525086</v>
      </c>
      <c r="L79" s="17">
        <f t="shared" si="10"/>
        <v>150.59214621494854</v>
      </c>
      <c r="M79" s="17">
        <f t="shared" si="21"/>
        <v>286.5298613709636</v>
      </c>
      <c r="N79" s="4"/>
      <c r="O79" s="4"/>
    </row>
    <row r="80" spans="2:15">
      <c r="B80" s="13">
        <f t="shared" si="12"/>
        <v>35</v>
      </c>
      <c r="C80" s="19">
        <f t="shared" si="13"/>
        <v>10.500000000000007</v>
      </c>
      <c r="D80" s="77">
        <f t="shared" si="11"/>
        <v>37.000000000000014</v>
      </c>
      <c r="E80" s="77">
        <f t="shared" si="14"/>
        <v>46</v>
      </c>
      <c r="F80" s="17">
        <f t="shared" si="15"/>
        <v>319.99999999999994</v>
      </c>
      <c r="G80" s="77">
        <f t="shared" si="16"/>
        <v>4.4999999999999929</v>
      </c>
      <c r="H80" s="18">
        <f t="shared" si="17"/>
        <v>5866.9242805789299</v>
      </c>
      <c r="I80" s="18">
        <f t="shared" si="18"/>
        <v>37196.457018503155</v>
      </c>
      <c r="J80" s="18">
        <f t="shared" si="19"/>
        <v>0</v>
      </c>
      <c r="K80" s="18">
        <f t="shared" si="20"/>
        <v>43063.381299082088</v>
      </c>
      <c r="L80" s="17">
        <f t="shared" si="10"/>
        <v>150.59214621494854</v>
      </c>
      <c r="M80" s="17">
        <f t="shared" si="21"/>
        <v>285.96033977505925</v>
      </c>
      <c r="N80" s="4"/>
      <c r="O80" s="4"/>
    </row>
    <row r="81" spans="2:15">
      <c r="B81" s="13">
        <f t="shared" si="12"/>
        <v>36</v>
      </c>
      <c r="C81" s="19">
        <f t="shared" si="13"/>
        <v>10.800000000000008</v>
      </c>
      <c r="D81" s="77">
        <f t="shared" si="11"/>
        <v>37.600000000000016</v>
      </c>
      <c r="E81" s="77">
        <f t="shared" si="14"/>
        <v>46</v>
      </c>
      <c r="F81" s="17">
        <f t="shared" si="15"/>
        <v>316.99999999999989</v>
      </c>
      <c r="G81" s="77">
        <f t="shared" si="16"/>
        <v>4.1999999999999922</v>
      </c>
      <c r="H81" s="18">
        <f t="shared" si="17"/>
        <v>5515.3800626422317</v>
      </c>
      <c r="I81" s="18">
        <f t="shared" si="18"/>
        <v>37445.271156667462</v>
      </c>
      <c r="J81" s="18">
        <f t="shared" si="19"/>
        <v>0</v>
      </c>
      <c r="K81" s="18">
        <f t="shared" si="20"/>
        <v>42960.651219309693</v>
      </c>
      <c r="L81" s="17">
        <f t="shared" si="10"/>
        <v>150.59214621494854</v>
      </c>
      <c r="M81" s="17">
        <f t="shared" si="21"/>
        <v>285.27816555578914</v>
      </c>
      <c r="N81" s="4"/>
      <c r="O81" s="4"/>
    </row>
    <row r="82" spans="2:15">
      <c r="B82" s="13">
        <f t="shared" si="12"/>
        <v>37</v>
      </c>
      <c r="C82" s="19">
        <f t="shared" si="13"/>
        <v>11.100000000000009</v>
      </c>
      <c r="D82" s="77">
        <f t="shared" si="11"/>
        <v>38.200000000000017</v>
      </c>
      <c r="E82" s="77">
        <f t="shared" si="14"/>
        <v>46</v>
      </c>
      <c r="F82" s="17">
        <f t="shared" si="15"/>
        <v>313.99999999999989</v>
      </c>
      <c r="G82" s="77">
        <f t="shared" si="16"/>
        <v>3.8999999999999915</v>
      </c>
      <c r="H82" s="18">
        <f t="shared" si="17"/>
        <v>5158.1809779290707</v>
      </c>
      <c r="I82" s="18">
        <f t="shared" si="18"/>
        <v>37682.775561278853</v>
      </c>
      <c r="J82" s="18">
        <f t="shared" si="19"/>
        <v>0</v>
      </c>
      <c r="K82" s="18">
        <f t="shared" si="20"/>
        <v>42840.956539207924</v>
      </c>
      <c r="L82" s="17">
        <f t="shared" si="10"/>
        <v>150.59214621494854</v>
      </c>
      <c r="M82" s="17">
        <f t="shared" si="21"/>
        <v>284.48333871315339</v>
      </c>
      <c r="N82" s="4"/>
      <c r="O82" s="4"/>
    </row>
    <row r="83" spans="2:15">
      <c r="B83" s="13">
        <f t="shared" si="12"/>
        <v>38</v>
      </c>
      <c r="C83" s="19">
        <f t="shared" si="13"/>
        <v>11.400000000000009</v>
      </c>
      <c r="D83" s="77">
        <f t="shared" si="11"/>
        <v>38.800000000000018</v>
      </c>
      <c r="E83" s="77">
        <f t="shared" si="14"/>
        <v>46</v>
      </c>
      <c r="F83" s="17">
        <f t="shared" si="15"/>
        <v>310.99999999999989</v>
      </c>
      <c r="G83" s="77">
        <f t="shared" si="16"/>
        <v>3.5999999999999908</v>
      </c>
      <c r="H83" s="18">
        <f t="shared" si="17"/>
        <v>4795.3270264394487</v>
      </c>
      <c r="I83" s="18">
        <f t="shared" si="18"/>
        <v>37908.97023233732</v>
      </c>
      <c r="J83" s="18">
        <f t="shared" si="19"/>
        <v>0</v>
      </c>
      <c r="K83" s="18">
        <f t="shared" si="20"/>
        <v>42704.297258776773</v>
      </c>
      <c r="L83" s="17">
        <f t="shared" si="10"/>
        <v>150.59214621494854</v>
      </c>
      <c r="M83" s="17">
        <f t="shared" si="21"/>
        <v>283.57585924715193</v>
      </c>
      <c r="N83" s="4"/>
      <c r="O83" s="4"/>
    </row>
    <row r="84" spans="2:15">
      <c r="B84" s="13">
        <f t="shared" si="12"/>
        <v>39</v>
      </c>
      <c r="C84" s="19">
        <f t="shared" si="13"/>
        <v>11.70000000000001</v>
      </c>
      <c r="D84" s="77">
        <f t="shared" si="11"/>
        <v>39.40000000000002</v>
      </c>
      <c r="E84" s="77">
        <f t="shared" si="14"/>
        <v>46</v>
      </c>
      <c r="F84" s="17">
        <f t="shared" si="15"/>
        <v>307.99999999999989</v>
      </c>
      <c r="G84" s="77">
        <f t="shared" si="16"/>
        <v>3.2999999999999901</v>
      </c>
      <c r="H84" s="18">
        <f t="shared" si="17"/>
        <v>4426.8182081733657</v>
      </c>
      <c r="I84" s="18">
        <f t="shared" si="18"/>
        <v>38123.855169842864</v>
      </c>
      <c r="J84" s="18">
        <f t="shared" si="19"/>
        <v>0</v>
      </c>
      <c r="K84" s="18">
        <f t="shared" si="20"/>
        <v>42550.673378016232</v>
      </c>
      <c r="L84" s="17">
        <f t="shared" si="10"/>
        <v>150.59214621494854</v>
      </c>
      <c r="M84" s="17">
        <f t="shared" si="21"/>
        <v>282.55572715778476</v>
      </c>
      <c r="N84" s="4"/>
      <c r="O84" s="4"/>
    </row>
    <row r="85" spans="2:15">
      <c r="B85" s="13">
        <f t="shared" si="12"/>
        <v>40</v>
      </c>
      <c r="C85" s="19">
        <f t="shared" si="13"/>
        <v>12.000000000000011</v>
      </c>
      <c r="D85" s="77">
        <f t="shared" si="11"/>
        <v>40.000000000000021</v>
      </c>
      <c r="E85" s="77">
        <f t="shared" si="14"/>
        <v>46</v>
      </c>
      <c r="F85" s="17">
        <f t="shared" si="15"/>
        <v>304.99999999999989</v>
      </c>
      <c r="G85" s="77">
        <f t="shared" si="16"/>
        <v>2.9999999999999893</v>
      </c>
      <c r="H85" s="18">
        <f t="shared" si="17"/>
        <v>4052.6545231308187</v>
      </c>
      <c r="I85" s="18">
        <f t="shared" si="18"/>
        <v>38327.430373795483</v>
      </c>
      <c r="J85" s="18">
        <f t="shared" si="19"/>
        <v>0</v>
      </c>
      <c r="K85" s="18">
        <f t="shared" si="20"/>
        <v>42380.084896926302</v>
      </c>
      <c r="L85" s="17">
        <f t="shared" si="10"/>
        <v>150.59214621494854</v>
      </c>
      <c r="M85" s="17">
        <f t="shared" si="21"/>
        <v>281.42294244505189</v>
      </c>
      <c r="N85" s="4"/>
      <c r="O85" s="4"/>
    </row>
    <row r="86" spans="2:15">
      <c r="B86" s="13">
        <f t="shared" si="12"/>
        <v>41</v>
      </c>
      <c r="C86" s="19">
        <f t="shared" si="13"/>
        <v>12.300000000000011</v>
      </c>
      <c r="D86" s="77">
        <f t="shared" si="11"/>
        <v>40.600000000000023</v>
      </c>
      <c r="E86" s="77">
        <f t="shared" si="14"/>
        <v>46</v>
      </c>
      <c r="F86" s="17">
        <f t="shared" si="15"/>
        <v>301.99999999999989</v>
      </c>
      <c r="G86" s="77">
        <f t="shared" si="16"/>
        <v>2.6999999999999886</v>
      </c>
      <c r="H86" s="18">
        <f t="shared" si="17"/>
        <v>3672.835971311812</v>
      </c>
      <c r="I86" s="18">
        <f t="shared" si="18"/>
        <v>38519.695844195179</v>
      </c>
      <c r="J86" s="18">
        <f t="shared" si="19"/>
        <v>0</v>
      </c>
      <c r="K86" s="18">
        <f t="shared" si="20"/>
        <v>42192.531815506991</v>
      </c>
      <c r="L86" s="17">
        <f t="shared" si="10"/>
        <v>150.59214621494854</v>
      </c>
      <c r="M86" s="17">
        <f t="shared" si="21"/>
        <v>280.17750510895331</v>
      </c>
      <c r="N86" s="4"/>
      <c r="O86" s="4"/>
    </row>
    <row r="87" spans="2:15">
      <c r="B87" s="13">
        <f t="shared" si="12"/>
        <v>42</v>
      </c>
      <c r="C87" s="19">
        <f t="shared" si="13"/>
        <v>12.600000000000012</v>
      </c>
      <c r="D87" s="77">
        <f t="shared" si="11"/>
        <v>41.200000000000024</v>
      </c>
      <c r="E87" s="77">
        <f t="shared" si="14"/>
        <v>46</v>
      </c>
      <c r="F87" s="17">
        <f t="shared" si="15"/>
        <v>298.99999999999989</v>
      </c>
      <c r="G87" s="77">
        <f t="shared" si="16"/>
        <v>2.3999999999999879</v>
      </c>
      <c r="H87" s="18">
        <f t="shared" si="17"/>
        <v>3287.3625527163431</v>
      </c>
      <c r="I87" s="18">
        <f t="shared" si="18"/>
        <v>38700.651581041951</v>
      </c>
      <c r="J87" s="18">
        <f t="shared" si="19"/>
        <v>0</v>
      </c>
      <c r="K87" s="18">
        <f t="shared" si="20"/>
        <v>41988.014133758297</v>
      </c>
      <c r="L87" s="17">
        <f t="shared" si="10"/>
        <v>150.59214621494854</v>
      </c>
      <c r="M87" s="17">
        <f t="shared" si="21"/>
        <v>278.81941514948909</v>
      </c>
      <c r="N87" s="4"/>
      <c r="O87" s="4"/>
    </row>
    <row r="88" spans="2:15">
      <c r="B88" s="13">
        <f t="shared" si="12"/>
        <v>43</v>
      </c>
      <c r="C88" s="19">
        <f t="shared" si="13"/>
        <v>12.900000000000013</v>
      </c>
      <c r="D88" s="77">
        <f t="shared" si="11"/>
        <v>41.800000000000026</v>
      </c>
      <c r="E88" s="77">
        <f t="shared" si="14"/>
        <v>46</v>
      </c>
      <c r="F88" s="17">
        <f t="shared" si="15"/>
        <v>295.99999999999989</v>
      </c>
      <c r="G88" s="77">
        <f t="shared" si="16"/>
        <v>2.0999999999999872</v>
      </c>
      <c r="H88" s="18">
        <f t="shared" si="17"/>
        <v>2896.2342673444141</v>
      </c>
      <c r="I88" s="18">
        <f t="shared" si="18"/>
        <v>38870.297584335807</v>
      </c>
      <c r="J88" s="18">
        <f t="shared" si="19"/>
        <v>0</v>
      </c>
      <c r="K88" s="18">
        <f t="shared" si="20"/>
        <v>41766.531851680222</v>
      </c>
      <c r="L88" s="17">
        <f t="shared" si="10"/>
        <v>150.59214621494854</v>
      </c>
      <c r="M88" s="17">
        <f t="shared" si="21"/>
        <v>277.34867256665916</v>
      </c>
      <c r="N88" s="4"/>
      <c r="O88" s="4"/>
    </row>
    <row r="89" spans="2:15">
      <c r="B89" s="13">
        <f t="shared" si="12"/>
        <v>44</v>
      </c>
      <c r="C89" s="19">
        <f t="shared" si="13"/>
        <v>13.200000000000014</v>
      </c>
      <c r="D89" s="77">
        <f t="shared" si="11"/>
        <v>42.400000000000027</v>
      </c>
      <c r="E89" s="77">
        <f t="shared" si="14"/>
        <v>46</v>
      </c>
      <c r="F89" s="17">
        <f t="shared" si="15"/>
        <v>292.99999999999989</v>
      </c>
      <c r="G89" s="77">
        <f t="shared" si="16"/>
        <v>1.7999999999999865</v>
      </c>
      <c r="H89" s="18">
        <f t="shared" si="17"/>
        <v>2499.4511151960214</v>
      </c>
      <c r="I89" s="18">
        <f t="shared" si="18"/>
        <v>39028.633854076725</v>
      </c>
      <c r="J89" s="18">
        <f t="shared" si="19"/>
        <v>0</v>
      </c>
      <c r="K89" s="18">
        <f t="shared" si="20"/>
        <v>41528.08496927275</v>
      </c>
      <c r="L89" s="17">
        <f t="shared" si="10"/>
        <v>150.59214621494854</v>
      </c>
      <c r="M89" s="17">
        <f t="shared" si="21"/>
        <v>275.76527736046341</v>
      </c>
      <c r="N89" s="4"/>
      <c r="O89" s="4"/>
    </row>
    <row r="90" spans="2:15">
      <c r="B90" s="13">
        <f t="shared" si="12"/>
        <v>45</v>
      </c>
      <c r="C90" s="19">
        <f t="shared" si="13"/>
        <v>13.500000000000014</v>
      </c>
      <c r="D90" s="77">
        <f t="shared" si="11"/>
        <v>43.000000000000028</v>
      </c>
      <c r="E90" s="77">
        <f t="shared" si="14"/>
        <v>46</v>
      </c>
      <c r="F90" s="17">
        <f t="shared" si="15"/>
        <v>289.99999999999989</v>
      </c>
      <c r="G90" s="77">
        <f t="shared" si="16"/>
        <v>1.4999999999999858</v>
      </c>
      <c r="H90" s="18">
        <f t="shared" si="17"/>
        <v>2097.0130962711673</v>
      </c>
      <c r="I90" s="18">
        <f t="shared" si="18"/>
        <v>39175.660390264726</v>
      </c>
      <c r="J90" s="18">
        <f t="shared" si="19"/>
        <v>0</v>
      </c>
      <c r="K90" s="18">
        <f t="shared" si="20"/>
        <v>41272.673486535896</v>
      </c>
      <c r="L90" s="17">
        <f t="shared" si="10"/>
        <v>150.59214621494854</v>
      </c>
      <c r="M90" s="17">
        <f t="shared" si="21"/>
        <v>274.06922953090208</v>
      </c>
      <c r="N90" s="4"/>
      <c r="O90" s="4"/>
    </row>
    <row r="91" spans="2:15">
      <c r="B91" s="13">
        <f t="shared" si="12"/>
        <v>46</v>
      </c>
      <c r="C91" s="19">
        <f t="shared" si="13"/>
        <v>13.800000000000015</v>
      </c>
      <c r="D91" s="77">
        <f t="shared" si="11"/>
        <v>43.60000000000003</v>
      </c>
      <c r="E91" s="77">
        <f t="shared" si="14"/>
        <v>46</v>
      </c>
      <c r="F91" s="17">
        <f t="shared" si="15"/>
        <v>286.99999999999989</v>
      </c>
      <c r="G91" s="77">
        <f t="shared" si="16"/>
        <v>1.1999999999999851</v>
      </c>
      <c r="H91" s="18">
        <f t="shared" si="17"/>
        <v>1688.9202105698528</v>
      </c>
      <c r="I91" s="18">
        <f t="shared" si="18"/>
        <v>39311.37719289981</v>
      </c>
      <c r="J91" s="18">
        <f t="shared" si="19"/>
        <v>0</v>
      </c>
      <c r="K91" s="18">
        <f t="shared" si="20"/>
        <v>41000.29740346966</v>
      </c>
      <c r="L91" s="17">
        <f t="shared" si="10"/>
        <v>150.59214621494854</v>
      </c>
      <c r="M91" s="17">
        <f t="shared" si="21"/>
        <v>272.26052907797498</v>
      </c>
      <c r="N91" s="4"/>
      <c r="O91" s="4"/>
    </row>
    <row r="92" spans="2:15">
      <c r="B92" s="13">
        <f t="shared" si="12"/>
        <v>47</v>
      </c>
      <c r="C92" s="19">
        <f t="shared" si="13"/>
        <v>14.100000000000016</v>
      </c>
      <c r="D92" s="77">
        <f t="shared" si="11"/>
        <v>44.200000000000031</v>
      </c>
      <c r="E92" s="77">
        <f t="shared" si="14"/>
        <v>46</v>
      </c>
      <c r="F92" s="17">
        <f t="shared" si="15"/>
        <v>283.99999999999983</v>
      </c>
      <c r="G92" s="77">
        <f t="shared" si="16"/>
        <v>0.89999999999998437</v>
      </c>
      <c r="H92" s="18">
        <f t="shared" si="17"/>
        <v>1275.1724580920747</v>
      </c>
      <c r="I92" s="18">
        <f t="shared" si="18"/>
        <v>39435.784261981964</v>
      </c>
      <c r="J92" s="18">
        <f t="shared" si="19"/>
        <v>0</v>
      </c>
      <c r="K92" s="18">
        <f t="shared" si="20"/>
        <v>40710.956720074042</v>
      </c>
      <c r="L92" s="17">
        <f t="shared" si="10"/>
        <v>150.59214621494854</v>
      </c>
      <c r="M92" s="17">
        <f t="shared" si="21"/>
        <v>270.33917600168223</v>
      </c>
      <c r="N92" s="4"/>
      <c r="O92" s="4"/>
    </row>
    <row r="93" spans="2:15">
      <c r="B93" s="13">
        <f t="shared" si="12"/>
        <v>48</v>
      </c>
      <c r="C93" s="19">
        <f t="shared" si="13"/>
        <v>14.400000000000016</v>
      </c>
      <c r="D93" s="77">
        <f t="shared" si="11"/>
        <v>44.800000000000033</v>
      </c>
      <c r="E93" s="77">
        <f t="shared" si="14"/>
        <v>46</v>
      </c>
      <c r="F93" s="17">
        <f t="shared" si="15"/>
        <v>280.99999999999983</v>
      </c>
      <c r="G93" s="77">
        <f t="shared" si="16"/>
        <v>0.59999999999998366</v>
      </c>
      <c r="H93" s="18">
        <f t="shared" si="17"/>
        <v>855.76983883783669</v>
      </c>
      <c r="I93" s="18">
        <f t="shared" si="18"/>
        <v>39548.881597511194</v>
      </c>
      <c r="J93" s="18">
        <f t="shared" si="19"/>
        <v>0</v>
      </c>
      <c r="K93" s="18">
        <f t="shared" si="20"/>
        <v>40404.651436349028</v>
      </c>
      <c r="L93" s="17">
        <f t="shared" si="10"/>
        <v>150.59214621494854</v>
      </c>
      <c r="M93" s="17">
        <f t="shared" si="21"/>
        <v>268.30517030202373</v>
      </c>
      <c r="N93" s="4"/>
      <c r="O93" s="4"/>
    </row>
    <row r="94" spans="2:15">
      <c r="B94" s="13">
        <f t="shared" si="12"/>
        <v>49</v>
      </c>
      <c r="C94" s="19">
        <f t="shared" si="13"/>
        <v>14.700000000000017</v>
      </c>
      <c r="D94" s="77">
        <f t="shared" si="11"/>
        <v>45.400000000000034</v>
      </c>
      <c r="E94" s="77">
        <f t="shared" si="14"/>
        <v>46</v>
      </c>
      <c r="F94" s="17">
        <f t="shared" si="15"/>
        <v>277.99999999999983</v>
      </c>
      <c r="G94" s="77">
        <f t="shared" si="16"/>
        <v>0.29999999999998295</v>
      </c>
      <c r="H94" s="18">
        <f t="shared" si="17"/>
        <v>430.71235280713677</v>
      </c>
      <c r="I94" s="18">
        <f t="shared" si="18"/>
        <v>39650.6691994875</v>
      </c>
      <c r="J94" s="18">
        <f t="shared" si="19"/>
        <v>0</v>
      </c>
      <c r="K94" s="18">
        <f t="shared" si="20"/>
        <v>40081.381552294639</v>
      </c>
      <c r="L94" s="17">
        <f t="shared" si="10"/>
        <v>150.59214621494854</v>
      </c>
      <c r="M94" s="17">
        <f t="shared" si="21"/>
        <v>266.15851197899957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15.000000000000018</v>
      </c>
      <c r="D95" s="77">
        <f t="shared" si="11"/>
        <v>46.000000000000036</v>
      </c>
      <c r="E95" s="77">
        <f t="shared" si="14"/>
        <v>46</v>
      </c>
      <c r="F95" s="17">
        <f t="shared" si="15"/>
        <v>274.99999999999983</v>
      </c>
      <c r="G95" s="77">
        <f t="shared" si="16"/>
        <v>-1.7763568394002505E-14</v>
      </c>
      <c r="H95" s="18">
        <f t="shared" si="17"/>
        <v>-2.5001041393725872E-11</v>
      </c>
      <c r="I95" s="18">
        <f t="shared" si="18"/>
        <v>39741.14706791089</v>
      </c>
      <c r="J95" s="18">
        <f t="shared" si="19"/>
        <v>0</v>
      </c>
      <c r="K95" s="206">
        <f t="shared" si="20"/>
        <v>39741.147067910868</v>
      </c>
      <c r="L95" s="17">
        <f t="shared" si="10"/>
        <v>150.59214621494854</v>
      </c>
      <c r="M95" s="236">
        <f t="shared" si="21"/>
        <v>263.89920103260977</v>
      </c>
      <c r="N95" s="4"/>
      <c r="O95" s="4"/>
    </row>
    <row r="96" spans="2:15" ht="13.5" thickBot="1">
      <c r="C96" s="19">
        <f>two-xfinal*(ci+osi)</f>
        <v>-1.7763568394002505E-14</v>
      </c>
      <c r="J96" s="203" t="s">
        <v>376</v>
      </c>
      <c r="K96" s="207">
        <f>MAX(K45:K95)</f>
        <v>43323.505170799326</v>
      </c>
      <c r="L96" s="203" t="s">
        <v>376</v>
      </c>
      <c r="M96" s="237">
        <f>MAX(knrange)</f>
        <v>287.68768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5" sqref="C15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6.7983100018829834</v>
      </c>
      <c r="L18" s="133" t="s">
        <v>127</v>
      </c>
      <c r="O18" s="131" t="s">
        <v>156</v>
      </c>
      <c r="P18" s="132">
        <f>pmax/0.006895</f>
        <v>985.97679505191923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1.0065221850268846</v>
      </c>
      <c r="L19" s="136" t="s">
        <v>91</v>
      </c>
      <c r="O19" s="134" t="s">
        <v>157</v>
      </c>
      <c r="P19" s="141">
        <f>tbout</f>
        <v>1.0065221850268846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1.0393968706111179</v>
      </c>
      <c r="L20" s="139" t="s">
        <v>91</v>
      </c>
      <c r="O20" s="137" t="s">
        <v>158</v>
      </c>
      <c r="P20" s="138">
        <f>tthr</f>
        <v>1.0393968706111179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6.7983100018829834</v>
      </c>
      <c r="AC22" s="381" t="s">
        <v>127</v>
      </c>
    </row>
    <row r="23" spans="2:35">
      <c r="E23" s="50"/>
      <c r="G23" s="108">
        <f>D862</f>
        <v>2.6858515411731787E-12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1.7985611510787734E-2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</v>
      </c>
      <c r="E28" s="40">
        <f>dio</f>
        <v>16</v>
      </c>
      <c r="F28" s="40">
        <f>do</f>
        <v>46</v>
      </c>
      <c r="G28" s="3">
        <f>lgo</f>
        <v>425</v>
      </c>
      <c r="H28" s="3">
        <f t="shared" ref="H28:H39" si="0">PI()/4*(dto+erate*(two-D28)/two)^2</f>
        <v>150.59214621494854</v>
      </c>
      <c r="I28">
        <f t="shared" ref="I28:I91" si="1">H28/1000^2</f>
        <v>1.5059214621494855E-4</v>
      </c>
      <c r="J28" s="4">
        <f t="shared" ref="J28:J39" si="2">PI()/4*dc^2-PI()/4*(F28^2-E28^2)</f>
        <v>348.7167845484671</v>
      </c>
      <c r="K28" s="40">
        <f t="shared" ref="K28:K39" si="3">J28/H28</f>
        <v>2.3156372580727034</v>
      </c>
      <c r="L28" s="40">
        <f t="shared" ref="L28:L91" si="4">IF((gstar-K28)&lt;0,0,gstar-K28)</f>
        <v>3.6843627419272966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620857.24816568289</v>
      </c>
      <c r="S28">
        <f t="shared" ref="S28:S91" si="9">R28/1000^3</f>
        <v>6.2085724816568293E-4</v>
      </c>
      <c r="T28" s="41">
        <f t="shared" ref="T28:T91" si="10">(vc/1000^3-S28)</f>
        <v>2.0399328710295824E-4</v>
      </c>
      <c r="U28" s="42">
        <f t="shared" ref="U28:U39" si="11">rhopgrain*R28/1000^2</f>
        <v>1.1024313812778765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1.7985611510787734E-2</v>
      </c>
      <c r="D29" s="10">
        <f t="shared" ref="D29:D39" si="20">(F29-E29)/2</f>
        <v>14.982014388489212</v>
      </c>
      <c r="E29" s="40">
        <f t="shared" ref="E29:E39" si="21">E28+ci*2*xincp</f>
        <v>16.035971223021576</v>
      </c>
      <c r="F29" s="40">
        <f t="shared" ref="F29:F39" si="22">F28-osi*2*xincp</f>
        <v>46</v>
      </c>
      <c r="G29" s="3">
        <f t="shared" ref="G29:G39" si="23">G28-ei*n*2*xincp</f>
        <v>424.8201438848921</v>
      </c>
      <c r="H29" s="3">
        <f t="shared" si="0"/>
        <v>150.59214621494854</v>
      </c>
      <c r="I29">
        <f t="shared" si="1"/>
        <v>1.5059214621494855E-4</v>
      </c>
      <c r="J29" s="4">
        <f t="shared" si="2"/>
        <v>349.62185623771916</v>
      </c>
      <c r="K29" s="40">
        <f t="shared" si="3"/>
        <v>2.3216473436714584</v>
      </c>
      <c r="L29" s="40">
        <f t="shared" si="4"/>
        <v>3.6783526563285416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4.5244588521508198E-3</v>
      </c>
      <c r="R29" s="4">
        <f t="shared" si="8"/>
        <v>620210.01436821301</v>
      </c>
      <c r="S29">
        <f t="shared" si="9"/>
        <v>6.2021001436821305E-4</v>
      </c>
      <c r="T29" s="41">
        <f t="shared" si="10"/>
        <v>2.0464052090042812E-4</v>
      </c>
      <c r="U29" s="42">
        <f t="shared" si="11"/>
        <v>1.1012821141130613</v>
      </c>
      <c r="V29" s="42">
        <f t="shared" ref="V29:V39" si="26">(U28-U29)/(Q29-Q28)</f>
        <v>0.25401207135940518</v>
      </c>
      <c r="W29" s="42">
        <f t="shared" ref="W29:W39" si="27">IF(V29&lt;AI29,IF(AB28&gt;pbd,AI29,0),AI29)</f>
        <v>0</v>
      </c>
      <c r="X29" s="42">
        <f t="shared" si="12"/>
        <v>0.25401207135940518</v>
      </c>
      <c r="Y29" s="42">
        <f>IF((X29*(Q29-Q28)+Y28)&lt;0,0,X29*(Q29-Q28)+Y28)</f>
        <v>1.1492671648152264E-3</v>
      </c>
      <c r="Z29" s="10">
        <f t="shared" si="13"/>
        <v>5.6160293169622308</v>
      </c>
      <c r="AA29">
        <f t="shared" si="14"/>
        <v>1859326.8689603247</v>
      </c>
      <c r="AB29" s="10">
        <f t="shared" si="15"/>
        <v>1.8593268689603246</v>
      </c>
      <c r="AC29" s="10">
        <f t="shared" si="16"/>
        <v>1.7583268689603246</v>
      </c>
      <c r="AD29" s="3">
        <f t="shared" si="17"/>
        <v>255.01477432346985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3.5971223021575467E-2</v>
      </c>
      <c r="D30" s="10">
        <f t="shared" si="20"/>
        <v>14.964028776978424</v>
      </c>
      <c r="E30" s="40">
        <f t="shared" si="21"/>
        <v>16.071942446043153</v>
      </c>
      <c r="F30" s="40">
        <f t="shared" si="22"/>
        <v>46</v>
      </c>
      <c r="G30" s="3">
        <f t="shared" si="23"/>
        <v>424.64028776978421</v>
      </c>
      <c r="H30" s="3">
        <f t="shared" si="0"/>
        <v>150.59214621494854</v>
      </c>
      <c r="I30">
        <f t="shared" si="1"/>
        <v>1.5059214621494855E-4</v>
      </c>
      <c r="J30" s="4">
        <f t="shared" si="2"/>
        <v>350.52896042571206</v>
      </c>
      <c r="K30" s="40">
        <f t="shared" si="3"/>
        <v>2.3276709259816419</v>
      </c>
      <c r="L30" s="40">
        <f t="shared" si="4"/>
        <v>3.6723290740183581</v>
      </c>
      <c r="M30" s="10">
        <f t="shared" si="24"/>
        <v>1.8593268689603246</v>
      </c>
      <c r="N30" s="10">
        <f t="shared" si="5"/>
        <v>8.26</v>
      </c>
      <c r="O30" s="10">
        <f t="shared" si="6"/>
        <v>0.31900000000000001</v>
      </c>
      <c r="P30" s="10">
        <f t="shared" si="7"/>
        <v>10.067103417642272</v>
      </c>
      <c r="Q30" s="42">
        <f t="shared" si="25"/>
        <v>6.3110314902413882E-3</v>
      </c>
      <c r="R30" s="4">
        <f t="shared" si="8"/>
        <v>619562.24305524875</v>
      </c>
      <c r="S30">
        <f t="shared" si="9"/>
        <v>6.1956224305524871E-4</v>
      </c>
      <c r="T30" s="41">
        <f t="shared" si="10"/>
        <v>2.0528829221339246E-4</v>
      </c>
      <c r="U30" s="42">
        <f t="shared" si="11"/>
        <v>1.1001318925034831</v>
      </c>
      <c r="V30" s="42">
        <f t="shared" si="26"/>
        <v>0.64381463426393237</v>
      </c>
      <c r="W30" s="42">
        <f t="shared" si="27"/>
        <v>0.30058638736318688</v>
      </c>
      <c r="X30" s="42">
        <f t="shared" si="12"/>
        <v>0.34322824690074549</v>
      </c>
      <c r="Y30" s="42">
        <f t="shared" ref="Y30:Y93" si="29">IF((X30*(Q30-Q29)+Y29)&lt;0,0,X30*(Q30-Q29)+Y29)</f>
        <v>1.7624693593478922E-3</v>
      </c>
      <c r="Z30" s="10">
        <f t="shared" si="13"/>
        <v>8.5853379184227698</v>
      </c>
      <c r="AA30">
        <f t="shared" si="14"/>
        <v>2788989.9461123454</v>
      </c>
      <c r="AB30" s="10">
        <f t="shared" si="15"/>
        <v>2.7889899461123453</v>
      </c>
      <c r="AC30" s="10">
        <f t="shared" si="16"/>
        <v>2.6879899461123453</v>
      </c>
      <c r="AD30" s="3">
        <f t="shared" si="17"/>
        <v>389.84625759424881</v>
      </c>
      <c r="AI30" s="94">
        <f t="shared" si="28"/>
        <v>0.30058638736318688</v>
      </c>
    </row>
    <row r="31" spans="2:35">
      <c r="B31" s="39">
        <f t="shared" si="18"/>
        <v>3</v>
      </c>
      <c r="C31" s="42">
        <f t="shared" si="19"/>
        <v>5.3956834532363204E-2</v>
      </c>
      <c r="D31" s="10">
        <f t="shared" si="20"/>
        <v>14.946043165467636</v>
      </c>
      <c r="E31" s="40">
        <f t="shared" si="21"/>
        <v>16.107913669064729</v>
      </c>
      <c r="F31" s="40">
        <f t="shared" si="22"/>
        <v>46</v>
      </c>
      <c r="G31" s="3">
        <f t="shared" si="23"/>
        <v>424.46043165467631</v>
      </c>
      <c r="H31" s="3">
        <f t="shared" si="0"/>
        <v>150.59214621494854</v>
      </c>
      <c r="I31">
        <f t="shared" si="1"/>
        <v>1.5059214621494855E-4</v>
      </c>
      <c r="J31" s="4">
        <f t="shared" si="2"/>
        <v>351.4380971124458</v>
      </c>
      <c r="K31" s="40">
        <f t="shared" si="3"/>
        <v>2.3337080050032535</v>
      </c>
      <c r="L31" s="40">
        <f t="shared" si="4"/>
        <v>3.6662919949967465</v>
      </c>
      <c r="M31" s="10">
        <f t="shared" si="24"/>
        <v>2.7889899461123453</v>
      </c>
      <c r="N31" s="10">
        <f t="shared" si="5"/>
        <v>8.26</v>
      </c>
      <c r="O31" s="10">
        <f t="shared" si="6"/>
        <v>0.31900000000000001</v>
      </c>
      <c r="P31" s="10">
        <f t="shared" si="7"/>
        <v>11.457177038764224</v>
      </c>
      <c r="Q31" s="42">
        <f t="shared" si="25"/>
        <v>7.880843272841517E-3</v>
      </c>
      <c r="R31" s="4">
        <f t="shared" si="8"/>
        <v>618913.93532346212</v>
      </c>
      <c r="S31">
        <f t="shared" si="9"/>
        <v>6.1891393532346214E-4</v>
      </c>
      <c r="T31" s="41">
        <f t="shared" si="10"/>
        <v>2.0593659994517903E-4</v>
      </c>
      <c r="U31" s="42">
        <f t="shared" si="11"/>
        <v>1.0989807183964588</v>
      </c>
      <c r="V31" s="42">
        <f t="shared" si="26"/>
        <v>0.73331982839212062</v>
      </c>
      <c r="W31" s="42">
        <f t="shared" si="27"/>
        <v>0.45951250670941574</v>
      </c>
      <c r="X31" s="42">
        <f t="shared" si="12"/>
        <v>0.27380732168270489</v>
      </c>
      <c r="Y31" s="42">
        <f t="shared" si="29"/>
        <v>2.1922953190875861E-3</v>
      </c>
      <c r="Z31" s="10">
        <f t="shared" si="13"/>
        <v>10.645486619042861</v>
      </c>
      <c r="AA31">
        <f t="shared" si="14"/>
        <v>3434003.4618739421</v>
      </c>
      <c r="AB31" s="10">
        <f t="shared" si="15"/>
        <v>3.4340034618739419</v>
      </c>
      <c r="AC31" s="10">
        <f t="shared" si="16"/>
        <v>3.3330034618739419</v>
      </c>
      <c r="AD31" s="3">
        <f t="shared" si="17"/>
        <v>483.39426568149992</v>
      </c>
      <c r="AI31" s="94">
        <f t="shared" si="28"/>
        <v>0.45951250670941574</v>
      </c>
    </row>
    <row r="32" spans="2:35">
      <c r="B32" s="39">
        <f t="shared" si="18"/>
        <v>4</v>
      </c>
      <c r="C32" s="42">
        <f t="shared" si="19"/>
        <v>7.1942446043150934E-2</v>
      </c>
      <c r="D32" s="10">
        <f t="shared" si="20"/>
        <v>14.928057553956847</v>
      </c>
      <c r="E32" s="40">
        <f t="shared" si="21"/>
        <v>16.143884892086305</v>
      </c>
      <c r="F32" s="40">
        <f t="shared" si="22"/>
        <v>46</v>
      </c>
      <c r="G32" s="3">
        <f t="shared" si="23"/>
        <v>424.28057553956842</v>
      </c>
      <c r="H32" s="3">
        <f t="shared" si="0"/>
        <v>150.59214621494854</v>
      </c>
      <c r="I32">
        <f t="shared" si="1"/>
        <v>1.5059214621494855E-4</v>
      </c>
      <c r="J32" s="4">
        <f t="shared" si="2"/>
        <v>352.34926629792017</v>
      </c>
      <c r="K32" s="40">
        <f t="shared" si="3"/>
        <v>2.3397585807362922</v>
      </c>
      <c r="L32" s="40">
        <f t="shared" si="4"/>
        <v>3.6602414192637078</v>
      </c>
      <c r="M32" s="10">
        <f t="shared" si="24"/>
        <v>3.4340034618739419</v>
      </c>
      <c r="N32" s="10">
        <f t="shared" si="5"/>
        <v>8.26</v>
      </c>
      <c r="O32" s="10">
        <f t="shared" si="6"/>
        <v>0.31900000000000001</v>
      </c>
      <c r="P32" s="10">
        <f t="shared" si="7"/>
        <v>12.243356059285434</v>
      </c>
      <c r="Q32" s="42">
        <f t="shared" si="25"/>
        <v>9.3498531932993435E-3</v>
      </c>
      <c r="R32" s="4">
        <f t="shared" si="8"/>
        <v>618265.09226952528</v>
      </c>
      <c r="S32">
        <f t="shared" si="9"/>
        <v>6.1826509226952525E-4</v>
      </c>
      <c r="T32" s="41">
        <f t="shared" si="10"/>
        <v>2.0658544299911592E-4</v>
      </c>
      <c r="U32" s="42">
        <f t="shared" si="11"/>
        <v>1.0978285937393051</v>
      </c>
      <c r="V32" s="42">
        <f t="shared" si="26"/>
        <v>0.78428650556334245</v>
      </c>
      <c r="W32" s="42">
        <f t="shared" si="27"/>
        <v>0.56977771730580862</v>
      </c>
      <c r="X32" s="42">
        <f t="shared" si="12"/>
        <v>0.21450878825753383</v>
      </c>
      <c r="Y32" s="42">
        <f t="shared" si="29"/>
        <v>2.5074108570632908E-3</v>
      </c>
      <c r="Z32" s="10">
        <f t="shared" si="13"/>
        <v>12.1374033942654</v>
      </c>
      <c r="AA32">
        <f t="shared" si="14"/>
        <v>3901108.8140848503</v>
      </c>
      <c r="AB32" s="10">
        <f t="shared" si="15"/>
        <v>3.9011088140848504</v>
      </c>
      <c r="AC32" s="10">
        <f t="shared" si="16"/>
        <v>3.8001088140848505</v>
      </c>
      <c r="AD32" s="3">
        <f t="shared" si="17"/>
        <v>551.13978449381443</v>
      </c>
      <c r="AI32" s="94">
        <f t="shared" si="28"/>
        <v>0.56977771730580862</v>
      </c>
    </row>
    <row r="33" spans="2:35">
      <c r="B33" s="39">
        <f t="shared" si="18"/>
        <v>5</v>
      </c>
      <c r="C33" s="42">
        <f t="shared" si="19"/>
        <v>8.9928057553938665E-2</v>
      </c>
      <c r="D33" s="10">
        <f t="shared" si="20"/>
        <v>14.910071942446059</v>
      </c>
      <c r="E33" s="40">
        <f t="shared" si="21"/>
        <v>16.179856115107881</v>
      </c>
      <c r="F33" s="40">
        <f t="shared" si="22"/>
        <v>46</v>
      </c>
      <c r="G33" s="3">
        <f t="shared" si="23"/>
        <v>424.10071942446052</v>
      </c>
      <c r="H33" s="3">
        <f t="shared" si="0"/>
        <v>150.59214621494854</v>
      </c>
      <c r="I33">
        <f t="shared" si="1"/>
        <v>1.5059214621494855E-4</v>
      </c>
      <c r="J33" s="4">
        <f t="shared" si="2"/>
        <v>353.26246798213538</v>
      </c>
      <c r="K33" s="40">
        <f t="shared" si="3"/>
        <v>2.3458226531807589</v>
      </c>
      <c r="L33" s="40">
        <f t="shared" si="4"/>
        <v>3.6541773468192411</v>
      </c>
      <c r="M33" s="10">
        <f t="shared" si="24"/>
        <v>3.9011088140848504</v>
      </c>
      <c r="N33" s="10">
        <f t="shared" si="5"/>
        <v>8.26</v>
      </c>
      <c r="O33" s="10">
        <f t="shared" si="6"/>
        <v>0.31900000000000001</v>
      </c>
      <c r="P33" s="10">
        <f t="shared" si="7"/>
        <v>12.751727981710605</v>
      </c>
      <c r="Q33" s="42">
        <f t="shared" si="25"/>
        <v>1.0760298235460212E-2</v>
      </c>
      <c r="R33" s="4">
        <f t="shared" si="8"/>
        <v>617615.7149901099</v>
      </c>
      <c r="S33">
        <f t="shared" si="9"/>
        <v>6.1761571499010994E-4</v>
      </c>
      <c r="T33" s="41">
        <f t="shared" si="10"/>
        <v>2.0723482027853123E-4</v>
      </c>
      <c r="U33" s="42">
        <f t="shared" si="11"/>
        <v>1.0966755204793386</v>
      </c>
      <c r="V33" s="42">
        <f t="shared" si="26"/>
        <v>0.81752441640684892</v>
      </c>
      <c r="W33" s="42">
        <f t="shared" si="27"/>
        <v>0.64962948594886294</v>
      </c>
      <c r="X33" s="42">
        <f t="shared" si="12"/>
        <v>0.16789493045798598</v>
      </c>
      <c r="Y33" s="42">
        <f t="shared" si="29"/>
        <v>2.744217429331701E-3</v>
      </c>
      <c r="Z33" s="10">
        <f t="shared" si="13"/>
        <v>13.242067262844014</v>
      </c>
      <c r="AA33">
        <f t="shared" si="14"/>
        <v>4246968.8606883958</v>
      </c>
      <c r="AB33" s="10">
        <f t="shared" si="15"/>
        <v>4.246968860688396</v>
      </c>
      <c r="AC33" s="10">
        <f t="shared" si="16"/>
        <v>4.145968860688396</v>
      </c>
      <c r="AD33" s="3">
        <f t="shared" si="17"/>
        <v>601.30077747474922</v>
      </c>
      <c r="AI33" s="94">
        <f t="shared" si="28"/>
        <v>0.64962948594886294</v>
      </c>
    </row>
    <row r="34" spans="2:35">
      <c r="B34" s="39">
        <f t="shared" si="18"/>
        <v>6</v>
      </c>
      <c r="C34" s="42">
        <f t="shared" si="19"/>
        <v>0.10791366906472639</v>
      </c>
      <c r="D34" s="10">
        <f t="shared" si="20"/>
        <v>14.892086330935271</v>
      </c>
      <c r="E34" s="40">
        <f t="shared" si="21"/>
        <v>16.215827338129458</v>
      </c>
      <c r="F34" s="40">
        <f t="shared" si="22"/>
        <v>46</v>
      </c>
      <c r="G34" s="3">
        <f t="shared" si="23"/>
        <v>423.92086330935263</v>
      </c>
      <c r="H34" s="3">
        <f t="shared" si="0"/>
        <v>150.59214621494854</v>
      </c>
      <c r="I34">
        <f t="shared" si="1"/>
        <v>1.5059214621494855E-4</v>
      </c>
      <c r="J34" s="4">
        <f t="shared" si="2"/>
        <v>354.1777021650912</v>
      </c>
      <c r="K34" s="40">
        <f t="shared" si="3"/>
        <v>2.3519002223366527</v>
      </c>
      <c r="L34" s="40">
        <f t="shared" si="4"/>
        <v>3.6480997776633473</v>
      </c>
      <c r="M34" s="10">
        <f t="shared" si="24"/>
        <v>4.246968860688396</v>
      </c>
      <c r="N34" s="10">
        <f t="shared" si="5"/>
        <v>8.26</v>
      </c>
      <c r="O34" s="10">
        <f t="shared" si="6"/>
        <v>0.31900000000000001</v>
      </c>
      <c r="P34" s="10">
        <f t="shared" si="7"/>
        <v>13.101990276461148</v>
      </c>
      <c r="Q34" s="41">
        <f t="shared" si="25"/>
        <v>1.2133037119498345E-2</v>
      </c>
      <c r="R34" s="4">
        <f t="shared" si="8"/>
        <v>616965.80458188825</v>
      </c>
      <c r="S34">
        <f t="shared" si="9"/>
        <v>6.1696580458188823E-4</v>
      </c>
      <c r="T34" s="41">
        <f t="shared" si="10"/>
        <v>2.0788473068675294E-4</v>
      </c>
      <c r="U34" s="42">
        <f t="shared" si="11"/>
        <v>1.0955215005638759</v>
      </c>
      <c r="V34" s="42">
        <f t="shared" si="26"/>
        <v>0.84066964874483352</v>
      </c>
      <c r="W34" s="42">
        <f t="shared" si="27"/>
        <v>0.70875434138788251</v>
      </c>
      <c r="X34" s="42">
        <f t="shared" si="12"/>
        <v>0.13191530735695101</v>
      </c>
      <c r="Y34" s="42">
        <f t="shared" si="29"/>
        <v>2.9253027011404294E-3</v>
      </c>
      <c r="Z34" s="10">
        <f t="shared" si="13"/>
        <v>14.071753569762489</v>
      </c>
      <c r="AA34">
        <f t="shared" si="14"/>
        <v>4506735.9744135663</v>
      </c>
      <c r="AB34" s="10">
        <f t="shared" si="15"/>
        <v>4.5067359744135667</v>
      </c>
      <c r="AC34" s="10">
        <f t="shared" si="16"/>
        <v>4.4057359744135667</v>
      </c>
      <c r="AD34" s="3">
        <f t="shared" si="17"/>
        <v>638.9754857742663</v>
      </c>
      <c r="AI34" s="94">
        <f t="shared" si="28"/>
        <v>0.70875434138788251</v>
      </c>
    </row>
    <row r="35" spans="2:35">
      <c r="B35" s="39">
        <f t="shared" si="18"/>
        <v>7</v>
      </c>
      <c r="C35" s="42">
        <f t="shared" si="19"/>
        <v>0.12589928057551414</v>
      </c>
      <c r="D35" s="10">
        <f t="shared" si="20"/>
        <v>14.874100719424483</v>
      </c>
      <c r="E35" s="40">
        <f t="shared" si="21"/>
        <v>16.251798561151034</v>
      </c>
      <c r="F35" s="40">
        <f t="shared" si="22"/>
        <v>46</v>
      </c>
      <c r="G35" s="3">
        <f t="shared" si="23"/>
        <v>423.74100719424473</v>
      </c>
      <c r="H35" s="3">
        <f t="shared" si="0"/>
        <v>150.59214621494854</v>
      </c>
      <c r="I35">
        <f t="shared" si="1"/>
        <v>1.5059214621494855E-4</v>
      </c>
      <c r="J35" s="4">
        <f t="shared" si="2"/>
        <v>355.09496884678765</v>
      </c>
      <c r="K35" s="40">
        <f t="shared" si="3"/>
        <v>2.3579912882039737</v>
      </c>
      <c r="L35" s="40">
        <f t="shared" si="4"/>
        <v>3.6420087117960263</v>
      </c>
      <c r="M35" s="10">
        <f t="shared" si="24"/>
        <v>4.5067359744135667</v>
      </c>
      <c r="N35" s="10">
        <f t="shared" si="5"/>
        <v>8.26</v>
      </c>
      <c r="O35" s="10">
        <f t="shared" si="6"/>
        <v>0.31900000000000001</v>
      </c>
      <c r="P35" s="10">
        <f t="shared" si="7"/>
        <v>13.352483878008583</v>
      </c>
      <c r="Q35" s="41">
        <f t="shared" si="25"/>
        <v>1.3480023318853347E-2</v>
      </c>
      <c r="R35" s="4">
        <f t="shared" si="8"/>
        <v>616315.36214153236</v>
      </c>
      <c r="S35">
        <f t="shared" si="9"/>
        <v>6.1631536214153235E-4</v>
      </c>
      <c r="T35" s="41">
        <f t="shared" si="10"/>
        <v>2.0853517312710882E-4</v>
      </c>
      <c r="U35" s="42">
        <f t="shared" si="11"/>
        <v>1.0943665359402335</v>
      </c>
      <c r="V35" s="42">
        <f t="shared" si="26"/>
        <v>0.85744354633733055</v>
      </c>
      <c r="W35" s="42">
        <f t="shared" si="27"/>
        <v>0.75316158991988069</v>
      </c>
      <c r="X35" s="42">
        <f t="shared" si="12"/>
        <v>0.10428195641744986</v>
      </c>
      <c r="Y35" s="42">
        <f t="shared" si="29"/>
        <v>3.0657690572764742E-3</v>
      </c>
      <c r="Z35" s="10">
        <f t="shared" si="13"/>
        <v>14.70144825596299</v>
      </c>
      <c r="AA35">
        <f t="shared" si="14"/>
        <v>4703887.5602579899</v>
      </c>
      <c r="AB35" s="10">
        <f t="shared" si="15"/>
        <v>4.7038875602579902</v>
      </c>
      <c r="AC35" s="10">
        <f t="shared" si="16"/>
        <v>4.6028875602579902</v>
      </c>
      <c r="AD35" s="3">
        <f t="shared" si="17"/>
        <v>667.56889923973745</v>
      </c>
      <c r="AI35" s="94">
        <f t="shared" si="28"/>
        <v>0.75316158991988069</v>
      </c>
    </row>
    <row r="36" spans="2:35">
      <c r="B36" s="39">
        <f t="shared" si="18"/>
        <v>8</v>
      </c>
      <c r="C36" s="42">
        <f t="shared" si="19"/>
        <v>0.14388489208630187</v>
      </c>
      <c r="D36" s="10">
        <f t="shared" si="20"/>
        <v>14.856115107913695</v>
      </c>
      <c r="E36" s="40">
        <f t="shared" si="21"/>
        <v>16.28776978417261</v>
      </c>
      <c r="F36" s="40">
        <f t="shared" si="22"/>
        <v>46</v>
      </c>
      <c r="G36" s="3">
        <f t="shared" si="23"/>
        <v>423.56115107913683</v>
      </c>
      <c r="H36" s="3">
        <f t="shared" si="0"/>
        <v>150.59214621494854</v>
      </c>
      <c r="I36">
        <f t="shared" si="1"/>
        <v>1.5059214621494855E-4</v>
      </c>
      <c r="J36" s="4">
        <f t="shared" si="2"/>
        <v>356.01426802722517</v>
      </c>
      <c r="K36" s="40">
        <f t="shared" si="3"/>
        <v>2.3640958507827241</v>
      </c>
      <c r="L36" s="40">
        <f t="shared" si="4"/>
        <v>3.6359041492172759</v>
      </c>
      <c r="M36" s="10">
        <f t="shared" si="24"/>
        <v>4.7038875602579902</v>
      </c>
      <c r="N36" s="10">
        <f t="shared" si="5"/>
        <v>8.26</v>
      </c>
      <c r="O36" s="10">
        <f t="shared" si="6"/>
        <v>0.31900000000000001</v>
      </c>
      <c r="P36" s="10">
        <f t="shared" si="7"/>
        <v>13.536107932421054</v>
      </c>
      <c r="Q36" s="42">
        <f t="shared" si="25"/>
        <v>1.4808736978686794E-2</v>
      </c>
      <c r="R36" s="4">
        <f t="shared" si="8"/>
        <v>615664.38876571378</v>
      </c>
      <c r="S36">
        <f t="shared" si="9"/>
        <v>6.1566438876571377E-4</v>
      </c>
      <c r="T36" s="41">
        <f t="shared" si="10"/>
        <v>2.091861465029274E-4</v>
      </c>
      <c r="U36" s="42">
        <f t="shared" si="11"/>
        <v>1.0932106285557275</v>
      </c>
      <c r="V36" s="42">
        <f t="shared" si="26"/>
        <v>0.86994468368067057</v>
      </c>
      <c r="W36" s="42">
        <f t="shared" si="27"/>
        <v>0.78686469939174963</v>
      </c>
      <c r="X36" s="42">
        <f t="shared" si="12"/>
        <v>8.3079984288920938E-2</v>
      </c>
      <c r="Y36" s="42">
        <f t="shared" si="29"/>
        <v>3.1761585672599115E-3</v>
      </c>
      <c r="Z36" s="10">
        <f t="shared" si="13"/>
        <v>15.183407794241592</v>
      </c>
      <c r="AA36">
        <f t="shared" si="14"/>
        <v>4854784.6368361749</v>
      </c>
      <c r="AB36" s="10">
        <f t="shared" si="15"/>
        <v>4.8547846368361744</v>
      </c>
      <c r="AC36" s="10">
        <f t="shared" si="16"/>
        <v>4.7537846368361745</v>
      </c>
      <c r="AD36" s="3">
        <f t="shared" si="17"/>
        <v>689.45389946862576</v>
      </c>
      <c r="AI36" s="94">
        <f t="shared" si="28"/>
        <v>0.78686469939174963</v>
      </c>
    </row>
    <row r="37" spans="2:35">
      <c r="B37" s="39">
        <f t="shared" si="18"/>
        <v>9</v>
      </c>
      <c r="C37" s="42">
        <f t="shared" si="19"/>
        <v>0.1618705035970896</v>
      </c>
      <c r="D37" s="10">
        <f t="shared" si="20"/>
        <v>14.838129496402907</v>
      </c>
      <c r="E37" s="40">
        <f t="shared" si="21"/>
        <v>16.323741007194187</v>
      </c>
      <c r="F37" s="40">
        <f t="shared" si="22"/>
        <v>46</v>
      </c>
      <c r="G37" s="3">
        <f t="shared" si="23"/>
        <v>423.38129496402894</v>
      </c>
      <c r="H37" s="3">
        <f t="shared" si="0"/>
        <v>150.59214621494854</v>
      </c>
      <c r="I37">
        <f t="shared" si="1"/>
        <v>1.5059214621494855E-4</v>
      </c>
      <c r="J37" s="4">
        <f t="shared" si="2"/>
        <v>356.93559970640331</v>
      </c>
      <c r="K37" s="40">
        <f t="shared" si="3"/>
        <v>2.3702139100729016</v>
      </c>
      <c r="L37" s="40">
        <f t="shared" si="4"/>
        <v>3.6297860899270984</v>
      </c>
      <c r="M37" s="10">
        <f t="shared" si="24"/>
        <v>4.8547846368361744</v>
      </c>
      <c r="N37" s="10">
        <f t="shared" si="5"/>
        <v>8.26</v>
      </c>
      <c r="O37" s="10">
        <f t="shared" si="6"/>
        <v>0.31900000000000001</v>
      </c>
      <c r="P37" s="10">
        <f t="shared" si="7"/>
        <v>13.673140214774509</v>
      </c>
      <c r="Q37" s="42">
        <f t="shared" si="25"/>
        <v>1.6124134263310073E-2</v>
      </c>
      <c r="R37" s="4">
        <f t="shared" si="8"/>
        <v>615012.88555110479</v>
      </c>
      <c r="S37">
        <f t="shared" si="9"/>
        <v>6.1501288555110474E-4</v>
      </c>
      <c r="T37" s="41">
        <f t="shared" si="10"/>
        <v>2.0983764971753644E-4</v>
      </c>
      <c r="U37" s="42">
        <f t="shared" si="11"/>
        <v>1.0920537803576746</v>
      </c>
      <c r="V37" s="42">
        <f t="shared" si="26"/>
        <v>0.87946676762690246</v>
      </c>
      <c r="W37" s="42">
        <f t="shared" si="27"/>
        <v>0.81266058974239985</v>
      </c>
      <c r="X37" s="42">
        <f t="shared" si="12"/>
        <v>6.6806177884502604E-2</v>
      </c>
      <c r="Y37" s="42">
        <f t="shared" si="29"/>
        <v>3.2640352322452458E-3</v>
      </c>
      <c r="Z37" s="10">
        <f t="shared" si="13"/>
        <v>15.555050471824197</v>
      </c>
      <c r="AA37">
        <f t="shared" si="14"/>
        <v>4971142.5240131812</v>
      </c>
      <c r="AB37" s="10">
        <f t="shared" si="15"/>
        <v>4.9711425240131808</v>
      </c>
      <c r="AC37" s="10">
        <f t="shared" si="16"/>
        <v>4.8701425240131808</v>
      </c>
      <c r="AD37" s="3">
        <f t="shared" si="17"/>
        <v>706.32959013969275</v>
      </c>
      <c r="AI37" s="94">
        <f t="shared" si="28"/>
        <v>0.81266058974239985</v>
      </c>
    </row>
    <row r="38" spans="2:35">
      <c r="B38" s="39">
        <f t="shared" si="18"/>
        <v>10</v>
      </c>
      <c r="C38" s="42">
        <f t="shared" si="19"/>
        <v>0.17985611510787733</v>
      </c>
      <c r="D38" s="10">
        <f t="shared" si="20"/>
        <v>14.820143884892119</v>
      </c>
      <c r="E38" s="40">
        <f t="shared" si="21"/>
        <v>16.359712230215763</v>
      </c>
      <c r="F38" s="40">
        <f t="shared" si="22"/>
        <v>46</v>
      </c>
      <c r="G38" s="3">
        <f t="shared" si="23"/>
        <v>423.20143884892104</v>
      </c>
      <c r="H38" s="3">
        <f t="shared" si="0"/>
        <v>150.59214621494854</v>
      </c>
      <c r="I38">
        <f t="shared" si="1"/>
        <v>1.5059214621494855E-4</v>
      </c>
      <c r="J38" s="4">
        <f t="shared" si="2"/>
        <v>357.85896388432207</v>
      </c>
      <c r="K38" s="40">
        <f t="shared" si="3"/>
        <v>2.3763454660745063</v>
      </c>
      <c r="L38" s="40">
        <f t="shared" si="4"/>
        <v>3.6236545339254937</v>
      </c>
      <c r="M38" s="10">
        <f t="shared" si="24"/>
        <v>4.9711425240131808</v>
      </c>
      <c r="N38" s="10">
        <f t="shared" si="5"/>
        <v>8.26</v>
      </c>
      <c r="O38" s="10">
        <f t="shared" si="6"/>
        <v>0.31900000000000001</v>
      </c>
      <c r="P38" s="10">
        <f t="shared" si="7"/>
        <v>13.77683889363411</v>
      </c>
      <c r="Q38" s="42">
        <f t="shared" si="25"/>
        <v>1.7429630513186262E-2</v>
      </c>
      <c r="R38" s="4">
        <f t="shared" si="8"/>
        <v>614360.85359437752</v>
      </c>
      <c r="S38">
        <f t="shared" si="9"/>
        <v>6.1436085359437757E-4</v>
      </c>
      <c r="T38" s="41">
        <f t="shared" si="10"/>
        <v>2.104896816742636E-4</v>
      </c>
      <c r="U38" s="42">
        <f t="shared" si="11"/>
        <v>1.0908959932933924</v>
      </c>
      <c r="V38" s="42">
        <f t="shared" si="26"/>
        <v>0.88685590969110017</v>
      </c>
      <c r="W38" s="42">
        <f t="shared" si="27"/>
        <v>0.832551997628597</v>
      </c>
      <c r="X38" s="42">
        <f t="shared" si="12"/>
        <v>5.4303912062503179E-2</v>
      </c>
      <c r="Y38" s="42">
        <f t="shared" si="29"/>
        <v>3.3349287857964501E-3</v>
      </c>
      <c r="Z38" s="10">
        <f t="shared" si="13"/>
        <v>15.843668721763329</v>
      </c>
      <c r="AA38">
        <f t="shared" si="14"/>
        <v>5061506.2303078603</v>
      </c>
      <c r="AB38" s="10">
        <f t="shared" si="15"/>
        <v>5.0615062303078604</v>
      </c>
      <c r="AC38" s="10">
        <f t="shared" si="16"/>
        <v>4.9605062303078604</v>
      </c>
      <c r="AD38" s="3">
        <f t="shared" si="17"/>
        <v>719.43527633181441</v>
      </c>
      <c r="AI38" s="94">
        <f t="shared" si="28"/>
        <v>0.832551997628597</v>
      </c>
    </row>
    <row r="39" spans="2:35">
      <c r="B39" s="39">
        <f t="shared" si="18"/>
        <v>11</v>
      </c>
      <c r="C39" s="42">
        <f t="shared" si="19"/>
        <v>0.19784172661866506</v>
      </c>
      <c r="D39" s="10">
        <f t="shared" si="20"/>
        <v>14.80215827338133</v>
      </c>
      <c r="E39" s="40">
        <f t="shared" si="21"/>
        <v>16.395683453237339</v>
      </c>
      <c r="F39" s="40">
        <f t="shared" si="22"/>
        <v>46</v>
      </c>
      <c r="G39" s="3">
        <f t="shared" si="23"/>
        <v>423.02158273381315</v>
      </c>
      <c r="H39" s="3">
        <f t="shared" si="0"/>
        <v>150.59214621494854</v>
      </c>
      <c r="I39">
        <f t="shared" si="1"/>
        <v>1.5059214621494855E-4</v>
      </c>
      <c r="J39" s="4">
        <f t="shared" si="2"/>
        <v>358.78436056098167</v>
      </c>
      <c r="K39" s="40">
        <f t="shared" si="3"/>
        <v>2.3824905187875389</v>
      </c>
      <c r="L39" s="40">
        <f t="shared" si="4"/>
        <v>3.6175094812124611</v>
      </c>
      <c r="M39" s="10">
        <f t="shared" si="24"/>
        <v>5.0615062303078604</v>
      </c>
      <c r="N39" s="10">
        <f t="shared" si="5"/>
        <v>8.26</v>
      </c>
      <c r="O39" s="10">
        <f t="shared" si="6"/>
        <v>0.31900000000000001</v>
      </c>
      <c r="P39" s="10">
        <f t="shared" si="7"/>
        <v>13.85623676992183</v>
      </c>
      <c r="Q39" s="42">
        <f t="shared" si="25"/>
        <v>1.8727646115072459E-2</v>
      </c>
      <c r="R39" s="4">
        <f t="shared" si="8"/>
        <v>613708.29399220366</v>
      </c>
      <c r="S39">
        <f t="shared" si="9"/>
        <v>6.1370829399220366E-4</v>
      </c>
      <c r="T39" s="41">
        <f t="shared" si="10"/>
        <v>2.1114224127643751E-4</v>
      </c>
      <c r="U39" s="42">
        <f t="shared" si="11"/>
        <v>1.0897372693101963</v>
      </c>
      <c r="V39" s="42">
        <f t="shared" si="26"/>
        <v>0.89268879473579987</v>
      </c>
      <c r="W39" s="42">
        <f t="shared" si="27"/>
        <v>0.84799969424482746</v>
      </c>
      <c r="X39" s="42">
        <f t="shared" si="12"/>
        <v>4.4689100490972411E-2</v>
      </c>
      <c r="Y39" s="42">
        <f t="shared" si="29"/>
        <v>3.3929359354679923E-3</v>
      </c>
      <c r="Z39" s="10">
        <f t="shared" si="13"/>
        <v>16.069432222355726</v>
      </c>
      <c r="AA39">
        <f t="shared" si="14"/>
        <v>5132190.6955621969</v>
      </c>
      <c r="AB39" s="10">
        <f t="shared" si="15"/>
        <v>5.1321906955621968</v>
      </c>
      <c r="AC39" s="10">
        <f t="shared" si="16"/>
        <v>5.0311906955621968</v>
      </c>
      <c r="AD39" s="3">
        <f t="shared" si="17"/>
        <v>729.68683039335701</v>
      </c>
      <c r="AI39" s="94">
        <f t="shared" si="28"/>
        <v>0.84799969424482746</v>
      </c>
    </row>
    <row r="40" spans="2:35">
      <c r="B40" s="39">
        <f t="shared" ref="B40:B103" si="30">1+B39</f>
        <v>12</v>
      </c>
      <c r="C40" s="42">
        <f t="shared" ref="C40:C103" si="31">xincp+C39</f>
        <v>0.21582733812945279</v>
      </c>
      <c r="D40" s="10">
        <f t="shared" ref="D40:D103" si="32">(F40-E40)/2</f>
        <v>14.784172661870542</v>
      </c>
      <c r="E40" s="40">
        <f t="shared" ref="E40:E103" si="33">E39+ci*2*xincp</f>
        <v>16.431654676258916</v>
      </c>
      <c r="F40" s="40">
        <f t="shared" ref="F40:F103" si="34">F39-osi*2*xincp</f>
        <v>46</v>
      </c>
      <c r="G40" s="3">
        <f t="shared" ref="G40:G103" si="35">G39-ei*n*2*xincp</f>
        <v>422.84172661870525</v>
      </c>
      <c r="H40" s="3">
        <f t="shared" ref="H40:H103" si="36">PI()/4*(dto+erate*(two-D40)/two)^2</f>
        <v>150.59214621494854</v>
      </c>
      <c r="I40">
        <f t="shared" si="1"/>
        <v>1.5059214621494855E-4</v>
      </c>
      <c r="J40" s="4">
        <f t="shared" ref="J40:J103" si="37">PI()/4*dc^2-PI()/4*(F40^2-E40^2)</f>
        <v>359.71178973638189</v>
      </c>
      <c r="K40" s="40">
        <f t="shared" ref="K40:K103" si="38">J40/H40</f>
        <v>2.3886490682119987</v>
      </c>
      <c r="L40" s="40">
        <f t="shared" si="4"/>
        <v>3.6113509317880013</v>
      </c>
      <c r="M40" s="10">
        <f t="shared" ref="M40:M103" si="39">AB39</f>
        <v>5.1321906955621968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13.917673234947516</v>
      </c>
      <c r="Q40" s="42">
        <f t="shared" ref="Q40:Q103" si="41">xincp/P40+Q39</f>
        <v>2.0019931916525648E-2</v>
      </c>
      <c r="R40" s="4">
        <f t="shared" ref="R40:R103" si="42">PI()/4*(F40^2-E40^2)*G40</f>
        <v>613055.20784125535</v>
      </c>
      <c r="S40">
        <f t="shared" si="9"/>
        <v>6.1305520784125532E-4</v>
      </c>
      <c r="T40" s="41">
        <f t="shared" si="10"/>
        <v>2.1179532742738585E-4</v>
      </c>
      <c r="U40" s="42">
        <f t="shared" ref="U40:U103" si="43">rhopgrain*R40/1000^2</f>
        <v>1.0885776103554035</v>
      </c>
      <c r="V40" s="42">
        <f t="shared" ref="V40:V103" si="44">(U39-U40)/(Q40-Q39)</f>
        <v>0.89737034446158492</v>
      </c>
      <c r="W40" s="42">
        <f t="shared" ref="W40:W103" si="45">IF(V40&lt;AI40,IF(AB39&gt;pbd,AI40,0),AI40)</f>
        <v>0.86008322002639181</v>
      </c>
      <c r="X40" s="42">
        <f t="shared" ref="X40:X103" si="46">V40-W40</f>
        <v>3.7287124435193109E-2</v>
      </c>
      <c r="Y40" s="42">
        <f t="shared" si="29"/>
        <v>3.4411215569526104E-3</v>
      </c>
      <c r="Z40" s="10">
        <f t="shared" ref="Z40:Z103" si="47">Y40/T40</f>
        <v>16.247391284552304</v>
      </c>
      <c r="AA40">
        <f t="shared" si="14"/>
        <v>5187908.0330216242</v>
      </c>
      <c r="AB40" s="10">
        <f t="shared" si="15"/>
        <v>5.1879080330216238</v>
      </c>
      <c r="AC40" s="10">
        <f t="shared" si="16"/>
        <v>5.0869080330216239</v>
      </c>
      <c r="AD40" s="3">
        <f t="shared" si="17"/>
        <v>737.76766251220079</v>
      </c>
      <c r="AI40" s="94">
        <f t="shared" si="28"/>
        <v>0.86008322002639181</v>
      </c>
    </row>
    <row r="41" spans="2:35">
      <c r="B41" s="39">
        <f t="shared" si="30"/>
        <v>13</v>
      </c>
      <c r="C41" s="42">
        <f t="shared" si="31"/>
        <v>0.23381294964024052</v>
      </c>
      <c r="D41" s="10">
        <f t="shared" si="32"/>
        <v>14.766187050359754</v>
      </c>
      <c r="E41" s="40">
        <f t="shared" si="33"/>
        <v>16.467625899280492</v>
      </c>
      <c r="F41" s="40">
        <f t="shared" si="34"/>
        <v>46</v>
      </c>
      <c r="G41" s="3">
        <f t="shared" si="35"/>
        <v>422.66187050359736</v>
      </c>
      <c r="H41" s="3">
        <f t="shared" si="36"/>
        <v>150.59214621494854</v>
      </c>
      <c r="I41">
        <f t="shared" si="1"/>
        <v>1.5059214621494855E-4</v>
      </c>
      <c r="J41" s="4">
        <f t="shared" si="37"/>
        <v>360.64125141052295</v>
      </c>
      <c r="K41" s="40">
        <f t="shared" si="38"/>
        <v>2.3948211143478866</v>
      </c>
      <c r="L41" s="40">
        <f t="shared" si="4"/>
        <v>3.6051788856521134</v>
      </c>
      <c r="M41" s="10">
        <f t="shared" si="39"/>
        <v>5.1879080330216238</v>
      </c>
      <c r="N41" s="10">
        <f t="shared" si="5"/>
        <v>8.26</v>
      </c>
      <c r="O41" s="10">
        <f t="shared" si="6"/>
        <v>0.31900000000000001</v>
      </c>
      <c r="P41" s="10">
        <f t="shared" si="40"/>
        <v>13.965695896282408</v>
      </c>
      <c r="Q41" s="42">
        <f t="shared" si="41"/>
        <v>2.130777404371785E-2</v>
      </c>
      <c r="R41" s="4">
        <f t="shared" si="42"/>
        <v>612401.59623820451</v>
      </c>
      <c r="S41">
        <f t="shared" si="9"/>
        <v>6.1240159623820447E-4</v>
      </c>
      <c r="T41" s="41">
        <f t="shared" si="10"/>
        <v>2.124489390304367E-4</v>
      </c>
      <c r="U41" s="42">
        <f t="shared" si="43"/>
        <v>1.0874170183763301</v>
      </c>
      <c r="V41" s="42">
        <f t="shared" si="44"/>
        <v>0.90119118995099912</v>
      </c>
      <c r="W41" s="42">
        <f t="shared" si="45"/>
        <v>0.86960811182897679</v>
      </c>
      <c r="X41" s="42">
        <f t="shared" si="46"/>
        <v>3.1583078122022323E-2</v>
      </c>
      <c r="Y41" s="42">
        <f t="shared" si="29"/>
        <v>3.4817955754645534E-3</v>
      </c>
      <c r="Z41" s="10">
        <f t="shared" si="47"/>
        <v>16.388858383358322</v>
      </c>
      <c r="AA41">
        <f t="shared" si="14"/>
        <v>5232200.074046623</v>
      </c>
      <c r="AB41" s="10">
        <f t="shared" si="15"/>
        <v>5.2322000740466228</v>
      </c>
      <c r="AC41" s="10">
        <f t="shared" si="16"/>
        <v>5.1312000740466228</v>
      </c>
      <c r="AD41" s="3">
        <f t="shared" si="17"/>
        <v>744.19145381386841</v>
      </c>
      <c r="AI41" s="94">
        <f t="shared" si="28"/>
        <v>0.86960811182897679</v>
      </c>
    </row>
    <row r="42" spans="2:35">
      <c r="B42" s="39">
        <f t="shared" si="30"/>
        <v>14</v>
      </c>
      <c r="C42" s="42">
        <f t="shared" si="31"/>
        <v>0.25179856115102828</v>
      </c>
      <c r="D42" s="10">
        <f t="shared" si="32"/>
        <v>14.748201438848966</v>
      </c>
      <c r="E42" s="40">
        <f t="shared" si="33"/>
        <v>16.503597122302068</v>
      </c>
      <c r="F42" s="40">
        <f t="shared" si="34"/>
        <v>46</v>
      </c>
      <c r="G42" s="3">
        <f t="shared" si="35"/>
        <v>422.48201438848946</v>
      </c>
      <c r="H42" s="3">
        <f t="shared" si="36"/>
        <v>150.59214621494854</v>
      </c>
      <c r="I42">
        <f t="shared" si="1"/>
        <v>1.5059214621494855E-4</v>
      </c>
      <c r="J42" s="4">
        <f t="shared" si="37"/>
        <v>361.57274558340487</v>
      </c>
      <c r="K42" s="40">
        <f t="shared" si="38"/>
        <v>2.4010066571952033</v>
      </c>
      <c r="L42" s="40">
        <f t="shared" si="4"/>
        <v>3.5989933428047967</v>
      </c>
      <c r="M42" s="10">
        <f t="shared" si="39"/>
        <v>5.2322000740466228</v>
      </c>
      <c r="N42" s="10">
        <f t="shared" si="5"/>
        <v>8.26</v>
      </c>
      <c r="O42" s="10">
        <f t="shared" si="6"/>
        <v>0.31900000000000001</v>
      </c>
      <c r="P42" s="10">
        <f t="shared" si="40"/>
        <v>14.003621138485368</v>
      </c>
      <c r="Q42" s="42">
        <f t="shared" si="41"/>
        <v>2.2592128378423386E-2</v>
      </c>
      <c r="R42" s="4">
        <f t="shared" si="42"/>
        <v>611747.46027972305</v>
      </c>
      <c r="S42">
        <f t="shared" si="9"/>
        <v>6.1174746027972302E-4</v>
      </c>
      <c r="T42" s="41">
        <f t="shared" si="10"/>
        <v>2.1310307498891815E-4</v>
      </c>
      <c r="U42" s="42">
        <f t="shared" si="43"/>
        <v>1.0862554953202932</v>
      </c>
      <c r="V42" s="42">
        <f t="shared" si="44"/>
        <v>0.90436340241199709</v>
      </c>
      <c r="W42" s="42">
        <f t="shared" si="45"/>
        <v>0.87717984654774306</v>
      </c>
      <c r="X42" s="42">
        <f t="shared" si="46"/>
        <v>2.7183555864254028E-2</v>
      </c>
      <c r="Y42" s="42">
        <f t="shared" si="29"/>
        <v>3.5167088932715183E-3</v>
      </c>
      <c r="Z42" s="10">
        <f t="shared" si="47"/>
        <v>16.502384554771886</v>
      </c>
      <c r="AA42">
        <f t="shared" si="14"/>
        <v>5267744.0689691138</v>
      </c>
      <c r="AB42" s="10">
        <f t="shared" si="15"/>
        <v>5.2677440689691135</v>
      </c>
      <c r="AC42" s="10">
        <f t="shared" si="16"/>
        <v>5.1667440689691135</v>
      </c>
      <c r="AD42" s="3">
        <f t="shared" si="17"/>
        <v>749.34649296143778</v>
      </c>
      <c r="AI42" s="94">
        <f t="shared" si="28"/>
        <v>0.87717984654774306</v>
      </c>
    </row>
    <row r="43" spans="2:35">
      <c r="B43" s="39">
        <f t="shared" si="30"/>
        <v>15</v>
      </c>
      <c r="C43" s="42">
        <f t="shared" si="31"/>
        <v>0.26978417266181604</v>
      </c>
      <c r="D43" s="10">
        <f t="shared" si="32"/>
        <v>14.730215827338178</v>
      </c>
      <c r="E43" s="40">
        <f t="shared" si="33"/>
        <v>16.539568345323644</v>
      </c>
      <c r="F43" s="40">
        <f t="shared" si="34"/>
        <v>46</v>
      </c>
      <c r="G43" s="3">
        <f t="shared" si="35"/>
        <v>422.30215827338156</v>
      </c>
      <c r="H43" s="3">
        <f t="shared" si="36"/>
        <v>150.59214621494854</v>
      </c>
      <c r="I43">
        <f t="shared" si="1"/>
        <v>1.5059214621494855E-4</v>
      </c>
      <c r="J43" s="4">
        <f t="shared" si="37"/>
        <v>362.50627225502717</v>
      </c>
      <c r="K43" s="40">
        <f t="shared" si="38"/>
        <v>2.407205696753945</v>
      </c>
      <c r="L43" s="40">
        <f t="shared" si="4"/>
        <v>3.592794303246055</v>
      </c>
      <c r="M43" s="10">
        <f t="shared" si="39"/>
        <v>5.2677440689691135</v>
      </c>
      <c r="N43" s="10">
        <f t="shared" si="5"/>
        <v>8.26</v>
      </c>
      <c r="O43" s="10">
        <f t="shared" si="6"/>
        <v>0.31900000000000001</v>
      </c>
      <c r="P43" s="10">
        <f t="shared" si="40"/>
        <v>14.033898010556021</v>
      </c>
      <c r="Q43" s="42">
        <f t="shared" si="41"/>
        <v>2.3873711834228702E-2</v>
      </c>
      <c r="R43" s="4">
        <f t="shared" si="42"/>
        <v>611092.80106248322</v>
      </c>
      <c r="S43">
        <f t="shared" si="9"/>
        <v>6.110928010624832E-4</v>
      </c>
      <c r="T43" s="41">
        <f t="shared" si="10"/>
        <v>2.1375773420615797E-4</v>
      </c>
      <c r="U43" s="42">
        <f t="shared" si="43"/>
        <v>1.0850930431346091</v>
      </c>
      <c r="V43" s="42">
        <f t="shared" si="44"/>
        <v>0.90704368913194033</v>
      </c>
      <c r="W43" s="42">
        <f t="shared" si="45"/>
        <v>0.88325610074985517</v>
      </c>
      <c r="X43" s="42">
        <f t="shared" si="46"/>
        <v>2.3787588382085167E-2</v>
      </c>
      <c r="Y43" s="42">
        <f t="shared" si="29"/>
        <v>3.5471946729955053E-3</v>
      </c>
      <c r="Z43" s="10">
        <f t="shared" si="47"/>
        <v>16.594462353228465</v>
      </c>
      <c r="AA43">
        <f t="shared" si="14"/>
        <v>5296572.7765707495</v>
      </c>
      <c r="AB43" s="10">
        <f t="shared" si="15"/>
        <v>5.2965727765707493</v>
      </c>
      <c r="AC43" s="10">
        <f t="shared" si="16"/>
        <v>5.1955727765707493</v>
      </c>
      <c r="AD43" s="3">
        <f t="shared" si="17"/>
        <v>753.52759631192885</v>
      </c>
      <c r="AI43" s="94">
        <f t="shared" si="28"/>
        <v>0.88325610074985517</v>
      </c>
    </row>
    <row r="44" spans="2:35">
      <c r="B44" s="39">
        <f t="shared" si="30"/>
        <v>16</v>
      </c>
      <c r="C44" s="42">
        <f t="shared" si="31"/>
        <v>0.28776978417260379</v>
      </c>
      <c r="D44" s="10">
        <f t="shared" si="32"/>
        <v>14.71223021582739</v>
      </c>
      <c r="E44" s="40">
        <f t="shared" si="33"/>
        <v>16.575539568345221</v>
      </c>
      <c r="F44" s="40">
        <f t="shared" si="34"/>
        <v>46</v>
      </c>
      <c r="G44" s="3">
        <f t="shared" si="35"/>
        <v>422.12230215827367</v>
      </c>
      <c r="H44" s="3">
        <f t="shared" si="36"/>
        <v>150.59214621494854</v>
      </c>
      <c r="I44">
        <f t="shared" si="1"/>
        <v>1.5059214621494855E-4</v>
      </c>
      <c r="J44" s="4">
        <f t="shared" si="37"/>
        <v>363.44183142539055</v>
      </c>
      <c r="K44" s="40">
        <f t="shared" si="38"/>
        <v>2.413418233024117</v>
      </c>
      <c r="L44" s="40">
        <f t="shared" si="4"/>
        <v>3.586581766975883</v>
      </c>
      <c r="M44" s="10">
        <f t="shared" si="39"/>
        <v>5.2965727765707493</v>
      </c>
      <c r="N44" s="10">
        <f t="shared" si="5"/>
        <v>8.26</v>
      </c>
      <c r="O44" s="10">
        <f t="shared" si="6"/>
        <v>0.31900000000000001</v>
      </c>
      <c r="P44" s="10">
        <f t="shared" si="40"/>
        <v>14.058352688177623</v>
      </c>
      <c r="Q44" s="42">
        <f t="shared" si="41"/>
        <v>2.5153065959830682E-2</v>
      </c>
      <c r="R44" s="4">
        <f t="shared" si="42"/>
        <v>610437.61968315672</v>
      </c>
      <c r="S44">
        <f t="shared" si="9"/>
        <v>6.104376196831567E-4</v>
      </c>
      <c r="T44" s="41">
        <f t="shared" si="10"/>
        <v>2.1441291558548447E-4</v>
      </c>
      <c r="U44" s="42">
        <f t="shared" si="43"/>
        <v>1.0839296637665941</v>
      </c>
      <c r="V44" s="42">
        <f t="shared" si="44"/>
        <v>0.90934897909335088</v>
      </c>
      <c r="W44" s="42">
        <f t="shared" si="45"/>
        <v>0.88818437502200409</v>
      </c>
      <c r="X44" s="42">
        <f t="shared" si="46"/>
        <v>2.1164604071346793E-2</v>
      </c>
      <c r="Y44" s="42">
        <f t="shared" si="29"/>
        <v>3.5742716965309154E-3</v>
      </c>
      <c r="Z44" s="10">
        <f t="shared" si="47"/>
        <v>16.670039147459313</v>
      </c>
      <c r="AA44">
        <f t="shared" si="14"/>
        <v>5320235.1722716801</v>
      </c>
      <c r="AB44" s="10">
        <f t="shared" si="15"/>
        <v>5.3202351722716799</v>
      </c>
      <c r="AC44" s="10">
        <f t="shared" si="16"/>
        <v>5.2192351722716799</v>
      </c>
      <c r="AD44" s="3">
        <f t="shared" si="17"/>
        <v>756.95941584795935</v>
      </c>
      <c r="AI44" s="94">
        <f t="shared" si="28"/>
        <v>0.88818437502200409</v>
      </c>
    </row>
    <row r="45" spans="2:35">
      <c r="B45" s="39">
        <f t="shared" si="30"/>
        <v>17</v>
      </c>
      <c r="C45" s="42">
        <f t="shared" si="31"/>
        <v>0.30575539568339155</v>
      </c>
      <c r="D45" s="10">
        <f t="shared" si="32"/>
        <v>14.694244604316602</v>
      </c>
      <c r="E45" s="40">
        <f t="shared" si="33"/>
        <v>16.611510791366797</v>
      </c>
      <c r="F45" s="40">
        <f t="shared" si="34"/>
        <v>46</v>
      </c>
      <c r="G45" s="3">
        <f t="shared" si="35"/>
        <v>421.94244604316577</v>
      </c>
      <c r="H45" s="3">
        <f t="shared" si="36"/>
        <v>150.59214621494854</v>
      </c>
      <c r="I45">
        <f t="shared" si="1"/>
        <v>1.5059214621494855E-4</v>
      </c>
      <c r="J45" s="4">
        <f t="shared" si="37"/>
        <v>364.37942309449454</v>
      </c>
      <c r="K45" s="40">
        <f t="shared" si="38"/>
        <v>2.4196442660057156</v>
      </c>
      <c r="L45" s="40">
        <f t="shared" si="4"/>
        <v>3.5803557339942844</v>
      </c>
      <c r="M45" s="10">
        <f t="shared" si="39"/>
        <v>5.3202351722716799</v>
      </c>
      <c r="N45" s="10">
        <f t="shared" si="5"/>
        <v>8.26</v>
      </c>
      <c r="O45" s="10">
        <f t="shared" si="6"/>
        <v>0.31900000000000001</v>
      </c>
      <c r="P45" s="10">
        <f t="shared" si="40"/>
        <v>14.078357266166785</v>
      </c>
      <c r="Q45" s="42">
        <f t="shared" si="41"/>
        <v>2.6430602192982749E-2</v>
      </c>
      <c r="R45" s="4">
        <f t="shared" si="42"/>
        <v>609781.91723841568</v>
      </c>
      <c r="S45">
        <f t="shared" si="9"/>
        <v>6.0978191723841564E-4</v>
      </c>
      <c r="T45" s="41">
        <f t="shared" si="10"/>
        <v>2.1506861803022553E-4</v>
      </c>
      <c r="U45" s="42">
        <f t="shared" si="43"/>
        <v>1.0827653591635651</v>
      </c>
      <c r="V45" s="42">
        <f t="shared" si="44"/>
        <v>0.91136718694566898</v>
      </c>
      <c r="W45" s="42">
        <f t="shared" si="45"/>
        <v>0.89222946707266848</v>
      </c>
      <c r="X45" s="42">
        <f t="shared" si="46"/>
        <v>1.9137719873000503E-2</v>
      </c>
      <c r="Y45" s="42">
        <f t="shared" si="29"/>
        <v>3.5987208270885879E-3</v>
      </c>
      <c r="Z45" s="10">
        <f t="shared" si="47"/>
        <v>16.73289604056891</v>
      </c>
      <c r="AA45">
        <f t="shared" si="14"/>
        <v>5339915.0845043594</v>
      </c>
      <c r="AB45" s="10">
        <f t="shared" si="15"/>
        <v>5.3399150845043595</v>
      </c>
      <c r="AC45" s="10">
        <f t="shared" si="16"/>
        <v>5.2389150845043595</v>
      </c>
      <c r="AD45" s="3">
        <f t="shared" si="17"/>
        <v>759.81364532332987</v>
      </c>
      <c r="AI45" s="94">
        <f t="shared" si="28"/>
        <v>0.89222946707266848</v>
      </c>
    </row>
    <row r="46" spans="2:35">
      <c r="B46" s="39">
        <f t="shared" si="30"/>
        <v>18</v>
      </c>
      <c r="C46" s="42">
        <f t="shared" si="31"/>
        <v>0.32374100719417931</v>
      </c>
      <c r="D46" s="10">
        <f t="shared" si="32"/>
        <v>14.676258992805813</v>
      </c>
      <c r="E46" s="40">
        <f t="shared" si="33"/>
        <v>16.647482014388373</v>
      </c>
      <c r="F46" s="40">
        <f t="shared" si="34"/>
        <v>46</v>
      </c>
      <c r="G46" s="3">
        <f t="shared" si="35"/>
        <v>421.76258992805788</v>
      </c>
      <c r="H46" s="3">
        <f t="shared" si="36"/>
        <v>150.59214621494854</v>
      </c>
      <c r="I46">
        <f t="shared" si="1"/>
        <v>1.5059214621494855E-4</v>
      </c>
      <c r="J46" s="4">
        <f t="shared" si="37"/>
        <v>365.31904726233938</v>
      </c>
      <c r="K46" s="40">
        <f t="shared" si="38"/>
        <v>2.4258837956987422</v>
      </c>
      <c r="L46" s="40">
        <f t="shared" si="4"/>
        <v>3.5741162043012578</v>
      </c>
      <c r="M46" s="10">
        <f t="shared" si="39"/>
        <v>5.3399150845043595</v>
      </c>
      <c r="N46" s="10">
        <f t="shared" si="5"/>
        <v>8.26</v>
      </c>
      <c r="O46" s="10">
        <f t="shared" si="6"/>
        <v>0.31900000000000001</v>
      </c>
      <c r="P46" s="10">
        <f t="shared" si="40"/>
        <v>14.094948885383252</v>
      </c>
      <c r="Q46" s="42">
        <f t="shared" si="41"/>
        <v>2.7706634597005099E-2</v>
      </c>
      <c r="R46" s="4">
        <f t="shared" si="42"/>
        <v>609125.69482493203</v>
      </c>
      <c r="S46">
        <f t="shared" si="9"/>
        <v>6.0912569482493204E-4</v>
      </c>
      <c r="T46" s="41">
        <f t="shared" si="10"/>
        <v>2.1572484044370913E-4</v>
      </c>
      <c r="U46" s="42">
        <f t="shared" si="43"/>
        <v>1.0816001312728389</v>
      </c>
      <c r="V46" s="42">
        <f t="shared" si="44"/>
        <v>0.91316481231439095</v>
      </c>
      <c r="W46" s="42">
        <f t="shared" si="45"/>
        <v>0.89559375264782071</v>
      </c>
      <c r="X46" s="42">
        <f t="shared" si="46"/>
        <v>1.7571059666570243E-2</v>
      </c>
      <c r="Y46" s="42">
        <f t="shared" si="29"/>
        <v>3.6211420685961417E-3</v>
      </c>
      <c r="Z46" s="10">
        <f t="shared" si="47"/>
        <v>16.78592998909199</v>
      </c>
      <c r="AA46">
        <f t="shared" si="14"/>
        <v>5356519.523582614</v>
      </c>
      <c r="AB46" s="10">
        <f t="shared" si="15"/>
        <v>5.3565195235826142</v>
      </c>
      <c r="AC46" s="10">
        <f t="shared" si="16"/>
        <v>5.2555195235826142</v>
      </c>
      <c r="AD46" s="3">
        <f t="shared" si="17"/>
        <v>762.22183083141613</v>
      </c>
      <c r="AI46" s="94">
        <f t="shared" si="28"/>
        <v>0.89559375264782071</v>
      </c>
    </row>
    <row r="47" spans="2:35">
      <c r="B47" s="39">
        <f t="shared" si="30"/>
        <v>19</v>
      </c>
      <c r="C47" s="42">
        <f t="shared" si="31"/>
        <v>0.34172661870496707</v>
      </c>
      <c r="D47" s="10">
        <f t="shared" si="32"/>
        <v>14.658273381295025</v>
      </c>
      <c r="E47" s="40">
        <f t="shared" si="33"/>
        <v>16.68345323740995</v>
      </c>
      <c r="F47" s="40">
        <f t="shared" si="34"/>
        <v>46</v>
      </c>
      <c r="G47" s="3">
        <f t="shared" si="35"/>
        <v>421.58273381294998</v>
      </c>
      <c r="H47" s="3">
        <f t="shared" si="36"/>
        <v>150.59214621494854</v>
      </c>
      <c r="I47">
        <f t="shared" si="1"/>
        <v>1.5059214621494855E-4</v>
      </c>
      <c r="J47" s="4">
        <f t="shared" si="37"/>
        <v>366.26070392892484</v>
      </c>
      <c r="K47" s="40">
        <f t="shared" si="38"/>
        <v>2.4321368221031965</v>
      </c>
      <c r="L47" s="40">
        <f t="shared" si="4"/>
        <v>3.5678631778968035</v>
      </c>
      <c r="M47" s="10">
        <f t="shared" si="39"/>
        <v>5.3565195235826142</v>
      </c>
      <c r="N47" s="10">
        <f t="shared" si="5"/>
        <v>8.26</v>
      </c>
      <c r="O47" s="10">
        <f t="shared" si="6"/>
        <v>0.31900000000000001</v>
      </c>
      <c r="P47" s="10">
        <f t="shared" si="40"/>
        <v>14.108915295142575</v>
      </c>
      <c r="Q47" s="42">
        <f t="shared" si="41"/>
        <v>2.8981403857047353E-2</v>
      </c>
      <c r="R47" s="4">
        <f t="shared" si="42"/>
        <v>608468.95353937778</v>
      </c>
      <c r="S47">
        <f t="shared" si="9"/>
        <v>6.084689535393778E-4</v>
      </c>
      <c r="T47" s="41">
        <f t="shared" si="10"/>
        <v>2.1638158172926337E-4</v>
      </c>
      <c r="U47" s="42">
        <f t="shared" si="43"/>
        <v>1.0804339820417315</v>
      </c>
      <c r="V47" s="42">
        <f t="shared" si="44"/>
        <v>0.91479240020960217</v>
      </c>
      <c r="W47" s="42">
        <f t="shared" si="45"/>
        <v>0.89843228537164577</v>
      </c>
      <c r="X47" s="42">
        <f t="shared" si="46"/>
        <v>1.6360114837956408E-2</v>
      </c>
      <c r="Y47" s="42">
        <f t="shared" si="29"/>
        <v>3.6419974400823296E-3</v>
      </c>
      <c r="Z47" s="10">
        <f t="shared" si="47"/>
        <v>16.831365271371372</v>
      </c>
      <c r="AA47">
        <f t="shared" si="14"/>
        <v>5370744.890496091</v>
      </c>
      <c r="AB47" s="10">
        <f t="shared" si="15"/>
        <v>5.3707448904960913</v>
      </c>
      <c r="AC47" s="10">
        <f t="shared" si="16"/>
        <v>5.2697448904960913</v>
      </c>
      <c r="AD47" s="3">
        <f t="shared" si="17"/>
        <v>764.28497324091245</v>
      </c>
      <c r="AI47" s="94">
        <f t="shared" si="28"/>
        <v>0.89843228537164577</v>
      </c>
    </row>
    <row r="48" spans="2:35">
      <c r="B48" s="39">
        <f t="shared" si="30"/>
        <v>20</v>
      </c>
      <c r="C48" s="42">
        <f t="shared" si="31"/>
        <v>0.35971223021575482</v>
      </c>
      <c r="D48" s="10">
        <f t="shared" si="32"/>
        <v>14.640287769784237</v>
      </c>
      <c r="E48" s="40">
        <f t="shared" si="33"/>
        <v>16.719424460431526</v>
      </c>
      <c r="F48" s="40">
        <f t="shared" si="34"/>
        <v>46</v>
      </c>
      <c r="G48" s="3">
        <f t="shared" si="35"/>
        <v>421.40287769784209</v>
      </c>
      <c r="H48" s="3">
        <f t="shared" si="36"/>
        <v>150.59214621494854</v>
      </c>
      <c r="I48">
        <f t="shared" si="1"/>
        <v>1.5059214621494855E-4</v>
      </c>
      <c r="J48" s="4">
        <f t="shared" si="37"/>
        <v>367.20439309425115</v>
      </c>
      <c r="K48" s="40">
        <f t="shared" si="38"/>
        <v>2.4384033452190788</v>
      </c>
      <c r="L48" s="40">
        <f t="shared" si="4"/>
        <v>3.5615966547809212</v>
      </c>
      <c r="M48" s="10">
        <f t="shared" si="39"/>
        <v>5.3707448904960913</v>
      </c>
      <c r="N48" s="10">
        <f t="shared" si="5"/>
        <v>8.26</v>
      </c>
      <c r="O48" s="10">
        <f t="shared" si="6"/>
        <v>0.31900000000000001</v>
      </c>
      <c r="P48" s="10">
        <f t="shared" si="40"/>
        <v>14.12085717728989</v>
      </c>
      <c r="Q48" s="42">
        <f t="shared" si="41"/>
        <v>3.0255095056170404E-2</v>
      </c>
      <c r="R48" s="4">
        <f t="shared" si="42"/>
        <v>607811.69447842485</v>
      </c>
      <c r="S48">
        <f t="shared" si="9"/>
        <v>6.0781169447842484E-4</v>
      </c>
      <c r="T48" s="41">
        <f t="shared" si="10"/>
        <v>2.1703884079021633E-4</v>
      </c>
      <c r="U48" s="42">
        <f t="shared" si="43"/>
        <v>1.0792669134175599</v>
      </c>
      <c r="V48" s="42">
        <f t="shared" si="44"/>
        <v>0.91628852030628316</v>
      </c>
      <c r="W48" s="42">
        <f t="shared" si="45"/>
        <v>0.90086411515535714</v>
      </c>
      <c r="X48" s="42">
        <f t="shared" si="46"/>
        <v>1.5424405150926024E-2</v>
      </c>
      <c r="Y48" s="42">
        <f t="shared" si="29"/>
        <v>3.6616433691747724E-3</v>
      </c>
      <c r="Z48" s="10">
        <f t="shared" si="47"/>
        <v>16.870912855243336</v>
      </c>
      <c r="AA48">
        <f t="shared" si="14"/>
        <v>5383126.8734594835</v>
      </c>
      <c r="AB48" s="10">
        <f t="shared" si="15"/>
        <v>5.3831268734594833</v>
      </c>
      <c r="AC48" s="10">
        <f t="shared" si="16"/>
        <v>5.2821268734594833</v>
      </c>
      <c r="AD48" s="3">
        <f t="shared" si="17"/>
        <v>766.08076482371041</v>
      </c>
      <c r="AI48" s="94">
        <f t="shared" si="28"/>
        <v>0.90086411515535714</v>
      </c>
    </row>
    <row r="49" spans="2:35">
      <c r="B49" s="39">
        <f t="shared" si="30"/>
        <v>21</v>
      </c>
      <c r="C49" s="42">
        <f t="shared" si="31"/>
        <v>0.37769784172654258</v>
      </c>
      <c r="D49" s="10">
        <f t="shared" si="32"/>
        <v>14.622302158273449</v>
      </c>
      <c r="E49" s="40">
        <f t="shared" si="33"/>
        <v>16.755395683453102</v>
      </c>
      <c r="F49" s="40">
        <f t="shared" si="34"/>
        <v>46</v>
      </c>
      <c r="G49" s="3">
        <f t="shared" si="35"/>
        <v>421.22302158273419</v>
      </c>
      <c r="H49" s="3">
        <f t="shared" si="36"/>
        <v>150.59214621494854</v>
      </c>
      <c r="I49">
        <f t="shared" si="1"/>
        <v>1.5059214621494855E-4</v>
      </c>
      <c r="J49" s="4">
        <f t="shared" si="37"/>
        <v>368.15011475831807</v>
      </c>
      <c r="K49" s="40">
        <f t="shared" si="38"/>
        <v>2.4446833650463877</v>
      </c>
      <c r="L49" s="40">
        <f t="shared" si="4"/>
        <v>3.5553166349536123</v>
      </c>
      <c r="M49" s="10">
        <f t="shared" si="39"/>
        <v>5.3831268734594833</v>
      </c>
      <c r="N49" s="10">
        <f t="shared" si="5"/>
        <v>8.26</v>
      </c>
      <c r="O49" s="10">
        <f t="shared" si="6"/>
        <v>0.31900000000000001</v>
      </c>
      <c r="P49" s="10">
        <f t="shared" si="40"/>
        <v>14.131234057522775</v>
      </c>
      <c r="Q49" s="42">
        <f t="shared" si="41"/>
        <v>3.1527850955448224E-2</v>
      </c>
      <c r="R49" s="4">
        <f t="shared" si="42"/>
        <v>607153.91873874539</v>
      </c>
      <c r="S49">
        <f t="shared" si="9"/>
        <v>6.0715391873874538E-4</v>
      </c>
      <c r="T49" s="41">
        <f t="shared" si="10"/>
        <v>2.1769661652989579E-4</v>
      </c>
      <c r="U49" s="42">
        <f t="shared" si="43"/>
        <v>1.0780989273476407</v>
      </c>
      <c r="V49" s="42">
        <f t="shared" si="44"/>
        <v>0.91768269986564122</v>
      </c>
      <c r="W49" s="42">
        <f t="shared" si="45"/>
        <v>0.90298081802389685</v>
      </c>
      <c r="X49" s="42">
        <f t="shared" si="46"/>
        <v>1.4701881841744369E-2</v>
      </c>
      <c r="Y49" s="42">
        <f t="shared" si="29"/>
        <v>3.6803552760193378E-3</v>
      </c>
      <c r="Z49" s="10">
        <f t="shared" si="47"/>
        <v>16.90589102708412</v>
      </c>
      <c r="AA49">
        <f t="shared" si="14"/>
        <v>5394078.2157519823</v>
      </c>
      <c r="AB49" s="10">
        <f t="shared" si="15"/>
        <v>5.394078215751982</v>
      </c>
      <c r="AC49" s="10">
        <f t="shared" si="16"/>
        <v>5.293078215751982</v>
      </c>
      <c r="AD49" s="3">
        <f t="shared" si="17"/>
        <v>767.66906682407284</v>
      </c>
      <c r="AI49" s="94">
        <f t="shared" si="28"/>
        <v>0.90298081802389685</v>
      </c>
    </row>
    <row r="50" spans="2:35">
      <c r="B50" s="39">
        <f t="shared" si="30"/>
        <v>22</v>
      </c>
      <c r="C50" s="42">
        <f t="shared" si="31"/>
        <v>0.39568345323733034</v>
      </c>
      <c r="D50" s="10">
        <f t="shared" si="32"/>
        <v>14.604316546762661</v>
      </c>
      <c r="E50" s="40">
        <f t="shared" si="33"/>
        <v>16.791366906474678</v>
      </c>
      <c r="F50" s="40">
        <f t="shared" si="34"/>
        <v>46</v>
      </c>
      <c r="G50" s="3">
        <f t="shared" si="35"/>
        <v>421.0431654676263</v>
      </c>
      <c r="H50" s="3">
        <f t="shared" si="36"/>
        <v>150.59214621494854</v>
      </c>
      <c r="I50">
        <f t="shared" si="1"/>
        <v>1.5059214621494855E-4</v>
      </c>
      <c r="J50" s="4">
        <f t="shared" si="37"/>
        <v>369.09786892112584</v>
      </c>
      <c r="K50" s="40">
        <f t="shared" si="38"/>
        <v>2.4509768815851256</v>
      </c>
      <c r="L50" s="40">
        <f t="shared" si="4"/>
        <v>3.5490231184148744</v>
      </c>
      <c r="M50" s="10">
        <f t="shared" si="39"/>
        <v>5.394078215751982</v>
      </c>
      <c r="N50" s="10">
        <f t="shared" si="5"/>
        <v>8.26</v>
      </c>
      <c r="O50" s="10">
        <f t="shared" si="6"/>
        <v>0.31900000000000001</v>
      </c>
      <c r="P50" s="10">
        <f t="shared" si="40"/>
        <v>14.140398433746356</v>
      </c>
      <c r="Q50" s="42">
        <f t="shared" si="41"/>
        <v>3.2799781983067974E-2</v>
      </c>
      <c r="R50" s="4">
        <f t="shared" si="42"/>
        <v>606495.62741701119</v>
      </c>
      <c r="S50">
        <f t="shared" si="9"/>
        <v>6.0649562741701122E-4</v>
      </c>
      <c r="T50" s="41">
        <f t="shared" si="10"/>
        <v>2.1835490785162995E-4</v>
      </c>
      <c r="U50" s="42">
        <f t="shared" si="43"/>
        <v>1.0769300257792902</v>
      </c>
      <c r="V50" s="42">
        <f t="shared" si="44"/>
        <v>0.91899760519084217</v>
      </c>
      <c r="W50" s="42">
        <f t="shared" si="45"/>
        <v>0.90485295253687648</v>
      </c>
      <c r="X50" s="42">
        <f t="shared" si="46"/>
        <v>1.4144652653965695E-2</v>
      </c>
      <c r="Y50" s="42">
        <f t="shared" si="29"/>
        <v>3.6983462986048209E-3</v>
      </c>
      <c r="Z50" s="10">
        <f t="shared" si="47"/>
        <v>16.937317026635423</v>
      </c>
      <c r="AA50">
        <f t="shared" si="14"/>
        <v>5403917.4057341451</v>
      </c>
      <c r="AB50" s="10">
        <f t="shared" si="15"/>
        <v>5.4039174057341448</v>
      </c>
      <c r="AC50" s="10">
        <f t="shared" si="16"/>
        <v>5.3029174057341448</v>
      </c>
      <c r="AD50" s="3">
        <f t="shared" si="17"/>
        <v>769.09607044730171</v>
      </c>
      <c r="AI50" s="94">
        <f t="shared" si="28"/>
        <v>0.90485295253687648</v>
      </c>
    </row>
    <row r="51" spans="2:35">
      <c r="B51" s="39">
        <f t="shared" si="30"/>
        <v>23</v>
      </c>
      <c r="C51" s="42">
        <f t="shared" si="31"/>
        <v>0.4136690647481181</v>
      </c>
      <c r="D51" s="10">
        <f t="shared" si="32"/>
        <v>14.586330935251873</v>
      </c>
      <c r="E51" s="40">
        <f t="shared" si="33"/>
        <v>16.827338129496255</v>
      </c>
      <c r="F51" s="40">
        <f t="shared" si="34"/>
        <v>46</v>
      </c>
      <c r="G51" s="3">
        <f t="shared" si="35"/>
        <v>420.8633093525184</v>
      </c>
      <c r="H51" s="3">
        <f t="shared" si="36"/>
        <v>150.59214621494854</v>
      </c>
      <c r="I51">
        <f t="shared" si="1"/>
        <v>1.5059214621494855E-4</v>
      </c>
      <c r="J51" s="4">
        <f t="shared" si="37"/>
        <v>370.04765558267422</v>
      </c>
      <c r="K51" s="40">
        <f t="shared" si="38"/>
        <v>2.4572838948352898</v>
      </c>
      <c r="L51" s="40">
        <f t="shared" si="4"/>
        <v>3.5427161051647102</v>
      </c>
      <c r="M51" s="10">
        <f t="shared" si="39"/>
        <v>5.4039174057341448</v>
      </c>
      <c r="N51" s="10">
        <f t="shared" si="5"/>
        <v>8.26</v>
      </c>
      <c r="O51" s="10">
        <f t="shared" si="6"/>
        <v>0.31900000000000001</v>
      </c>
      <c r="P51" s="10">
        <f t="shared" si="40"/>
        <v>14.14862133148659</v>
      </c>
      <c r="Q51" s="42">
        <f t="shared" si="41"/>
        <v>3.4070973789633766E-2</v>
      </c>
      <c r="R51" s="4">
        <f t="shared" si="42"/>
        <v>605836.82160989428</v>
      </c>
      <c r="S51">
        <f t="shared" si="9"/>
        <v>6.0583682160989427E-4</v>
      </c>
      <c r="T51" s="41">
        <f t="shared" si="10"/>
        <v>2.190137136587469E-4</v>
      </c>
      <c r="U51" s="42">
        <f t="shared" si="43"/>
        <v>1.0757602106598247</v>
      </c>
      <c r="V51" s="42">
        <f t="shared" si="44"/>
        <v>0.92025067611613154</v>
      </c>
      <c r="W51" s="42">
        <f t="shared" si="45"/>
        <v>0.90653496435363656</v>
      </c>
      <c r="X51" s="42">
        <f t="shared" si="46"/>
        <v>1.3715711762494975E-2</v>
      </c>
      <c r="Y51" s="42">
        <f t="shared" si="29"/>
        <v>3.7157815990185228E-3</v>
      </c>
      <c r="Z51" s="10">
        <f t="shared" si="47"/>
        <v>16.96597686484699</v>
      </c>
      <c r="AA51">
        <f t="shared" si="14"/>
        <v>5412890.5361690689</v>
      </c>
      <c r="AB51" s="10">
        <f t="shared" si="15"/>
        <v>5.4128905361690691</v>
      </c>
      <c r="AC51" s="10">
        <f t="shared" si="16"/>
        <v>5.3118905361690691</v>
      </c>
      <c r="AD51" s="3">
        <f t="shared" si="17"/>
        <v>770.39746717462924</v>
      </c>
      <c r="AI51" s="94">
        <f t="shared" si="28"/>
        <v>0.90653496435363656</v>
      </c>
    </row>
    <row r="52" spans="2:35">
      <c r="B52" s="39">
        <f t="shared" si="30"/>
        <v>24</v>
      </c>
      <c r="C52" s="42">
        <f t="shared" si="31"/>
        <v>0.43165467625890586</v>
      </c>
      <c r="D52" s="10">
        <f t="shared" si="32"/>
        <v>14.568345323741084</v>
      </c>
      <c r="E52" s="40">
        <f t="shared" si="33"/>
        <v>16.863309352517831</v>
      </c>
      <c r="F52" s="40">
        <f t="shared" si="34"/>
        <v>46</v>
      </c>
      <c r="G52" s="3">
        <f t="shared" si="35"/>
        <v>420.6834532374105</v>
      </c>
      <c r="H52" s="3">
        <f t="shared" si="36"/>
        <v>150.59214621494854</v>
      </c>
      <c r="I52">
        <f t="shared" si="1"/>
        <v>1.5059214621494855E-4</v>
      </c>
      <c r="J52" s="4">
        <f t="shared" si="37"/>
        <v>370.99947474296346</v>
      </c>
      <c r="K52" s="40">
        <f t="shared" si="38"/>
        <v>2.4636044047968828</v>
      </c>
      <c r="L52" s="40">
        <f t="shared" si="4"/>
        <v>3.5363955952031172</v>
      </c>
      <c r="M52" s="10">
        <f t="shared" si="39"/>
        <v>5.4128905361690691</v>
      </c>
      <c r="N52" s="10">
        <f t="shared" si="5"/>
        <v>8.26</v>
      </c>
      <c r="O52" s="10">
        <f t="shared" si="6"/>
        <v>0.31900000000000001</v>
      </c>
      <c r="P52" s="10">
        <f t="shared" si="40"/>
        <v>14.15611155358371</v>
      </c>
      <c r="Q52" s="42">
        <f t="shared" si="41"/>
        <v>3.5341492988547156E-2</v>
      </c>
      <c r="R52" s="4">
        <f t="shared" si="42"/>
        <v>605177.50241406669</v>
      </c>
      <c r="S52">
        <f t="shared" si="9"/>
        <v>6.0517750241406666E-4</v>
      </c>
      <c r="T52" s="41">
        <f t="shared" si="10"/>
        <v>2.1967303285457451E-4</v>
      </c>
      <c r="U52" s="42">
        <f t="shared" si="43"/>
        <v>1.0745894839365617</v>
      </c>
      <c r="V52" s="42">
        <f t="shared" si="44"/>
        <v>0.92145535798615086</v>
      </c>
      <c r="W52" s="42">
        <f t="shared" si="45"/>
        <v>0.9080689230892881</v>
      </c>
      <c r="X52" s="42">
        <f t="shared" si="46"/>
        <v>1.3386434896862753E-2</v>
      </c>
      <c r="Y52" s="42">
        <f t="shared" si="29"/>
        <v>3.7327893215599911E-3</v>
      </c>
      <c r="Z52" s="10">
        <f t="shared" si="47"/>
        <v>16.992478653632148</v>
      </c>
      <c r="AA52">
        <f t="shared" si="14"/>
        <v>5421188.0012759026</v>
      </c>
      <c r="AB52" s="10">
        <f t="shared" si="15"/>
        <v>5.4211880012759028</v>
      </c>
      <c r="AC52" s="10">
        <f t="shared" si="16"/>
        <v>5.3201880012759029</v>
      </c>
      <c r="AD52" s="3">
        <f t="shared" si="17"/>
        <v>771.60087038084157</v>
      </c>
      <c r="AI52" s="94">
        <f t="shared" si="28"/>
        <v>0.9080689230892881</v>
      </c>
    </row>
    <row r="53" spans="2:35">
      <c r="B53" s="39">
        <f t="shared" si="30"/>
        <v>25</v>
      </c>
      <c r="C53" s="42">
        <f t="shared" si="31"/>
        <v>0.44964028776969361</v>
      </c>
      <c r="D53" s="10">
        <f t="shared" si="32"/>
        <v>14.550359712230296</v>
      </c>
      <c r="E53" s="40">
        <f t="shared" si="33"/>
        <v>16.899280575539407</v>
      </c>
      <c r="F53" s="40">
        <f t="shared" si="34"/>
        <v>46</v>
      </c>
      <c r="G53" s="3">
        <f t="shared" si="35"/>
        <v>420.50359712230261</v>
      </c>
      <c r="H53" s="3">
        <f t="shared" si="36"/>
        <v>150.59214621494854</v>
      </c>
      <c r="I53">
        <f t="shared" si="1"/>
        <v>1.5059214621494855E-4</v>
      </c>
      <c r="J53" s="4">
        <f t="shared" si="37"/>
        <v>371.95332640199354</v>
      </c>
      <c r="K53" s="40">
        <f t="shared" si="38"/>
        <v>2.4699384114699039</v>
      </c>
      <c r="L53" s="40">
        <f t="shared" si="4"/>
        <v>3.5300615885300961</v>
      </c>
      <c r="M53" s="10">
        <f t="shared" si="39"/>
        <v>5.4211880012759028</v>
      </c>
      <c r="N53" s="10">
        <f t="shared" si="5"/>
        <v>8.26</v>
      </c>
      <c r="O53" s="10">
        <f t="shared" si="6"/>
        <v>0.31900000000000001</v>
      </c>
      <c r="P53" s="10">
        <f t="shared" si="40"/>
        <v>14.163030250446202</v>
      </c>
      <c r="Q53" s="42">
        <f t="shared" si="41"/>
        <v>3.6611391533755804E-2</v>
      </c>
      <c r="R53" s="4">
        <f t="shared" si="42"/>
        <v>604517.67092620034</v>
      </c>
      <c r="S53">
        <f t="shared" si="9"/>
        <v>6.0451767092620039E-4</v>
      </c>
      <c r="T53" s="41">
        <f t="shared" si="10"/>
        <v>2.2033286434244078E-4</v>
      </c>
      <c r="U53" s="42">
        <f t="shared" si="43"/>
        <v>1.0734178475568168</v>
      </c>
      <c r="V53" s="42">
        <f t="shared" si="44"/>
        <v>0.92262203478029092</v>
      </c>
      <c r="W53" s="42">
        <f t="shared" si="45"/>
        <v>0.90948737667989377</v>
      </c>
      <c r="X53" s="42">
        <f t="shared" si="46"/>
        <v>1.3134658100397156E-2</v>
      </c>
      <c r="Y53" s="42">
        <f t="shared" si="29"/>
        <v>3.7494690047734985E-3</v>
      </c>
      <c r="Z53" s="10">
        <f t="shared" si="47"/>
        <v>17.017293429935552</v>
      </c>
      <c r="AA53">
        <f t="shared" si="14"/>
        <v>5428957.2783681238</v>
      </c>
      <c r="AB53" s="10">
        <f t="shared" si="15"/>
        <v>5.4289572783681237</v>
      </c>
      <c r="AC53" s="10">
        <f t="shared" si="16"/>
        <v>5.3279572783681237</v>
      </c>
      <c r="AD53" s="3">
        <f t="shared" si="17"/>
        <v>772.72766908892299</v>
      </c>
      <c r="AI53" s="94">
        <f t="shared" si="28"/>
        <v>0.90948737667989377</v>
      </c>
    </row>
    <row r="54" spans="2:35">
      <c r="B54" s="39">
        <f t="shared" si="30"/>
        <v>26</v>
      </c>
      <c r="C54" s="42">
        <f t="shared" si="31"/>
        <v>0.46762589928048137</v>
      </c>
      <c r="D54" s="10">
        <f t="shared" si="32"/>
        <v>14.532374100719508</v>
      </c>
      <c r="E54" s="40">
        <f t="shared" si="33"/>
        <v>16.935251798560984</v>
      </c>
      <c r="F54" s="40">
        <f t="shared" si="34"/>
        <v>46</v>
      </c>
      <c r="G54" s="3">
        <f t="shared" si="35"/>
        <v>420.32374100719471</v>
      </c>
      <c r="H54" s="3">
        <f t="shared" si="36"/>
        <v>150.59214621494854</v>
      </c>
      <c r="I54">
        <f t="shared" si="1"/>
        <v>1.5059214621494855E-4</v>
      </c>
      <c r="J54" s="4">
        <f t="shared" si="37"/>
        <v>372.90921055976423</v>
      </c>
      <c r="K54" s="40">
        <f t="shared" si="38"/>
        <v>2.4762859148543521</v>
      </c>
      <c r="L54" s="40">
        <f t="shared" si="4"/>
        <v>3.5237140851456479</v>
      </c>
      <c r="M54" s="10">
        <f t="shared" si="39"/>
        <v>5.4289572783681237</v>
      </c>
      <c r="N54" s="10">
        <f t="shared" si="5"/>
        <v>8.26</v>
      </c>
      <c r="O54" s="10">
        <f t="shared" si="6"/>
        <v>0.31900000000000001</v>
      </c>
      <c r="P54" s="10">
        <f t="shared" si="40"/>
        <v>14.169501992498203</v>
      </c>
      <c r="Q54" s="42">
        <f t="shared" si="41"/>
        <v>3.7880710068755125E-2</v>
      </c>
      <c r="R54" s="4">
        <f t="shared" si="42"/>
        <v>603857.32824296737</v>
      </c>
      <c r="S54">
        <f t="shared" si="9"/>
        <v>6.0385732824296738E-4</v>
      </c>
      <c r="T54" s="41">
        <f t="shared" si="10"/>
        <v>2.2099320702567379E-4</v>
      </c>
      <c r="U54" s="42">
        <f t="shared" si="43"/>
        <v>1.0722453034679076</v>
      </c>
      <c r="V54" s="42">
        <f t="shared" si="44"/>
        <v>0.9237587387076468</v>
      </c>
      <c r="W54" s="42">
        <f t="shared" si="45"/>
        <v>0.9108155364065067</v>
      </c>
      <c r="X54" s="42">
        <f t="shared" si="46"/>
        <v>1.29432023011401E-2</v>
      </c>
      <c r="Y54" s="42">
        <f t="shared" si="29"/>
        <v>3.7658980513565815E-3</v>
      </c>
      <c r="Z54" s="10">
        <f t="shared" si="47"/>
        <v>17.040786465979835</v>
      </c>
      <c r="AA54">
        <f t="shared" si="14"/>
        <v>5436312.730802347</v>
      </c>
      <c r="AB54" s="10">
        <f t="shared" si="15"/>
        <v>5.4363127308023467</v>
      </c>
      <c r="AC54" s="10">
        <f t="shared" si="16"/>
        <v>5.3353127308023467</v>
      </c>
      <c r="AD54" s="3">
        <f t="shared" si="17"/>
        <v>773.79444971752673</v>
      </c>
      <c r="AI54" s="94">
        <f t="shared" si="28"/>
        <v>0.9108155364065067</v>
      </c>
    </row>
    <row r="55" spans="2:35">
      <c r="B55" s="39">
        <f t="shared" si="30"/>
        <v>27</v>
      </c>
      <c r="C55" s="42">
        <f t="shared" si="31"/>
        <v>0.48561151079126913</v>
      </c>
      <c r="D55" s="10">
        <f t="shared" si="32"/>
        <v>14.51438848920872</v>
      </c>
      <c r="E55" s="40">
        <f t="shared" si="33"/>
        <v>16.97122302158256</v>
      </c>
      <c r="F55" s="40">
        <f t="shared" si="34"/>
        <v>46</v>
      </c>
      <c r="G55" s="3">
        <f t="shared" si="35"/>
        <v>420.14388489208682</v>
      </c>
      <c r="H55" s="3">
        <f t="shared" si="36"/>
        <v>150.59214621494854</v>
      </c>
      <c r="I55">
        <f t="shared" si="1"/>
        <v>1.5059214621494855E-4</v>
      </c>
      <c r="J55" s="4">
        <f t="shared" si="37"/>
        <v>373.86712721627555</v>
      </c>
      <c r="K55" s="40">
        <f t="shared" si="38"/>
        <v>2.4826469149502275</v>
      </c>
      <c r="L55" s="40">
        <f t="shared" si="4"/>
        <v>3.5173530850497725</v>
      </c>
      <c r="M55" s="10">
        <f t="shared" si="39"/>
        <v>5.4363127308023467</v>
      </c>
      <c r="N55" s="10">
        <f t="shared" si="5"/>
        <v>8.26</v>
      </c>
      <c r="O55" s="10">
        <f t="shared" si="6"/>
        <v>0.31900000000000001</v>
      </c>
      <c r="P55" s="10">
        <f t="shared" si="40"/>
        <v>14.175623212524014</v>
      </c>
      <c r="Q55" s="42">
        <f t="shared" si="41"/>
        <v>3.9149480495363077E-2</v>
      </c>
      <c r="R55" s="4">
        <f t="shared" si="42"/>
        <v>603196.47546103958</v>
      </c>
      <c r="S55">
        <f t="shared" si="9"/>
        <v>6.0319647546103953E-4</v>
      </c>
      <c r="T55" s="41">
        <f t="shared" si="10"/>
        <v>2.2165405980760164E-4</v>
      </c>
      <c r="U55" s="42">
        <f t="shared" si="43"/>
        <v>1.0710718536171497</v>
      </c>
      <c r="V55" s="42">
        <f t="shared" si="44"/>
        <v>0.92487169163853744</v>
      </c>
      <c r="W55" s="42">
        <f t="shared" si="45"/>
        <v>0.91207295271154909</v>
      </c>
      <c r="X55" s="42">
        <f t="shared" si="46"/>
        <v>1.2798738926988351E-2</v>
      </c>
      <c r="Y55" s="42">
        <f t="shared" si="29"/>
        <v>3.7821367128050205E-3</v>
      </c>
      <c r="Z55" s="10">
        <f t="shared" si="47"/>
        <v>17.063241323384556</v>
      </c>
      <c r="AA55">
        <f t="shared" si="14"/>
        <v>5443343.1391006336</v>
      </c>
      <c r="AB55" s="10">
        <f t="shared" si="15"/>
        <v>5.4433431391006337</v>
      </c>
      <c r="AC55" s="10">
        <f t="shared" si="16"/>
        <v>5.3423431391006337</v>
      </c>
      <c r="AD55" s="3">
        <f t="shared" si="17"/>
        <v>774.8140883394683</v>
      </c>
      <c r="AI55" s="94">
        <f t="shared" si="28"/>
        <v>0.91207295271154909</v>
      </c>
    </row>
    <row r="56" spans="2:35">
      <c r="B56" s="39">
        <f t="shared" si="30"/>
        <v>28</v>
      </c>
      <c r="C56" s="42">
        <f t="shared" si="31"/>
        <v>0.50359712230205689</v>
      </c>
      <c r="D56" s="10">
        <f t="shared" si="32"/>
        <v>14.496402877697932</v>
      </c>
      <c r="E56" s="40">
        <f t="shared" si="33"/>
        <v>17.007194244604136</v>
      </c>
      <c r="F56" s="40">
        <f t="shared" si="34"/>
        <v>46</v>
      </c>
      <c r="G56" s="3">
        <f t="shared" si="35"/>
        <v>419.96402877697892</v>
      </c>
      <c r="H56" s="3">
        <f t="shared" si="36"/>
        <v>150.59214621494854</v>
      </c>
      <c r="I56">
        <f t="shared" si="1"/>
        <v>1.5059214621494855E-4</v>
      </c>
      <c r="J56" s="4">
        <f t="shared" si="37"/>
        <v>374.82707637152771</v>
      </c>
      <c r="K56" s="40">
        <f t="shared" si="38"/>
        <v>2.4890214117575309</v>
      </c>
      <c r="L56" s="40">
        <f t="shared" si="4"/>
        <v>3.5109785882424691</v>
      </c>
      <c r="M56" s="10">
        <f t="shared" si="39"/>
        <v>5.4433431391006337</v>
      </c>
      <c r="N56" s="10">
        <f t="shared" si="5"/>
        <v>8.26</v>
      </c>
      <c r="O56" s="10">
        <f t="shared" si="6"/>
        <v>0.31900000000000001</v>
      </c>
      <c r="P56" s="10">
        <f t="shared" si="40"/>
        <v>14.181468660731607</v>
      </c>
      <c r="Q56" s="42">
        <f t="shared" si="41"/>
        <v>4.0417727948505205E-2</v>
      </c>
      <c r="R56" s="4">
        <f t="shared" si="42"/>
        <v>602535.11367708899</v>
      </c>
      <c r="S56">
        <f t="shared" si="9"/>
        <v>6.0253511367708897E-4</v>
      </c>
      <c r="T56" s="41">
        <f t="shared" si="10"/>
        <v>2.223154215915522E-4</v>
      </c>
      <c r="U56" s="42">
        <f t="shared" si="43"/>
        <v>1.06989749995186</v>
      </c>
      <c r="V56" s="42">
        <f t="shared" si="44"/>
        <v>0.92596571937142558</v>
      </c>
      <c r="W56" s="42">
        <f t="shared" si="45"/>
        <v>0.91327480264592431</v>
      </c>
      <c r="X56" s="42">
        <f t="shared" si="46"/>
        <v>1.2690916725501267E-2</v>
      </c>
      <c r="Y56" s="42">
        <f t="shared" si="29"/>
        <v>3.7982319356201764E-3</v>
      </c>
      <c r="Z56" s="10">
        <f t="shared" si="47"/>
        <v>17.084878360793422</v>
      </c>
      <c r="AA56">
        <f t="shared" si="14"/>
        <v>5450117.4955175063</v>
      </c>
      <c r="AB56" s="10">
        <f t="shared" si="15"/>
        <v>5.4501174955175067</v>
      </c>
      <c r="AC56" s="10">
        <f t="shared" si="16"/>
        <v>5.3491174955175067</v>
      </c>
      <c r="AD56" s="3">
        <f t="shared" si="17"/>
        <v>775.79659108303213</v>
      </c>
      <c r="AI56" s="94">
        <f t="shared" si="28"/>
        <v>0.91327480264592431</v>
      </c>
    </row>
    <row r="57" spans="2:35">
      <c r="B57" s="39">
        <f t="shared" si="30"/>
        <v>29</v>
      </c>
      <c r="C57" s="42">
        <f t="shared" si="31"/>
        <v>0.52158273381284459</v>
      </c>
      <c r="D57" s="10">
        <f t="shared" si="32"/>
        <v>14.478417266187144</v>
      </c>
      <c r="E57" s="40">
        <f t="shared" si="33"/>
        <v>17.043165467625712</v>
      </c>
      <c r="F57" s="40">
        <f t="shared" si="34"/>
        <v>46</v>
      </c>
      <c r="G57" s="3">
        <f t="shared" si="35"/>
        <v>419.78417266187103</v>
      </c>
      <c r="H57" s="3">
        <f t="shared" si="36"/>
        <v>150.59214621494854</v>
      </c>
      <c r="I57">
        <f t="shared" si="1"/>
        <v>1.5059214621494855E-4</v>
      </c>
      <c r="J57" s="4">
        <f t="shared" si="37"/>
        <v>375.78905802552072</v>
      </c>
      <c r="K57" s="40">
        <f t="shared" si="38"/>
        <v>2.4954094052762628</v>
      </c>
      <c r="L57" s="40">
        <f t="shared" si="4"/>
        <v>3.5045905947237372</v>
      </c>
      <c r="M57" s="10">
        <f t="shared" si="39"/>
        <v>5.4501174955175067</v>
      </c>
      <c r="N57" s="10">
        <f t="shared" si="5"/>
        <v>8.26</v>
      </c>
      <c r="O57" s="10">
        <f t="shared" si="6"/>
        <v>0.31900000000000001</v>
      </c>
      <c r="P57" s="10">
        <f t="shared" si="40"/>
        <v>14.187096352144167</v>
      </c>
      <c r="Q57" s="42">
        <f t="shared" si="41"/>
        <v>4.1685472317356941E-2</v>
      </c>
      <c r="R57" s="4">
        <f t="shared" si="42"/>
        <v>601873.24398778763</v>
      </c>
      <c r="S57">
        <f t="shared" si="9"/>
        <v>6.018732439877876E-4</v>
      </c>
      <c r="T57" s="41">
        <f t="shared" si="10"/>
        <v>2.2297729128085357E-4</v>
      </c>
      <c r="U57" s="42">
        <f t="shared" si="43"/>
        <v>1.0687222444193549</v>
      </c>
      <c r="V57" s="42">
        <f t="shared" si="44"/>
        <v>0.9270445693792152</v>
      </c>
      <c r="W57" s="42">
        <f t="shared" si="45"/>
        <v>0.91443288045159565</v>
      </c>
      <c r="X57" s="42">
        <f t="shared" si="46"/>
        <v>1.2611688927619547E-2</v>
      </c>
      <c r="Y57" s="42">
        <f t="shared" si="29"/>
        <v>3.8142203332398759E-3</v>
      </c>
      <c r="Z57" s="10">
        <f t="shared" si="47"/>
        <v>17.105868993787496</v>
      </c>
      <c r="AA57">
        <f t="shared" si="14"/>
        <v>5456689.4686869644</v>
      </c>
      <c r="AB57" s="10">
        <f t="shared" si="15"/>
        <v>5.4566894686869647</v>
      </c>
      <c r="AC57" s="10">
        <f t="shared" si="16"/>
        <v>5.3556894686869647</v>
      </c>
      <c r="AD57" s="3">
        <f t="shared" si="17"/>
        <v>776.74974165148137</v>
      </c>
      <c r="AI57" s="94">
        <f t="shared" si="28"/>
        <v>0.91443288045159565</v>
      </c>
    </row>
    <row r="58" spans="2:35">
      <c r="B58" s="39">
        <f t="shared" si="30"/>
        <v>30</v>
      </c>
      <c r="C58" s="42">
        <f t="shared" si="31"/>
        <v>0.53956834532363229</v>
      </c>
      <c r="D58" s="10">
        <f t="shared" si="32"/>
        <v>14.460431654676356</v>
      </c>
      <c r="E58" s="40">
        <f t="shared" si="33"/>
        <v>17.079136690647289</v>
      </c>
      <c r="F58" s="40">
        <f t="shared" si="34"/>
        <v>46</v>
      </c>
      <c r="G58" s="3">
        <f t="shared" si="35"/>
        <v>419.60431654676313</v>
      </c>
      <c r="H58" s="3">
        <f t="shared" si="36"/>
        <v>150.59214621494854</v>
      </c>
      <c r="I58">
        <f t="shared" si="1"/>
        <v>1.5059214621494855E-4</v>
      </c>
      <c r="J58" s="4">
        <f t="shared" si="37"/>
        <v>376.75307217825434</v>
      </c>
      <c r="K58" s="40">
        <f t="shared" si="38"/>
        <v>2.5018108955064213</v>
      </c>
      <c r="L58" s="40">
        <f t="shared" si="4"/>
        <v>3.4981891044935787</v>
      </c>
      <c r="M58" s="10">
        <f t="shared" si="39"/>
        <v>5.4566894686869647</v>
      </c>
      <c r="N58" s="10">
        <f t="shared" si="5"/>
        <v>8.26</v>
      </c>
      <c r="O58" s="10">
        <f t="shared" si="6"/>
        <v>0.31900000000000001</v>
      </c>
      <c r="P58" s="10">
        <f t="shared" si="40"/>
        <v>14.192551366343686</v>
      </c>
      <c r="Q58" s="42">
        <f t="shared" si="41"/>
        <v>4.2952729419095455E-2</v>
      </c>
      <c r="R58" s="4">
        <f t="shared" si="42"/>
        <v>601210.86748980754</v>
      </c>
      <c r="S58">
        <f t="shared" si="9"/>
        <v>6.0121086748980755E-4</v>
      </c>
      <c r="T58" s="41">
        <f t="shared" si="10"/>
        <v>2.2363966777883362E-4</v>
      </c>
      <c r="U58" s="42">
        <f t="shared" si="43"/>
        <v>1.0675460889669517</v>
      </c>
      <c r="V58" s="42">
        <f t="shared" si="44"/>
        <v>0.92811115502111097</v>
      </c>
      <c r="W58" s="42">
        <f t="shared" si="45"/>
        <v>0.91555636079403224</v>
      </c>
      <c r="X58" s="42">
        <f t="shared" si="46"/>
        <v>1.2554794227078725E-2</v>
      </c>
      <c r="Y58" s="42">
        <f t="shared" si="29"/>
        <v>3.8301304853850071E-3</v>
      </c>
      <c r="Z58" s="10">
        <f t="shared" si="47"/>
        <v>17.126346696118237</v>
      </c>
      <c r="AA58">
        <f t="shared" si="14"/>
        <v>5463100.8480068622</v>
      </c>
      <c r="AB58" s="10">
        <f t="shared" si="15"/>
        <v>5.4631008480068619</v>
      </c>
      <c r="AC58" s="10">
        <f t="shared" si="16"/>
        <v>5.3621008480068619</v>
      </c>
      <c r="AD58" s="3">
        <f t="shared" si="17"/>
        <v>777.67960087119104</v>
      </c>
      <c r="AI58" s="94">
        <f t="shared" si="28"/>
        <v>0.91555636079403224</v>
      </c>
    </row>
    <row r="59" spans="2:35">
      <c r="B59" s="39">
        <f t="shared" si="30"/>
        <v>31</v>
      </c>
      <c r="C59" s="42">
        <f t="shared" si="31"/>
        <v>0.55755395683441999</v>
      </c>
      <c r="D59" s="10">
        <f t="shared" si="32"/>
        <v>14.442446043165567</v>
      </c>
      <c r="E59" s="40">
        <f t="shared" si="33"/>
        <v>17.115107913668865</v>
      </c>
      <c r="F59" s="40">
        <f t="shared" si="34"/>
        <v>46</v>
      </c>
      <c r="G59" s="3">
        <f t="shared" si="35"/>
        <v>419.42446043165523</v>
      </c>
      <c r="H59" s="3">
        <f t="shared" si="36"/>
        <v>150.59214621494854</v>
      </c>
      <c r="I59">
        <f t="shared" si="1"/>
        <v>1.5059214621494855E-4</v>
      </c>
      <c r="J59" s="4">
        <f t="shared" si="37"/>
        <v>377.71911882972881</v>
      </c>
      <c r="K59" s="40">
        <f t="shared" si="38"/>
        <v>2.5082258824480084</v>
      </c>
      <c r="L59" s="40">
        <f t="shared" si="4"/>
        <v>3.4917741175519916</v>
      </c>
      <c r="M59" s="10">
        <f t="shared" si="39"/>
        <v>5.4631008480068619</v>
      </c>
      <c r="N59" s="10">
        <f t="shared" si="5"/>
        <v>8.26</v>
      </c>
      <c r="O59" s="10">
        <f t="shared" si="6"/>
        <v>0.31900000000000001</v>
      </c>
      <c r="P59" s="10">
        <f t="shared" si="40"/>
        <v>14.197868771108199</v>
      </c>
      <c r="Q59" s="42">
        <f t="shared" si="41"/>
        <v>4.4219511906012601E-2</v>
      </c>
      <c r="R59" s="4">
        <f t="shared" si="42"/>
        <v>600547.98527982051</v>
      </c>
      <c r="S59">
        <f t="shared" si="9"/>
        <v>6.0054798527982051E-4</v>
      </c>
      <c r="T59" s="41">
        <f t="shared" si="10"/>
        <v>2.2430254998882066E-4</v>
      </c>
      <c r="U59" s="42">
        <f t="shared" si="43"/>
        <v>1.0663690355419662</v>
      </c>
      <c r="V59" s="42">
        <f t="shared" si="44"/>
        <v>0.92916774358794485</v>
      </c>
      <c r="W59" s="42">
        <f t="shared" si="45"/>
        <v>0.91665238758052081</v>
      </c>
      <c r="X59" s="42">
        <f t="shared" si="46"/>
        <v>1.2515356007424039E-2</v>
      </c>
      <c r="Y59" s="42">
        <f t="shared" si="29"/>
        <v>3.8459847191927451E-3</v>
      </c>
      <c r="Z59" s="10">
        <f t="shared" si="47"/>
        <v>17.146415497213166</v>
      </c>
      <c r="AA59">
        <f t="shared" si="14"/>
        <v>5469384.2041293904</v>
      </c>
      <c r="AB59" s="10">
        <f t="shared" si="15"/>
        <v>5.4693842041293905</v>
      </c>
      <c r="AC59" s="10">
        <f t="shared" si="16"/>
        <v>5.3683842041293905</v>
      </c>
      <c r="AD59" s="3">
        <f t="shared" si="17"/>
        <v>778.59089254958531</v>
      </c>
      <c r="AI59" s="94">
        <f t="shared" si="28"/>
        <v>0.91665238758052081</v>
      </c>
    </row>
    <row r="60" spans="2:35">
      <c r="B60" s="39">
        <f t="shared" si="30"/>
        <v>32</v>
      </c>
      <c r="C60" s="42">
        <f t="shared" si="31"/>
        <v>0.5755395683452077</v>
      </c>
      <c r="D60" s="10">
        <f t="shared" si="32"/>
        <v>14.424460431654779</v>
      </c>
      <c r="E60" s="40">
        <f t="shared" si="33"/>
        <v>17.151079136690441</v>
      </c>
      <c r="F60" s="40">
        <f t="shared" si="34"/>
        <v>46</v>
      </c>
      <c r="G60" s="3">
        <f t="shared" si="35"/>
        <v>419.24460431654734</v>
      </c>
      <c r="H60" s="3">
        <f t="shared" si="36"/>
        <v>150.59214621494854</v>
      </c>
      <c r="I60">
        <f t="shared" si="1"/>
        <v>1.5059214621494855E-4</v>
      </c>
      <c r="J60" s="4">
        <f t="shared" si="37"/>
        <v>378.6871979799439</v>
      </c>
      <c r="K60" s="40">
        <f t="shared" si="38"/>
        <v>2.5146543661010226</v>
      </c>
      <c r="L60" s="40">
        <f t="shared" si="4"/>
        <v>3.4853456338989774</v>
      </c>
      <c r="M60" s="10">
        <f t="shared" si="39"/>
        <v>5.4693842041293905</v>
      </c>
      <c r="N60" s="10">
        <f t="shared" si="5"/>
        <v>8.26</v>
      </c>
      <c r="O60" s="10">
        <f t="shared" si="6"/>
        <v>0.31900000000000001</v>
      </c>
      <c r="P60" s="10">
        <f t="shared" si="40"/>
        <v>14.20307587561623</v>
      </c>
      <c r="Q60" s="42">
        <f t="shared" si="41"/>
        <v>4.5485829967557657E-2</v>
      </c>
      <c r="R60" s="4">
        <f t="shared" si="42"/>
        <v>599884.59845449869</v>
      </c>
      <c r="S60">
        <f t="shared" si="9"/>
        <v>5.998845984544987E-4</v>
      </c>
      <c r="T60" s="41">
        <f t="shared" si="10"/>
        <v>2.2496593681414247E-4</v>
      </c>
      <c r="U60" s="42">
        <f t="shared" si="43"/>
        <v>1.0651910860917151</v>
      </c>
      <c r="V60" s="42">
        <f t="shared" si="44"/>
        <v>0.9302161013275243</v>
      </c>
      <c r="W60" s="42">
        <f t="shared" si="45"/>
        <v>0.91772652877163163</v>
      </c>
      <c r="X60" s="42">
        <f t="shared" si="46"/>
        <v>1.248957255589267E-2</v>
      </c>
      <c r="Y60" s="42">
        <f t="shared" si="29"/>
        <v>3.8618004905012493E-3</v>
      </c>
      <c r="Z60" s="10">
        <f t="shared" si="47"/>
        <v>17.166156553255032</v>
      </c>
      <c r="AA60">
        <f t="shared" si="14"/>
        <v>5475564.9463052247</v>
      </c>
      <c r="AB60" s="10">
        <f t="shared" si="15"/>
        <v>5.4755649463052247</v>
      </c>
      <c r="AC60" s="10">
        <f t="shared" si="16"/>
        <v>5.3745649463052247</v>
      </c>
      <c r="AD60" s="3">
        <f t="shared" si="17"/>
        <v>779.48730185717545</v>
      </c>
      <c r="AI60" s="94">
        <f t="shared" si="28"/>
        <v>0.91772652877163163</v>
      </c>
    </row>
    <row r="61" spans="2:35">
      <c r="B61" s="39">
        <f t="shared" si="30"/>
        <v>33</v>
      </c>
      <c r="C61" s="42">
        <f t="shared" si="31"/>
        <v>0.5935251798559954</v>
      </c>
      <c r="D61" s="10">
        <f t="shared" si="32"/>
        <v>14.406474820143991</v>
      </c>
      <c r="E61" s="40">
        <f t="shared" si="33"/>
        <v>17.187050359712018</v>
      </c>
      <c r="F61" s="40">
        <f t="shared" si="34"/>
        <v>46</v>
      </c>
      <c r="G61" s="3">
        <f t="shared" si="35"/>
        <v>419.06474820143944</v>
      </c>
      <c r="H61" s="3">
        <f t="shared" si="36"/>
        <v>150.59214621494854</v>
      </c>
      <c r="I61">
        <f t="shared" si="1"/>
        <v>1.5059214621494855E-4</v>
      </c>
      <c r="J61" s="4">
        <f t="shared" si="37"/>
        <v>379.65730962889961</v>
      </c>
      <c r="K61" s="40">
        <f t="shared" si="38"/>
        <v>2.5210963464654634</v>
      </c>
      <c r="L61" s="40">
        <f t="shared" si="4"/>
        <v>3.4789036535345366</v>
      </c>
      <c r="M61" s="10">
        <f t="shared" si="39"/>
        <v>5.4755649463052247</v>
      </c>
      <c r="N61" s="10">
        <f t="shared" si="5"/>
        <v>8.26</v>
      </c>
      <c r="O61" s="10">
        <f t="shared" si="6"/>
        <v>0.31900000000000001</v>
      </c>
      <c r="P61" s="10">
        <f t="shared" si="40"/>
        <v>14.208193969511523</v>
      </c>
      <c r="Q61" s="42">
        <f t="shared" si="41"/>
        <v>4.6751691874382828E-2</v>
      </c>
      <c r="R61" s="4">
        <f t="shared" si="42"/>
        <v>599220.7081105141</v>
      </c>
      <c r="S61">
        <f t="shared" si="9"/>
        <v>5.9922070811051404E-4</v>
      </c>
      <c r="T61" s="41">
        <f t="shared" si="10"/>
        <v>2.2562982715812713E-4</v>
      </c>
      <c r="U61" s="42">
        <f t="shared" si="43"/>
        <v>1.0640122425635155</v>
      </c>
      <c r="V61" s="42">
        <f t="shared" si="44"/>
        <v>0.93125760546521197</v>
      </c>
      <c r="W61" s="42">
        <f t="shared" si="45"/>
        <v>0.91878312808467955</v>
      </c>
      <c r="X61" s="42">
        <f t="shared" si="46"/>
        <v>1.2474477380532423E-2</v>
      </c>
      <c r="Y61" s="42">
        <f t="shared" si="29"/>
        <v>3.8775914562248176E-3</v>
      </c>
      <c r="Z61" s="10">
        <f t="shared" si="47"/>
        <v>17.185633234152604</v>
      </c>
      <c r="AA61">
        <f t="shared" si="14"/>
        <v>5481662.9150670562</v>
      </c>
      <c r="AB61" s="10">
        <f t="shared" si="15"/>
        <v>5.4816629150670559</v>
      </c>
      <c r="AC61" s="10">
        <f t="shared" si="16"/>
        <v>5.380662915067056</v>
      </c>
      <c r="AD61" s="3">
        <f t="shared" si="17"/>
        <v>780.3717063186449</v>
      </c>
      <c r="AI61" s="94">
        <f t="shared" si="28"/>
        <v>0.91878312808467955</v>
      </c>
    </row>
    <row r="62" spans="2:35">
      <c r="B62" s="39">
        <f t="shared" si="30"/>
        <v>34</v>
      </c>
      <c r="C62" s="42">
        <f t="shared" si="31"/>
        <v>0.6115107913667831</v>
      </c>
      <c r="D62" s="10">
        <f t="shared" si="32"/>
        <v>14.388489208633203</v>
      </c>
      <c r="E62" s="40">
        <f t="shared" si="33"/>
        <v>17.223021582733594</v>
      </c>
      <c r="F62" s="40">
        <f t="shared" si="34"/>
        <v>46</v>
      </c>
      <c r="G62" s="3">
        <f t="shared" si="35"/>
        <v>418.88489208633155</v>
      </c>
      <c r="H62" s="3">
        <f t="shared" si="36"/>
        <v>150.59214621494854</v>
      </c>
      <c r="I62">
        <f t="shared" si="1"/>
        <v>1.5059214621494855E-4</v>
      </c>
      <c r="J62" s="4">
        <f t="shared" si="37"/>
        <v>380.62945377659616</v>
      </c>
      <c r="K62" s="40">
        <f t="shared" si="38"/>
        <v>2.5275518235413323</v>
      </c>
      <c r="L62" s="40">
        <f t="shared" si="4"/>
        <v>3.4724481764586677</v>
      </c>
      <c r="M62" s="10">
        <f t="shared" si="39"/>
        <v>5.4816629150670559</v>
      </c>
      <c r="N62" s="10">
        <f t="shared" si="5"/>
        <v>8.26</v>
      </c>
      <c r="O62" s="10">
        <f t="shared" si="6"/>
        <v>0.31900000000000001</v>
      </c>
      <c r="P62" s="10">
        <f t="shared" si="40"/>
        <v>14.213239666967679</v>
      </c>
      <c r="Q62" s="42">
        <f t="shared" si="41"/>
        <v>4.8017104400464916E-2</v>
      </c>
      <c r="R62" s="4">
        <f t="shared" si="42"/>
        <v>598556.31534453854</v>
      </c>
      <c r="S62">
        <f t="shared" si="9"/>
        <v>5.9855631534453855E-4</v>
      </c>
      <c r="T62" s="41">
        <f t="shared" si="10"/>
        <v>2.2629421992410262E-4</v>
      </c>
      <c r="U62" s="42">
        <f t="shared" si="43"/>
        <v>1.0628325069046833</v>
      </c>
      <c r="V62" s="42">
        <f t="shared" si="44"/>
        <v>0.93229333084346666</v>
      </c>
      <c r="W62" s="42">
        <f t="shared" si="45"/>
        <v>0.91982557726334468</v>
      </c>
      <c r="X62" s="42">
        <f t="shared" si="46"/>
        <v>1.2467753580121976E-2</v>
      </c>
      <c r="Y62" s="42">
        <f t="shared" si="29"/>
        <v>3.8933683077772086E-3</v>
      </c>
      <c r="Z62" s="10">
        <f t="shared" si="47"/>
        <v>17.204895065737936</v>
      </c>
      <c r="AA62">
        <f t="shared" si="14"/>
        <v>5487693.6164951241</v>
      </c>
      <c r="AB62" s="10">
        <f t="shared" si="15"/>
        <v>5.4876936164951244</v>
      </c>
      <c r="AC62" s="10">
        <f t="shared" si="16"/>
        <v>5.3866936164951245</v>
      </c>
      <c r="AD62" s="3">
        <f t="shared" si="17"/>
        <v>781.24635482162785</v>
      </c>
      <c r="AI62" s="94">
        <f t="shared" si="28"/>
        <v>0.91982557726334468</v>
      </c>
    </row>
    <row r="63" spans="2:35">
      <c r="B63" s="39">
        <f t="shared" si="30"/>
        <v>35</v>
      </c>
      <c r="C63" s="42">
        <f t="shared" si="31"/>
        <v>0.6294964028775708</v>
      </c>
      <c r="D63" s="10">
        <f t="shared" si="32"/>
        <v>14.370503597122415</v>
      </c>
      <c r="E63" s="40">
        <f t="shared" si="33"/>
        <v>17.25899280575517</v>
      </c>
      <c r="F63" s="40">
        <f t="shared" si="34"/>
        <v>46</v>
      </c>
      <c r="G63" s="3">
        <f t="shared" si="35"/>
        <v>418.70503597122365</v>
      </c>
      <c r="H63" s="3">
        <f t="shared" si="36"/>
        <v>150.59214621494854</v>
      </c>
      <c r="I63">
        <f t="shared" si="1"/>
        <v>1.5059214621494855E-4</v>
      </c>
      <c r="J63" s="4">
        <f t="shared" si="37"/>
        <v>381.60363042303356</v>
      </c>
      <c r="K63" s="40">
        <f t="shared" si="38"/>
        <v>2.5340207973286302</v>
      </c>
      <c r="L63" s="40">
        <f t="shared" si="4"/>
        <v>3.4659792026713698</v>
      </c>
      <c r="M63" s="10">
        <f t="shared" si="39"/>
        <v>5.4876936164951244</v>
      </c>
      <c r="N63" s="10">
        <f t="shared" si="5"/>
        <v>8.26</v>
      </c>
      <c r="O63" s="10">
        <f t="shared" si="6"/>
        <v>0.31900000000000001</v>
      </c>
      <c r="P63" s="10">
        <f t="shared" si="40"/>
        <v>14.21822594677375</v>
      </c>
      <c r="Q63" s="42">
        <f t="shared" si="41"/>
        <v>4.9282073151005051E-2</v>
      </c>
      <c r="R63" s="4">
        <f t="shared" si="42"/>
        <v>597891.42125324404</v>
      </c>
      <c r="S63">
        <f t="shared" si="9"/>
        <v>5.9789142125324401E-4</v>
      </c>
      <c r="T63" s="41">
        <f t="shared" si="10"/>
        <v>2.2695911401539716E-4</v>
      </c>
      <c r="U63" s="42">
        <f t="shared" si="43"/>
        <v>1.0616518810625353</v>
      </c>
      <c r="V63" s="42">
        <f t="shared" si="44"/>
        <v>0.93332411701391271</v>
      </c>
      <c r="W63" s="42">
        <f t="shared" si="45"/>
        <v>0.92085652707565169</v>
      </c>
      <c r="X63" s="42">
        <f t="shared" si="46"/>
        <v>1.2467589938261026E-2</v>
      </c>
      <c r="Y63" s="42">
        <f t="shared" si="29"/>
        <v>3.9091394194436576E-3</v>
      </c>
      <c r="Z63" s="10">
        <f t="shared" si="47"/>
        <v>17.223980787916087</v>
      </c>
      <c r="AA63">
        <f t="shared" si="14"/>
        <v>5493669.1796956221</v>
      </c>
      <c r="AB63" s="10">
        <f t="shared" si="15"/>
        <v>5.4936691796956216</v>
      </c>
      <c r="AC63" s="10">
        <f t="shared" si="16"/>
        <v>5.3926691796956217</v>
      </c>
      <c r="AD63" s="3">
        <f t="shared" si="17"/>
        <v>782.11300648232373</v>
      </c>
      <c r="AI63" s="94">
        <f t="shared" si="28"/>
        <v>0.92085652707565169</v>
      </c>
    </row>
    <row r="64" spans="2:35">
      <c r="B64" s="39">
        <f t="shared" si="30"/>
        <v>36</v>
      </c>
      <c r="C64" s="42">
        <f t="shared" si="31"/>
        <v>0.64748201438835851</v>
      </c>
      <c r="D64" s="10">
        <f t="shared" si="32"/>
        <v>14.352517985611627</v>
      </c>
      <c r="E64" s="40">
        <f t="shared" si="33"/>
        <v>17.294964028776747</v>
      </c>
      <c r="F64" s="40">
        <f t="shared" si="34"/>
        <v>46</v>
      </c>
      <c r="G64" s="3">
        <f t="shared" si="35"/>
        <v>418.52517985611576</v>
      </c>
      <c r="H64" s="3">
        <f t="shared" si="36"/>
        <v>150.59214621494854</v>
      </c>
      <c r="I64">
        <f t="shared" si="1"/>
        <v>1.5059214621494855E-4</v>
      </c>
      <c r="J64" s="4">
        <f t="shared" si="37"/>
        <v>382.57983956821181</v>
      </c>
      <c r="K64" s="40">
        <f t="shared" si="38"/>
        <v>2.5405032678273565</v>
      </c>
      <c r="L64" s="40">
        <f t="shared" si="4"/>
        <v>3.4594967321726435</v>
      </c>
      <c r="M64" s="10">
        <f t="shared" si="39"/>
        <v>5.4936691796956216</v>
      </c>
      <c r="N64" s="10">
        <f t="shared" si="5"/>
        <v>8.26</v>
      </c>
      <c r="O64" s="10">
        <f t="shared" si="6"/>
        <v>0.31900000000000001</v>
      </c>
      <c r="P64" s="10">
        <f t="shared" si="40"/>
        <v>14.223162958136317</v>
      </c>
      <c r="Q64" s="42">
        <f t="shared" si="41"/>
        <v>5.05466028174179E-2</v>
      </c>
      <c r="R64" s="4">
        <f t="shared" si="42"/>
        <v>597226.02693330264</v>
      </c>
      <c r="S64">
        <f t="shared" si="9"/>
        <v>5.9722602693330267E-4</v>
      </c>
      <c r="T64" s="41">
        <f t="shared" si="10"/>
        <v>2.276245083353385E-4</v>
      </c>
      <c r="U64" s="42">
        <f t="shared" si="43"/>
        <v>1.060470366984388</v>
      </c>
      <c r="V64" s="42">
        <f t="shared" si="44"/>
        <v>0.93435062025782123</v>
      </c>
      <c r="W64" s="42">
        <f t="shared" si="45"/>
        <v>0.92187805099512654</v>
      </c>
      <c r="X64" s="42">
        <f t="shared" si="46"/>
        <v>1.2472569262694688E-2</v>
      </c>
      <c r="Y64" s="42">
        <f t="shared" si="29"/>
        <v>3.9249113532927237E-3</v>
      </c>
      <c r="Z64" s="10">
        <f t="shared" si="47"/>
        <v>17.242920729390477</v>
      </c>
      <c r="AA64">
        <f t="shared" si="14"/>
        <v>5499599.1003052546</v>
      </c>
      <c r="AB64" s="10">
        <f t="shared" si="15"/>
        <v>5.4995991003052547</v>
      </c>
      <c r="AC64" s="10">
        <f t="shared" si="16"/>
        <v>5.3985991003052547</v>
      </c>
      <c r="AD64" s="3">
        <f t="shared" si="17"/>
        <v>782.97303847791943</v>
      </c>
      <c r="AI64" s="94">
        <f t="shared" si="28"/>
        <v>0.92187805099512654</v>
      </c>
    </row>
    <row r="65" spans="2:35">
      <c r="B65" s="39">
        <f t="shared" si="30"/>
        <v>37</v>
      </c>
      <c r="C65" s="42">
        <f t="shared" si="31"/>
        <v>0.66546762589914621</v>
      </c>
      <c r="D65" s="10">
        <f t="shared" si="32"/>
        <v>14.334532374100839</v>
      </c>
      <c r="E65" s="40">
        <f t="shared" si="33"/>
        <v>17.330935251798323</v>
      </c>
      <c r="F65" s="40">
        <f t="shared" si="34"/>
        <v>46</v>
      </c>
      <c r="G65" s="3">
        <f t="shared" si="35"/>
        <v>418.34532374100786</v>
      </c>
      <c r="H65" s="3">
        <f t="shared" si="36"/>
        <v>150.59214621494854</v>
      </c>
      <c r="I65">
        <f t="shared" si="1"/>
        <v>1.5059214621494855E-4</v>
      </c>
      <c r="J65" s="4">
        <f t="shared" si="37"/>
        <v>383.55808121213067</v>
      </c>
      <c r="K65" s="40">
        <f t="shared" si="38"/>
        <v>2.546999235037509</v>
      </c>
      <c r="L65" s="40">
        <f t="shared" si="4"/>
        <v>3.453000764962491</v>
      </c>
      <c r="M65" s="10">
        <f t="shared" si="39"/>
        <v>5.4995991003052547</v>
      </c>
      <c r="N65" s="10">
        <f t="shared" si="5"/>
        <v>8.26</v>
      </c>
      <c r="O65" s="10">
        <f t="shared" si="6"/>
        <v>0.31900000000000001</v>
      </c>
      <c r="P65" s="10">
        <f t="shared" si="40"/>
        <v>14.228058645674091</v>
      </c>
      <c r="Q65" s="42">
        <f t="shared" si="41"/>
        <v>5.1810697375831612E-2</v>
      </c>
      <c r="R65" s="4">
        <f t="shared" si="42"/>
        <v>596560.13348138635</v>
      </c>
      <c r="S65">
        <f t="shared" si="9"/>
        <v>5.9656013348138631E-4</v>
      </c>
      <c r="T65" s="41">
        <f t="shared" si="10"/>
        <v>2.2829040178725486E-4</v>
      </c>
      <c r="U65" s="42">
        <f t="shared" si="43"/>
        <v>1.0592879666175583</v>
      </c>
      <c r="V65" s="42">
        <f t="shared" si="44"/>
        <v>0.93537335396291688</v>
      </c>
      <c r="W65" s="42">
        <f t="shared" si="45"/>
        <v>0.92289177230307307</v>
      </c>
      <c r="X65" s="42">
        <f t="shared" si="46"/>
        <v>1.248158165984381E-2</v>
      </c>
      <c r="Y65" s="42">
        <f t="shared" si="29"/>
        <v>3.9406892527493291E-3</v>
      </c>
      <c r="Z65" s="10">
        <f t="shared" si="47"/>
        <v>17.261738653479089</v>
      </c>
      <c r="AA65">
        <f t="shared" si="14"/>
        <v>5505490.8183992337</v>
      </c>
      <c r="AB65" s="10">
        <f t="shared" si="15"/>
        <v>5.5054908183992337</v>
      </c>
      <c r="AC65" s="10">
        <f t="shared" si="16"/>
        <v>5.4044908183992337</v>
      </c>
      <c r="AD65" s="3">
        <f t="shared" si="17"/>
        <v>783.82752986210789</v>
      </c>
      <c r="AI65" s="94">
        <f t="shared" si="28"/>
        <v>0.92289177230307307</v>
      </c>
    </row>
    <row r="66" spans="2:35">
      <c r="B66" s="39">
        <f t="shared" si="30"/>
        <v>38</v>
      </c>
      <c r="C66" s="42">
        <f t="shared" si="31"/>
        <v>0.68345323740993391</v>
      </c>
      <c r="D66" s="10">
        <f t="shared" si="32"/>
        <v>14.31654676259005</v>
      </c>
      <c r="E66" s="40">
        <f t="shared" si="33"/>
        <v>17.366906474819899</v>
      </c>
      <c r="F66" s="40">
        <f t="shared" si="34"/>
        <v>46</v>
      </c>
      <c r="G66" s="3">
        <f t="shared" si="35"/>
        <v>418.16546762589996</v>
      </c>
      <c r="H66" s="3">
        <f t="shared" si="36"/>
        <v>150.59214621494854</v>
      </c>
      <c r="I66">
        <f t="shared" si="1"/>
        <v>1.5059214621494855E-4</v>
      </c>
      <c r="J66" s="4">
        <f t="shared" si="37"/>
        <v>384.53835535479016</v>
      </c>
      <c r="K66" s="40">
        <f t="shared" si="38"/>
        <v>2.5535086989590892</v>
      </c>
      <c r="L66" s="40">
        <f t="shared" si="4"/>
        <v>3.4464913010409108</v>
      </c>
      <c r="M66" s="10">
        <f t="shared" si="39"/>
        <v>5.5054908183992337</v>
      </c>
      <c r="N66" s="10">
        <f t="shared" si="5"/>
        <v>8.26</v>
      </c>
      <c r="O66" s="10">
        <f t="shared" si="6"/>
        <v>0.31900000000000001</v>
      </c>
      <c r="P66" s="10">
        <f t="shared" si="40"/>
        <v>14.232919234692375</v>
      </c>
      <c r="Q66" s="42">
        <f t="shared" si="41"/>
        <v>5.3074360241770473E-2</v>
      </c>
      <c r="R66" s="4">
        <f t="shared" si="42"/>
        <v>595893.7419941671</v>
      </c>
      <c r="S66">
        <f t="shared" si="9"/>
        <v>5.9589374199416707E-4</v>
      </c>
      <c r="T66" s="41">
        <f t="shared" si="10"/>
        <v>2.289567932744741E-4</v>
      </c>
      <c r="U66" s="42">
        <f t="shared" si="43"/>
        <v>1.0581046819093627</v>
      </c>
      <c r="V66" s="42">
        <f t="shared" si="44"/>
        <v>0.93639271999694107</v>
      </c>
      <c r="W66" s="42">
        <f t="shared" si="45"/>
        <v>0.92389896288207984</v>
      </c>
      <c r="X66" s="42">
        <f t="shared" si="46"/>
        <v>1.2493757114861226E-2</v>
      </c>
      <c r="Y66" s="42">
        <f t="shared" si="29"/>
        <v>3.9564771496714383E-3</v>
      </c>
      <c r="Z66" s="10">
        <f t="shared" si="47"/>
        <v>17.28045319419023</v>
      </c>
      <c r="AA66">
        <f t="shared" si="14"/>
        <v>5511350.168113322</v>
      </c>
      <c r="AB66" s="10">
        <f t="shared" si="15"/>
        <v>5.5113501681133217</v>
      </c>
      <c r="AC66" s="10">
        <f t="shared" si="16"/>
        <v>5.4103501681133217</v>
      </c>
      <c r="AD66" s="3">
        <f t="shared" si="17"/>
        <v>784.6773267749561</v>
      </c>
      <c r="AI66" s="94">
        <f t="shared" si="28"/>
        <v>0.92389896288207984</v>
      </c>
    </row>
    <row r="67" spans="2:35">
      <c r="B67" s="39">
        <f t="shared" si="30"/>
        <v>39</v>
      </c>
      <c r="C67" s="42">
        <f t="shared" si="31"/>
        <v>0.70143884892072161</v>
      </c>
      <c r="D67" s="10">
        <f t="shared" si="32"/>
        <v>14.298561151079262</v>
      </c>
      <c r="E67" s="40">
        <f t="shared" si="33"/>
        <v>17.402877697841475</v>
      </c>
      <c r="F67" s="40">
        <f t="shared" si="34"/>
        <v>46</v>
      </c>
      <c r="G67" s="3">
        <f t="shared" si="35"/>
        <v>417.98561151079207</v>
      </c>
      <c r="H67" s="3">
        <f t="shared" si="36"/>
        <v>150.59214621494854</v>
      </c>
      <c r="I67">
        <f t="shared" si="1"/>
        <v>1.5059214621494855E-4</v>
      </c>
      <c r="J67" s="4">
        <f t="shared" si="37"/>
        <v>385.52066199619048</v>
      </c>
      <c r="K67" s="40">
        <f t="shared" si="38"/>
        <v>2.5600316595920973</v>
      </c>
      <c r="L67" s="40">
        <f t="shared" si="4"/>
        <v>3.4399683404079027</v>
      </c>
      <c r="M67" s="10">
        <f t="shared" si="39"/>
        <v>5.5113501681133217</v>
      </c>
      <c r="N67" s="10">
        <f t="shared" si="5"/>
        <v>8.26</v>
      </c>
      <c r="O67" s="10">
        <f t="shared" si="6"/>
        <v>0.31900000000000001</v>
      </c>
      <c r="P67" s="10">
        <f t="shared" si="40"/>
        <v>14.237749608360961</v>
      </c>
      <c r="Q67" s="42">
        <f t="shared" si="41"/>
        <v>5.4337594390812247E-2</v>
      </c>
      <c r="R67" s="4">
        <f t="shared" si="42"/>
        <v>595226.8535683169</v>
      </c>
      <c r="S67">
        <f t="shared" si="9"/>
        <v>5.9522685356831685E-4</v>
      </c>
      <c r="T67" s="41">
        <f t="shared" si="10"/>
        <v>2.2962368170032432E-4</v>
      </c>
      <c r="U67" s="42">
        <f t="shared" si="43"/>
        <v>1.0569205148071177</v>
      </c>
      <c r="V67" s="42">
        <f t="shared" si="44"/>
        <v>0.93740903311017498</v>
      </c>
      <c r="W67" s="42">
        <f t="shared" si="45"/>
        <v>0.92490062007901308</v>
      </c>
      <c r="X67" s="42">
        <f t="shared" si="46"/>
        <v>1.2508413031161902E-2</v>
      </c>
      <c r="Y67" s="42">
        <f t="shared" si="29"/>
        <v>3.9722782041627215E-3</v>
      </c>
      <c r="Z67" s="10">
        <f t="shared" si="47"/>
        <v>17.299078974558185</v>
      </c>
      <c r="AA67">
        <f t="shared" si="14"/>
        <v>5517181.7277843887</v>
      </c>
      <c r="AB67" s="10">
        <f t="shared" si="15"/>
        <v>5.5171817277843891</v>
      </c>
      <c r="AC67" s="10">
        <f t="shared" si="16"/>
        <v>5.4161817277843891</v>
      </c>
      <c r="AD67" s="3">
        <f t="shared" si="17"/>
        <v>785.52309322471194</v>
      </c>
      <c r="AI67" s="94">
        <f t="shared" si="28"/>
        <v>0.92490062007901308</v>
      </c>
    </row>
    <row r="68" spans="2:35">
      <c r="B68" s="39">
        <f t="shared" si="30"/>
        <v>40</v>
      </c>
      <c r="C68" s="42">
        <f t="shared" si="31"/>
        <v>0.71942446043150932</v>
      </c>
      <c r="D68" s="10">
        <f t="shared" si="32"/>
        <v>14.280575539568474</v>
      </c>
      <c r="E68" s="40">
        <f t="shared" si="33"/>
        <v>17.438848920863052</v>
      </c>
      <c r="F68" s="40">
        <f t="shared" si="34"/>
        <v>46</v>
      </c>
      <c r="G68" s="3">
        <f t="shared" si="35"/>
        <v>417.80575539568417</v>
      </c>
      <c r="H68" s="3">
        <f t="shared" si="36"/>
        <v>150.59214621494854</v>
      </c>
      <c r="I68">
        <f t="shared" si="1"/>
        <v>1.5059214621494855E-4</v>
      </c>
      <c r="J68" s="4">
        <f t="shared" si="37"/>
        <v>386.50500113633166</v>
      </c>
      <c r="K68" s="40">
        <f t="shared" si="38"/>
        <v>2.566568116936534</v>
      </c>
      <c r="L68" s="40">
        <f t="shared" si="4"/>
        <v>3.433431883063466</v>
      </c>
      <c r="M68" s="10">
        <f t="shared" si="39"/>
        <v>5.5171817277843891</v>
      </c>
      <c r="N68" s="10">
        <f t="shared" si="5"/>
        <v>8.26</v>
      </c>
      <c r="O68" s="10">
        <f t="shared" si="6"/>
        <v>0.31900000000000001</v>
      </c>
      <c r="P68" s="10">
        <f t="shared" si="40"/>
        <v>14.242553601166628</v>
      </c>
      <c r="Q68" s="42">
        <f t="shared" si="41"/>
        <v>5.5600402452795912E-2</v>
      </c>
      <c r="R68" s="4">
        <f t="shared" si="42"/>
        <v>594559.46930050768</v>
      </c>
      <c r="S68">
        <f t="shared" si="9"/>
        <v>5.9455946930050767E-4</v>
      </c>
      <c r="T68" s="41">
        <f t="shared" si="10"/>
        <v>2.302910659681335E-4</v>
      </c>
      <c r="U68" s="42">
        <f t="shared" si="43"/>
        <v>1.0557354672581396</v>
      </c>
      <c r="V68" s="42">
        <f t="shared" si="44"/>
        <v>0.93842253993577096</v>
      </c>
      <c r="W68" s="42">
        <f t="shared" si="45"/>
        <v>0.92589752656162594</v>
      </c>
      <c r="X68" s="42">
        <f t="shared" si="46"/>
        <v>1.2525013374145022E-2</v>
      </c>
      <c r="Y68" s="42">
        <f t="shared" si="29"/>
        <v>3.9880948920280454E-3</v>
      </c>
      <c r="Z68" s="10">
        <f t="shared" si="47"/>
        <v>17.317627478349063</v>
      </c>
      <c r="AA68">
        <f t="shared" si="14"/>
        <v>5522989.0928734578</v>
      </c>
      <c r="AB68" s="10">
        <f t="shared" si="15"/>
        <v>5.5229890928734582</v>
      </c>
      <c r="AC68" s="10">
        <f t="shared" si="16"/>
        <v>5.4219890928734582</v>
      </c>
      <c r="AD68" s="3">
        <f t="shared" si="17"/>
        <v>786.36535067055229</v>
      </c>
      <c r="AI68" s="94">
        <f t="shared" si="28"/>
        <v>0.92589752656162594</v>
      </c>
    </row>
    <row r="69" spans="2:35">
      <c r="B69" s="39">
        <f t="shared" si="30"/>
        <v>41</v>
      </c>
      <c r="C69" s="42">
        <f t="shared" si="31"/>
        <v>0.73741007194229702</v>
      </c>
      <c r="D69" s="10">
        <f t="shared" si="32"/>
        <v>14.262589928057686</v>
      </c>
      <c r="E69" s="40">
        <f t="shared" si="33"/>
        <v>17.474820143884628</v>
      </c>
      <c r="F69" s="40">
        <f t="shared" si="34"/>
        <v>46</v>
      </c>
      <c r="G69" s="3">
        <f t="shared" si="35"/>
        <v>417.62589928057628</v>
      </c>
      <c r="H69" s="3">
        <f t="shared" si="36"/>
        <v>150.59214621494854</v>
      </c>
      <c r="I69">
        <f t="shared" si="1"/>
        <v>1.5059214621494855E-4</v>
      </c>
      <c r="J69" s="4">
        <f t="shared" si="37"/>
        <v>387.49137277521345</v>
      </c>
      <c r="K69" s="40">
        <f t="shared" si="38"/>
        <v>2.5731180709923973</v>
      </c>
      <c r="L69" s="40">
        <f t="shared" si="4"/>
        <v>3.4268819290076027</v>
      </c>
      <c r="M69" s="10">
        <f t="shared" si="39"/>
        <v>5.5229890928734582</v>
      </c>
      <c r="N69" s="10">
        <f t="shared" si="5"/>
        <v>8.26</v>
      </c>
      <c r="O69" s="10">
        <f t="shared" si="6"/>
        <v>0.31900000000000001</v>
      </c>
      <c r="P69" s="10">
        <f t="shared" si="40"/>
        <v>14.247334227448555</v>
      </c>
      <c r="Q69" s="42">
        <f t="shared" si="41"/>
        <v>5.686278678544792E-2</v>
      </c>
      <c r="R69" s="4">
        <f t="shared" si="42"/>
        <v>593891.59028741147</v>
      </c>
      <c r="S69">
        <f t="shared" si="9"/>
        <v>5.9389159028741144E-4</v>
      </c>
      <c r="T69" s="41">
        <f t="shared" si="10"/>
        <v>2.3095894498122973E-4</v>
      </c>
      <c r="U69" s="42">
        <f t="shared" si="43"/>
        <v>1.054549541209745</v>
      </c>
      <c r="V69" s="42">
        <f t="shared" si="44"/>
        <v>0.93943343379685329</v>
      </c>
      <c r="W69" s="42">
        <f t="shared" si="45"/>
        <v>0.92689029697481684</v>
      </c>
      <c r="X69" s="42">
        <f t="shared" si="46"/>
        <v>1.2543136822036449E-2</v>
      </c>
      <c r="Y69" s="42">
        <f t="shared" si="29"/>
        <v>4.003929151434495E-3</v>
      </c>
      <c r="Z69" s="10">
        <f t="shared" si="47"/>
        <v>17.336107730141816</v>
      </c>
      <c r="AA69">
        <f t="shared" si="14"/>
        <v>5528775.0888927812</v>
      </c>
      <c r="AB69" s="10">
        <f t="shared" si="15"/>
        <v>5.5287750888927816</v>
      </c>
      <c r="AC69" s="10">
        <f t="shared" si="16"/>
        <v>5.4277750888927816</v>
      </c>
      <c r="AD69" s="3">
        <f t="shared" si="17"/>
        <v>787.20450890395671</v>
      </c>
      <c r="AI69" s="94">
        <f t="shared" si="28"/>
        <v>0.92689029697481684</v>
      </c>
    </row>
    <row r="70" spans="2:35">
      <c r="B70" s="39">
        <f t="shared" si="30"/>
        <v>42</v>
      </c>
      <c r="C70" s="42">
        <f t="shared" si="31"/>
        <v>0.75539568345308472</v>
      </c>
      <c r="D70" s="10">
        <f t="shared" si="32"/>
        <v>14.244604316546898</v>
      </c>
      <c r="E70" s="40">
        <f t="shared" si="33"/>
        <v>17.510791366906204</v>
      </c>
      <c r="F70" s="40">
        <f t="shared" si="34"/>
        <v>46</v>
      </c>
      <c r="G70" s="3">
        <f t="shared" si="35"/>
        <v>417.44604316546838</v>
      </c>
      <c r="H70" s="3">
        <f t="shared" si="36"/>
        <v>150.59214621494854</v>
      </c>
      <c r="I70">
        <f t="shared" si="1"/>
        <v>1.5059214621494855E-4</v>
      </c>
      <c r="J70" s="4">
        <f t="shared" si="37"/>
        <v>388.47977691283609</v>
      </c>
      <c r="K70" s="40">
        <f t="shared" si="38"/>
        <v>2.5796815217596891</v>
      </c>
      <c r="L70" s="40">
        <f t="shared" si="4"/>
        <v>3.4203184782403109</v>
      </c>
      <c r="M70" s="10">
        <f t="shared" si="39"/>
        <v>5.5287750888927816</v>
      </c>
      <c r="N70" s="10">
        <f t="shared" si="5"/>
        <v>8.26</v>
      </c>
      <c r="O70" s="10">
        <f t="shared" si="6"/>
        <v>0.31900000000000001</v>
      </c>
      <c r="P70" s="10">
        <f t="shared" si="40"/>
        <v>14.252093859545553</v>
      </c>
      <c r="Q70" s="42">
        <f t="shared" si="41"/>
        <v>5.8124749531977382E-2</v>
      </c>
      <c r="R70" s="4">
        <f t="shared" si="42"/>
        <v>593223.21762570029</v>
      </c>
      <c r="S70">
        <f t="shared" si="9"/>
        <v>5.9322321762570027E-4</v>
      </c>
      <c r="T70" s="41">
        <f t="shared" si="10"/>
        <v>2.316273176429409E-4</v>
      </c>
      <c r="U70" s="42">
        <f t="shared" si="43"/>
        <v>1.0533627386092508</v>
      </c>
      <c r="V70" s="42">
        <f t="shared" si="44"/>
        <v>0.940441866257967</v>
      </c>
      <c r="W70" s="42">
        <f t="shared" si="45"/>
        <v>0.92787941434056254</v>
      </c>
      <c r="X70" s="42">
        <f t="shared" si="46"/>
        <v>1.256245191740446E-2</v>
      </c>
      <c r="Y70" s="42">
        <f t="shared" si="29"/>
        <v>4.0197824977593272E-3</v>
      </c>
      <c r="Z70" s="10">
        <f t="shared" si="47"/>
        <v>17.354526826390654</v>
      </c>
      <c r="AA70">
        <f t="shared" si="14"/>
        <v>5534541.9376765797</v>
      </c>
      <c r="AB70" s="10">
        <f t="shared" si="15"/>
        <v>5.5345419376765799</v>
      </c>
      <c r="AC70" s="10">
        <f t="shared" si="16"/>
        <v>5.4335419376765799</v>
      </c>
      <c r="AD70" s="3">
        <f t="shared" si="17"/>
        <v>788.04089016339083</v>
      </c>
      <c r="AI70" s="94">
        <f t="shared" si="28"/>
        <v>0.92787941434056254</v>
      </c>
    </row>
    <row r="71" spans="2:35">
      <c r="B71" s="39">
        <f t="shared" si="30"/>
        <v>43</v>
      </c>
      <c r="C71" s="42">
        <f t="shared" si="31"/>
        <v>0.77338129496387242</v>
      </c>
      <c r="D71" s="10">
        <f t="shared" si="32"/>
        <v>14.22661870503611</v>
      </c>
      <c r="E71" s="40">
        <f t="shared" si="33"/>
        <v>17.546762589927781</v>
      </c>
      <c r="F71" s="40">
        <f t="shared" si="34"/>
        <v>46</v>
      </c>
      <c r="G71" s="3">
        <f t="shared" si="35"/>
        <v>417.26618705036049</v>
      </c>
      <c r="H71" s="3">
        <f t="shared" si="36"/>
        <v>150.59214621494854</v>
      </c>
      <c r="I71">
        <f t="shared" si="1"/>
        <v>1.5059214621494855E-4</v>
      </c>
      <c r="J71" s="4">
        <f t="shared" si="37"/>
        <v>389.47021354919934</v>
      </c>
      <c r="K71" s="40">
        <f t="shared" si="38"/>
        <v>2.5862584692384081</v>
      </c>
      <c r="L71" s="40">
        <f t="shared" si="4"/>
        <v>3.4137415307615919</v>
      </c>
      <c r="M71" s="10">
        <f t="shared" si="39"/>
        <v>5.5345419376765799</v>
      </c>
      <c r="N71" s="10">
        <f t="shared" si="5"/>
        <v>8.26</v>
      </c>
      <c r="O71" s="10">
        <f t="shared" si="6"/>
        <v>0.31900000000000001</v>
      </c>
      <c r="P71" s="10">
        <f t="shared" si="40"/>
        <v>14.256834366795308</v>
      </c>
      <c r="Q71" s="42">
        <f t="shared" si="41"/>
        <v>5.9386292666172506E-2</v>
      </c>
      <c r="R71" s="4">
        <f t="shared" si="42"/>
        <v>592554.35241204605</v>
      </c>
      <c r="S71">
        <f t="shared" si="9"/>
        <v>5.9255435241204607E-4</v>
      </c>
      <c r="T71" s="41">
        <f t="shared" si="10"/>
        <v>2.322961828565951E-4</v>
      </c>
      <c r="U71" s="42">
        <f t="shared" si="43"/>
        <v>1.0521750614039738</v>
      </c>
      <c r="V71" s="42">
        <f t="shared" si="44"/>
        <v>0.94144795614520504</v>
      </c>
      <c r="W71" s="42">
        <f t="shared" si="45"/>
        <v>0.92886525848194057</v>
      </c>
      <c r="X71" s="42">
        <f t="shared" si="46"/>
        <v>1.2582697663264475E-2</v>
      </c>
      <c r="Y71" s="42">
        <f t="shared" si="29"/>
        <v>4.0356561136060719E-3</v>
      </c>
      <c r="Z71" s="10">
        <f t="shared" si="47"/>
        <v>17.372890350494608</v>
      </c>
      <c r="AA71">
        <f t="shared" si="14"/>
        <v>5540291.3873354802</v>
      </c>
      <c r="AB71" s="10">
        <f t="shared" si="15"/>
        <v>5.54029138733548</v>
      </c>
      <c r="AC71" s="10">
        <f t="shared" si="16"/>
        <v>5.43929138733548</v>
      </c>
      <c r="AD71" s="3">
        <f t="shared" si="17"/>
        <v>788.87474798194057</v>
      </c>
      <c r="AI71" s="94">
        <f t="shared" si="28"/>
        <v>0.92886525848194057</v>
      </c>
    </row>
    <row r="72" spans="2:35">
      <c r="B72" s="39">
        <f t="shared" si="30"/>
        <v>44</v>
      </c>
      <c r="C72" s="42">
        <f t="shared" si="31"/>
        <v>0.79136690647466013</v>
      </c>
      <c r="D72" s="10">
        <f t="shared" si="32"/>
        <v>14.208633093525322</v>
      </c>
      <c r="E72" s="40">
        <f t="shared" si="33"/>
        <v>17.582733812949357</v>
      </c>
      <c r="F72" s="40">
        <f t="shared" si="34"/>
        <v>46</v>
      </c>
      <c r="G72" s="3">
        <f t="shared" si="35"/>
        <v>417.08633093525259</v>
      </c>
      <c r="H72" s="3">
        <f t="shared" si="36"/>
        <v>150.59214621494854</v>
      </c>
      <c r="I72">
        <f t="shared" si="1"/>
        <v>1.5059214621494855E-4</v>
      </c>
      <c r="J72" s="4">
        <f t="shared" si="37"/>
        <v>390.46268268430322</v>
      </c>
      <c r="K72" s="40">
        <f t="shared" si="38"/>
        <v>2.5928489134285537</v>
      </c>
      <c r="L72" s="40">
        <f t="shared" si="4"/>
        <v>3.4071510865714463</v>
      </c>
      <c r="M72" s="10">
        <f t="shared" si="39"/>
        <v>5.54029138733548</v>
      </c>
      <c r="N72" s="10">
        <f t="shared" si="5"/>
        <v>8.26</v>
      </c>
      <c r="O72" s="10">
        <f t="shared" si="6"/>
        <v>0.31900000000000001</v>
      </c>
      <c r="P72" s="10">
        <f t="shared" si="40"/>
        <v>14.261557224088635</v>
      </c>
      <c r="Q72" s="42">
        <f t="shared" si="41"/>
        <v>6.0647418027743046E-2</v>
      </c>
      <c r="R72" s="4">
        <f t="shared" si="42"/>
        <v>591884.99574312079</v>
      </c>
      <c r="S72">
        <f t="shared" si="9"/>
        <v>5.9188499574312076E-4</v>
      </c>
      <c r="T72" s="41">
        <f t="shared" si="10"/>
        <v>2.3296553952552041E-4</v>
      </c>
      <c r="U72" s="42">
        <f t="shared" si="43"/>
        <v>1.0509865115412298</v>
      </c>
      <c r="V72" s="42">
        <f t="shared" si="44"/>
        <v>0.94245179659523537</v>
      </c>
      <c r="W72" s="42">
        <f t="shared" si="45"/>
        <v>0.92984812823886875</v>
      </c>
      <c r="X72" s="42">
        <f t="shared" si="46"/>
        <v>1.2603668356366615E-2</v>
      </c>
      <c r="Y72" s="42">
        <f t="shared" si="29"/>
        <v>4.0515509194191095E-3</v>
      </c>
      <c r="Z72" s="10">
        <f t="shared" si="47"/>
        <v>17.391202697492858</v>
      </c>
      <c r="AA72">
        <f t="shared" si="14"/>
        <v>5546024.8139156252</v>
      </c>
      <c r="AB72" s="10">
        <f t="shared" si="15"/>
        <v>5.5460248139156256</v>
      </c>
      <c r="AC72" s="10">
        <f t="shared" si="16"/>
        <v>5.4450248139156256</v>
      </c>
      <c r="AD72" s="3">
        <f t="shared" si="17"/>
        <v>789.70628193120012</v>
      </c>
      <c r="AI72" s="94">
        <f t="shared" si="28"/>
        <v>0.92984812823886875</v>
      </c>
    </row>
    <row r="73" spans="2:35">
      <c r="B73" s="39">
        <f t="shared" si="30"/>
        <v>45</v>
      </c>
      <c r="C73" s="42">
        <f t="shared" si="31"/>
        <v>0.80935251798544783</v>
      </c>
      <c r="D73" s="10">
        <f t="shared" si="32"/>
        <v>14.190647482014533</v>
      </c>
      <c r="E73" s="40">
        <f t="shared" si="33"/>
        <v>17.618705035970933</v>
      </c>
      <c r="F73" s="40">
        <f t="shared" si="34"/>
        <v>46</v>
      </c>
      <c r="G73" s="3">
        <f t="shared" si="35"/>
        <v>416.90647482014469</v>
      </c>
      <c r="H73" s="3">
        <f t="shared" si="36"/>
        <v>150.59214621494854</v>
      </c>
      <c r="I73">
        <f t="shared" si="1"/>
        <v>1.5059214621494855E-4</v>
      </c>
      <c r="J73" s="4">
        <f t="shared" si="37"/>
        <v>391.45718431814794</v>
      </c>
      <c r="K73" s="40">
        <f t="shared" si="38"/>
        <v>2.5994528543301278</v>
      </c>
      <c r="L73" s="40">
        <f t="shared" si="4"/>
        <v>3.4005471456698722</v>
      </c>
      <c r="M73" s="10">
        <f t="shared" si="39"/>
        <v>5.5460248139156256</v>
      </c>
      <c r="N73" s="10">
        <f t="shared" si="5"/>
        <v>8.26</v>
      </c>
      <c r="O73" s="10">
        <f t="shared" si="6"/>
        <v>0.31900000000000001</v>
      </c>
      <c r="P73" s="10">
        <f t="shared" si="40"/>
        <v>14.266263596723029</v>
      </c>
      <c r="Q73" s="42">
        <f t="shared" si="41"/>
        <v>6.1908127350043737E-2</v>
      </c>
      <c r="R73" s="4">
        <f t="shared" si="42"/>
        <v>591215.14871559641</v>
      </c>
      <c r="S73">
        <f t="shared" si="9"/>
        <v>5.9121514871559645E-4</v>
      </c>
      <c r="T73" s="41">
        <f t="shared" si="10"/>
        <v>2.3363538655304472E-4</v>
      </c>
      <c r="U73" s="42">
        <f t="shared" si="43"/>
        <v>1.0497970909683361</v>
      </c>
      <c r="V73" s="42">
        <f t="shared" si="44"/>
        <v>0.94345346056705082</v>
      </c>
      <c r="W73" s="42">
        <f t="shared" si="45"/>
        <v>0.93082825884675557</v>
      </c>
      <c r="X73" s="42">
        <f t="shared" si="46"/>
        <v>1.2625201720295243E-2</v>
      </c>
      <c r="Y73" s="42">
        <f t="shared" si="29"/>
        <v>4.0674676289238123E-3</v>
      </c>
      <c r="Z73" s="10">
        <f t="shared" si="47"/>
        <v>17.409467328273632</v>
      </c>
      <c r="AA73">
        <f t="shared" si="14"/>
        <v>5551743.3009891305</v>
      </c>
      <c r="AB73" s="10">
        <f t="shared" si="15"/>
        <v>5.5517433009891306</v>
      </c>
      <c r="AC73" s="10">
        <f t="shared" si="16"/>
        <v>5.4507433009891306</v>
      </c>
      <c r="AD73" s="3">
        <f t="shared" si="17"/>
        <v>790.5356491644859</v>
      </c>
      <c r="AI73" s="94">
        <f t="shared" si="28"/>
        <v>0.93082825884675557</v>
      </c>
    </row>
    <row r="74" spans="2:35">
      <c r="B74" s="39">
        <f t="shared" si="30"/>
        <v>46</v>
      </c>
      <c r="C74" s="42">
        <f t="shared" si="31"/>
        <v>0.82733812949623553</v>
      </c>
      <c r="D74" s="10">
        <f t="shared" si="32"/>
        <v>14.172661870503745</v>
      </c>
      <c r="E74" s="40">
        <f t="shared" si="33"/>
        <v>17.654676258992509</v>
      </c>
      <c r="F74" s="40">
        <f t="shared" si="34"/>
        <v>46</v>
      </c>
      <c r="G74" s="3">
        <f t="shared" si="35"/>
        <v>416.7266187050368</v>
      </c>
      <c r="H74" s="3">
        <f t="shared" si="36"/>
        <v>150.59214621494854</v>
      </c>
      <c r="I74">
        <f t="shared" si="1"/>
        <v>1.5059214621494855E-4</v>
      </c>
      <c r="J74" s="4">
        <f t="shared" si="37"/>
        <v>392.4537184507335</v>
      </c>
      <c r="K74" s="40">
        <f t="shared" si="38"/>
        <v>2.6060702919431304</v>
      </c>
      <c r="L74" s="40">
        <f t="shared" si="4"/>
        <v>3.3939297080568696</v>
      </c>
      <c r="M74" s="10">
        <f t="shared" si="39"/>
        <v>5.5517433009891306</v>
      </c>
      <c r="N74" s="10">
        <f t="shared" si="5"/>
        <v>8.26</v>
      </c>
      <c r="O74" s="10">
        <f t="shared" si="6"/>
        <v>0.31900000000000001</v>
      </c>
      <c r="P74" s="10">
        <f t="shared" si="40"/>
        <v>14.270954406786156</v>
      </c>
      <c r="Q74" s="42">
        <f t="shared" si="41"/>
        <v>6.3168422281841372E-2</v>
      </c>
      <c r="R74" s="4">
        <f t="shared" si="42"/>
        <v>590544.81242614496</v>
      </c>
      <c r="S74">
        <f t="shared" si="9"/>
        <v>5.9054481242614494E-4</v>
      </c>
      <c r="T74" s="41">
        <f t="shared" si="10"/>
        <v>2.3430572284249623E-4</v>
      </c>
      <c r="U74" s="42">
        <f t="shared" si="43"/>
        <v>1.0486068016326084</v>
      </c>
      <c r="V74" s="42">
        <f t="shared" si="44"/>
        <v>0.94445300516272201</v>
      </c>
      <c r="W74" s="42">
        <f t="shared" si="45"/>
        <v>0.93180583554250651</v>
      </c>
      <c r="X74" s="42">
        <f t="shared" si="46"/>
        <v>1.2647169620215504E-2</v>
      </c>
      <c r="Y74" s="42">
        <f t="shared" si="29"/>
        <v>4.083406792697755E-3</v>
      </c>
      <c r="Z74" s="10">
        <f t="shared" si="47"/>
        <v>17.42768696880136</v>
      </c>
      <c r="AA74">
        <f t="shared" si="14"/>
        <v>5557447.702030262</v>
      </c>
      <c r="AB74" s="10">
        <f t="shared" si="15"/>
        <v>5.5574477020302622</v>
      </c>
      <c r="AC74" s="10">
        <f t="shared" si="16"/>
        <v>5.4564477020302622</v>
      </c>
      <c r="AD74" s="3">
        <f t="shared" si="17"/>
        <v>791.36297346341723</v>
      </c>
      <c r="AI74" s="94">
        <f t="shared" si="28"/>
        <v>0.93180583554250651</v>
      </c>
    </row>
    <row r="75" spans="2:35">
      <c r="B75" s="39">
        <f t="shared" si="30"/>
        <v>47</v>
      </c>
      <c r="C75" s="42">
        <f t="shared" si="31"/>
        <v>0.84532374100702323</v>
      </c>
      <c r="D75" s="10">
        <f t="shared" si="32"/>
        <v>14.154676258992957</v>
      </c>
      <c r="E75" s="40">
        <f t="shared" si="33"/>
        <v>17.690647482014086</v>
      </c>
      <c r="F75" s="40">
        <f t="shared" si="34"/>
        <v>46</v>
      </c>
      <c r="G75" s="3">
        <f t="shared" si="35"/>
        <v>416.5467625899289</v>
      </c>
      <c r="H75" s="3">
        <f t="shared" si="36"/>
        <v>150.59214621494854</v>
      </c>
      <c r="I75">
        <f t="shared" si="1"/>
        <v>1.5059214621494855E-4</v>
      </c>
      <c r="J75" s="4">
        <f t="shared" si="37"/>
        <v>393.45228508205969</v>
      </c>
      <c r="K75" s="40">
        <f t="shared" si="38"/>
        <v>2.6127012262675597</v>
      </c>
      <c r="L75" s="40">
        <f t="shared" si="4"/>
        <v>3.3872987737324403</v>
      </c>
      <c r="M75" s="10">
        <f t="shared" si="39"/>
        <v>5.5574477020302622</v>
      </c>
      <c r="N75" s="10">
        <f t="shared" si="5"/>
        <v>8.26</v>
      </c>
      <c r="O75" s="10">
        <f t="shared" si="6"/>
        <v>0.31900000000000001</v>
      </c>
      <c r="P75" s="10">
        <f t="shared" si="40"/>
        <v>14.275630385143293</v>
      </c>
      <c r="Q75" s="42">
        <f t="shared" si="41"/>
        <v>6.4428304404420378E-2</v>
      </c>
      <c r="R75" s="4">
        <f t="shared" si="42"/>
        <v>589873.98797143844</v>
      </c>
      <c r="S75">
        <f t="shared" si="9"/>
        <v>5.8987398797143847E-4</v>
      </c>
      <c r="T75" s="41">
        <f t="shared" si="10"/>
        <v>2.349765472972027E-4</v>
      </c>
      <c r="U75" s="42">
        <f t="shared" si="43"/>
        <v>1.0474156454813643</v>
      </c>
      <c r="V75" s="42">
        <f t="shared" si="44"/>
        <v>0.94545047500616686</v>
      </c>
      <c r="W75" s="42">
        <f t="shared" si="45"/>
        <v>0.93278100422774535</v>
      </c>
      <c r="X75" s="42">
        <f t="shared" si="46"/>
        <v>1.266947077842151E-2</v>
      </c>
      <c r="Y75" s="42">
        <f t="shared" si="29"/>
        <v>4.0993688324340253E-3</v>
      </c>
      <c r="Z75" s="10">
        <f t="shared" si="47"/>
        <v>17.44586376634885</v>
      </c>
      <c r="AA75">
        <f t="shared" si="14"/>
        <v>5563138.6893302873</v>
      </c>
      <c r="AB75" s="10">
        <f t="shared" si="15"/>
        <v>5.5631386893302874</v>
      </c>
      <c r="AC75" s="10">
        <f t="shared" si="16"/>
        <v>5.4621386893302875</v>
      </c>
      <c r="AD75" s="3">
        <f t="shared" si="17"/>
        <v>792.18835233216635</v>
      </c>
      <c r="AI75" s="94">
        <f t="shared" si="28"/>
        <v>0.93278100422774535</v>
      </c>
    </row>
    <row r="76" spans="2:35">
      <c r="B76" s="39">
        <f t="shared" si="30"/>
        <v>48</v>
      </c>
      <c r="C76" s="42">
        <f t="shared" si="31"/>
        <v>0.86330935251781094</v>
      </c>
      <c r="D76" s="10">
        <f t="shared" si="32"/>
        <v>14.136690647482169</v>
      </c>
      <c r="E76" s="40">
        <f t="shared" si="33"/>
        <v>17.726618705035662</v>
      </c>
      <c r="F76" s="40">
        <f t="shared" si="34"/>
        <v>46</v>
      </c>
      <c r="G76" s="3">
        <f t="shared" si="35"/>
        <v>416.36690647482101</v>
      </c>
      <c r="H76" s="3">
        <f t="shared" si="36"/>
        <v>150.59214621494854</v>
      </c>
      <c r="I76">
        <f t="shared" si="1"/>
        <v>1.5059214621494855E-4</v>
      </c>
      <c r="J76" s="4">
        <f t="shared" si="37"/>
        <v>394.45288421212672</v>
      </c>
      <c r="K76" s="40">
        <f t="shared" si="38"/>
        <v>2.6193456573034175</v>
      </c>
      <c r="L76" s="40">
        <f t="shared" si="4"/>
        <v>3.3806543426965825</v>
      </c>
      <c r="M76" s="10">
        <f t="shared" si="39"/>
        <v>5.5631386893302874</v>
      </c>
      <c r="N76" s="10">
        <f t="shared" si="5"/>
        <v>8.26</v>
      </c>
      <c r="O76" s="10">
        <f t="shared" si="6"/>
        <v>0.31900000000000001</v>
      </c>
      <c r="P76" s="10">
        <f t="shared" si="40"/>
        <v>14.28029211217599</v>
      </c>
      <c r="Q76" s="42">
        <f t="shared" si="41"/>
        <v>6.5687775245038021E-2</v>
      </c>
      <c r="R76" s="4">
        <f t="shared" si="42"/>
        <v>589202.67644814879</v>
      </c>
      <c r="S76">
        <f t="shared" si="9"/>
        <v>5.8920267644814884E-4</v>
      </c>
      <c r="T76" s="41">
        <f t="shared" si="10"/>
        <v>2.3564785882049233E-4</v>
      </c>
      <c r="U76" s="42">
        <f t="shared" si="43"/>
        <v>1.0462236244619199</v>
      </c>
      <c r="V76" s="42">
        <f t="shared" si="44"/>
        <v>0.94644590490076208</v>
      </c>
      <c r="W76" s="42">
        <f t="shared" si="45"/>
        <v>0.93375387983082137</v>
      </c>
      <c r="X76" s="42">
        <f t="shared" si="46"/>
        <v>1.2692025069940716E-2</v>
      </c>
      <c r="Y76" s="42">
        <f t="shared" si="29"/>
        <v>4.1153540679180036E-3</v>
      </c>
      <c r="Z76" s="10">
        <f t="shared" si="47"/>
        <v>17.463999412160693</v>
      </c>
      <c r="AA76">
        <f t="shared" si="14"/>
        <v>5568816.7924022563</v>
      </c>
      <c r="AB76" s="10">
        <f t="shared" si="15"/>
        <v>5.5688167924022567</v>
      </c>
      <c r="AC76" s="10">
        <f t="shared" si="16"/>
        <v>5.4678167924022567</v>
      </c>
      <c r="AD76" s="3">
        <f t="shared" si="17"/>
        <v>793.01186256740482</v>
      </c>
      <c r="AI76" s="94">
        <f t="shared" si="28"/>
        <v>0.93375387983082137</v>
      </c>
    </row>
    <row r="77" spans="2:35">
      <c r="B77" s="39">
        <f t="shared" si="30"/>
        <v>49</v>
      </c>
      <c r="C77" s="42">
        <f t="shared" si="31"/>
        <v>0.88129496402859864</v>
      </c>
      <c r="D77" s="10">
        <f t="shared" si="32"/>
        <v>14.118705035971381</v>
      </c>
      <c r="E77" s="40">
        <f t="shared" si="33"/>
        <v>17.762589928057238</v>
      </c>
      <c r="F77" s="40">
        <f t="shared" si="34"/>
        <v>46</v>
      </c>
      <c r="G77" s="3">
        <f t="shared" si="35"/>
        <v>416.18705035971311</v>
      </c>
      <c r="H77" s="3">
        <f t="shared" si="36"/>
        <v>150.59214621494854</v>
      </c>
      <c r="I77">
        <f t="shared" si="1"/>
        <v>1.5059214621494855E-4</v>
      </c>
      <c r="J77" s="4">
        <f t="shared" si="37"/>
        <v>395.45551584093459</v>
      </c>
      <c r="K77" s="40">
        <f t="shared" si="38"/>
        <v>2.6260035850507033</v>
      </c>
      <c r="L77" s="40">
        <f t="shared" si="4"/>
        <v>3.3739964149492967</v>
      </c>
      <c r="M77" s="10">
        <f t="shared" si="39"/>
        <v>5.5688167924022567</v>
      </c>
      <c r="N77" s="10">
        <f t="shared" si="5"/>
        <v>8.26</v>
      </c>
      <c r="O77" s="10">
        <f t="shared" si="6"/>
        <v>0.31900000000000001</v>
      </c>
      <c r="P77" s="10">
        <f t="shared" si="40"/>
        <v>14.284940049744534</v>
      </c>
      <c r="Q77" s="42">
        <f t="shared" si="41"/>
        <v>6.6946836287517464E-2</v>
      </c>
      <c r="R77" s="4">
        <f t="shared" si="42"/>
        <v>588530.87895294791</v>
      </c>
      <c r="S77">
        <f t="shared" si="9"/>
        <v>5.8853087895294795E-4</v>
      </c>
      <c r="T77" s="41">
        <f t="shared" si="10"/>
        <v>2.3631965631569322E-4</v>
      </c>
      <c r="U77" s="42">
        <f t="shared" si="43"/>
        <v>1.0450307405215915</v>
      </c>
      <c r="V77" s="42">
        <f t="shared" si="44"/>
        <v>0.94743932190867208</v>
      </c>
      <c r="W77" s="42">
        <f t="shared" si="45"/>
        <v>0.9347245528721132</v>
      </c>
      <c r="X77" s="42">
        <f t="shared" si="46"/>
        <v>1.2714769036558882E-2</v>
      </c>
      <c r="Y77" s="42">
        <f t="shared" si="29"/>
        <v>4.1313627382760587E-3</v>
      </c>
      <c r="Z77" s="10">
        <f t="shared" si="47"/>
        <v>17.482095237804</v>
      </c>
      <c r="AA77">
        <f t="shared" si="14"/>
        <v>5574482.4281475237</v>
      </c>
      <c r="AB77" s="10">
        <f t="shared" si="15"/>
        <v>5.5744824281475234</v>
      </c>
      <c r="AC77" s="10">
        <f t="shared" si="16"/>
        <v>5.4734824281475234</v>
      </c>
      <c r="AD77" s="3">
        <f t="shared" si="17"/>
        <v>793.83356463343341</v>
      </c>
      <c r="AI77" s="94">
        <f t="shared" si="28"/>
        <v>0.9347245528721132</v>
      </c>
    </row>
    <row r="78" spans="2:35">
      <c r="B78" s="39">
        <f t="shared" si="30"/>
        <v>50</v>
      </c>
      <c r="C78" s="42">
        <f t="shared" si="31"/>
        <v>0.89928057553938634</v>
      </c>
      <c r="D78" s="10">
        <f t="shared" si="32"/>
        <v>14.100719424460593</v>
      </c>
      <c r="E78" s="40">
        <f t="shared" si="33"/>
        <v>17.798561151078815</v>
      </c>
      <c r="F78" s="40">
        <f t="shared" si="34"/>
        <v>46</v>
      </c>
      <c r="G78" s="3">
        <f t="shared" si="35"/>
        <v>416.00719424460522</v>
      </c>
      <c r="H78" s="3">
        <f t="shared" si="36"/>
        <v>150.59214621494854</v>
      </c>
      <c r="I78">
        <f t="shared" si="1"/>
        <v>1.5059214621494855E-4</v>
      </c>
      <c r="J78" s="4">
        <f t="shared" si="37"/>
        <v>396.46017996848309</v>
      </c>
      <c r="K78" s="40">
        <f t="shared" si="38"/>
        <v>2.6326750095094167</v>
      </c>
      <c r="L78" s="40">
        <f t="shared" si="4"/>
        <v>3.3673249904905833</v>
      </c>
      <c r="M78" s="10">
        <f t="shared" si="39"/>
        <v>5.5744824281475234</v>
      </c>
      <c r="N78" s="10">
        <f t="shared" si="5"/>
        <v>8.26</v>
      </c>
      <c r="O78" s="10">
        <f t="shared" si="6"/>
        <v>0.31900000000000001</v>
      </c>
      <c r="P78" s="10">
        <f t="shared" si="40"/>
        <v>14.28957456627645</v>
      </c>
      <c r="Q78" s="42">
        <f t="shared" si="41"/>
        <v>6.8205488980595808E-2</v>
      </c>
      <c r="R78" s="4">
        <f t="shared" si="42"/>
        <v>587858.59658250795</v>
      </c>
      <c r="S78">
        <f t="shared" si="9"/>
        <v>5.8785859658250792E-4</v>
      </c>
      <c r="T78" s="41">
        <f t="shared" si="10"/>
        <v>2.3699193868613325E-4</v>
      </c>
      <c r="U78" s="42">
        <f t="shared" si="43"/>
        <v>1.043836995607696</v>
      </c>
      <c r="V78" s="42">
        <f t="shared" si="44"/>
        <v>0.94843074698855967</v>
      </c>
      <c r="W78" s="42">
        <f t="shared" si="45"/>
        <v>0.93569309462100458</v>
      </c>
      <c r="X78" s="42">
        <f t="shared" si="46"/>
        <v>1.2737652367555086E-2</v>
      </c>
      <c r="Y78" s="42">
        <f t="shared" si="29"/>
        <v>4.1473950187319777E-3</v>
      </c>
      <c r="Z78" s="10">
        <f t="shared" si="47"/>
        <v>17.500152290938018</v>
      </c>
      <c r="AA78">
        <f t="shared" si="14"/>
        <v>5580135.9245785149</v>
      </c>
      <c r="AB78" s="10">
        <f t="shared" si="15"/>
        <v>5.5801359245785145</v>
      </c>
      <c r="AC78" s="10">
        <f t="shared" si="16"/>
        <v>5.4791359245785145</v>
      </c>
      <c r="AD78" s="3">
        <f t="shared" si="17"/>
        <v>794.65350610275777</v>
      </c>
      <c r="AI78" s="94">
        <f t="shared" si="28"/>
        <v>0.93569309462100458</v>
      </c>
    </row>
    <row r="79" spans="2:35">
      <c r="B79" s="39">
        <f t="shared" si="30"/>
        <v>51</v>
      </c>
      <c r="C79" s="42">
        <f t="shared" si="31"/>
        <v>0.91726618705017404</v>
      </c>
      <c r="D79" s="10">
        <f t="shared" si="32"/>
        <v>14.082733812949805</v>
      </c>
      <c r="E79" s="40">
        <f t="shared" si="33"/>
        <v>17.834532374100391</v>
      </c>
      <c r="F79" s="40">
        <f t="shared" si="34"/>
        <v>46</v>
      </c>
      <c r="G79" s="3">
        <f t="shared" si="35"/>
        <v>415.82733812949732</v>
      </c>
      <c r="H79" s="3">
        <f t="shared" si="36"/>
        <v>150.59214621494854</v>
      </c>
      <c r="I79">
        <f t="shared" si="1"/>
        <v>1.5059214621494855E-4</v>
      </c>
      <c r="J79" s="4">
        <f t="shared" si="37"/>
        <v>397.4668765947722</v>
      </c>
      <c r="K79" s="40">
        <f t="shared" si="38"/>
        <v>2.6393599306795563</v>
      </c>
      <c r="L79" s="40">
        <f t="shared" si="4"/>
        <v>3.3606400693204437</v>
      </c>
      <c r="M79" s="10">
        <f t="shared" si="39"/>
        <v>5.5801359245785145</v>
      </c>
      <c r="N79" s="10">
        <f t="shared" si="5"/>
        <v>8.26</v>
      </c>
      <c r="O79" s="10">
        <f t="shared" si="6"/>
        <v>0.31900000000000001</v>
      </c>
      <c r="P79" s="10">
        <f t="shared" si="40"/>
        <v>14.294195956482119</v>
      </c>
      <c r="Q79" s="42">
        <f t="shared" si="41"/>
        <v>6.9463734744508926E-2</v>
      </c>
      <c r="R79" s="4">
        <f t="shared" si="42"/>
        <v>587185.83043350081</v>
      </c>
      <c r="S79">
        <f t="shared" si="9"/>
        <v>5.8718583043350077E-4</v>
      </c>
      <c r="T79" s="41">
        <f t="shared" si="10"/>
        <v>2.376647048351404E-4</v>
      </c>
      <c r="U79" s="42">
        <f t="shared" si="43"/>
        <v>1.04264239166755</v>
      </c>
      <c r="V79" s="42">
        <f t="shared" si="44"/>
        <v>0.94942019628251262</v>
      </c>
      <c r="W79" s="42">
        <f t="shared" si="45"/>
        <v>0.93665956115129601</v>
      </c>
      <c r="X79" s="42">
        <f t="shared" si="46"/>
        <v>1.2760635131216613E-2</v>
      </c>
      <c r="Y79" s="42">
        <f t="shared" si="29"/>
        <v>4.1634510338306721E-3</v>
      </c>
      <c r="Z79" s="10">
        <f t="shared" si="47"/>
        <v>17.518171394943607</v>
      </c>
      <c r="AA79">
        <f t="shared" si="14"/>
        <v>5585777.5394881666</v>
      </c>
      <c r="AB79" s="10">
        <f t="shared" si="15"/>
        <v>5.5857775394881664</v>
      </c>
      <c r="AC79" s="10">
        <f t="shared" si="16"/>
        <v>5.4847775394881664</v>
      </c>
      <c r="AD79" s="3">
        <f t="shared" si="17"/>
        <v>795.47172436376604</v>
      </c>
      <c r="AI79" s="94">
        <f t="shared" si="28"/>
        <v>0.93665956115129601</v>
      </c>
    </row>
    <row r="80" spans="2:35">
      <c r="B80" s="39">
        <f t="shared" si="30"/>
        <v>52</v>
      </c>
      <c r="C80" s="42">
        <f t="shared" si="31"/>
        <v>0.93525179856096174</v>
      </c>
      <c r="D80" s="10">
        <f t="shared" si="32"/>
        <v>14.064748201439016</v>
      </c>
      <c r="E80" s="40">
        <f t="shared" si="33"/>
        <v>17.870503597121967</v>
      </c>
      <c r="F80" s="40">
        <f t="shared" si="34"/>
        <v>46</v>
      </c>
      <c r="G80" s="3">
        <f t="shared" si="35"/>
        <v>415.64748201438942</v>
      </c>
      <c r="H80" s="3">
        <f t="shared" si="36"/>
        <v>150.59214621494854</v>
      </c>
      <c r="I80">
        <f t="shared" si="1"/>
        <v>1.5059214621494855E-4</v>
      </c>
      <c r="J80" s="4">
        <f t="shared" si="37"/>
        <v>398.47560571980216</v>
      </c>
      <c r="K80" s="40">
        <f t="shared" si="38"/>
        <v>2.6460583485611249</v>
      </c>
      <c r="L80" s="40">
        <f t="shared" si="4"/>
        <v>3.3539416514388751</v>
      </c>
      <c r="M80" s="10">
        <f t="shared" si="39"/>
        <v>5.5857775394881664</v>
      </c>
      <c r="N80" s="10">
        <f t="shared" si="5"/>
        <v>8.26</v>
      </c>
      <c r="O80" s="10">
        <f t="shared" si="6"/>
        <v>0.31900000000000001</v>
      </c>
      <c r="P80" s="10">
        <f t="shared" si="40"/>
        <v>14.298804456859923</v>
      </c>
      <c r="Q80" s="42">
        <f t="shared" si="41"/>
        <v>7.072157497619061E-2</v>
      </c>
      <c r="R80" s="4">
        <f t="shared" si="42"/>
        <v>586512.58160259842</v>
      </c>
      <c r="S80">
        <f t="shared" si="9"/>
        <v>5.8651258160259841E-4</v>
      </c>
      <c r="T80" s="41">
        <f t="shared" si="10"/>
        <v>2.3833795366604276E-4</v>
      </c>
      <c r="U80" s="42">
        <f t="shared" si="43"/>
        <v>1.0414469306484699</v>
      </c>
      <c r="V80" s="42">
        <f t="shared" si="44"/>
        <v>0.95040768212811444</v>
      </c>
      <c r="W80" s="42">
        <f t="shared" si="45"/>
        <v>0.93762399653275008</v>
      </c>
      <c r="X80" s="42">
        <f t="shared" si="46"/>
        <v>1.2783685595364358E-2</v>
      </c>
      <c r="Y80" s="42">
        <f t="shared" si="29"/>
        <v>4.1795308678816909E-3</v>
      </c>
      <c r="Z80" s="10">
        <f t="shared" si="47"/>
        <v>17.536153195885941</v>
      </c>
      <c r="AA80">
        <f t="shared" si="14"/>
        <v>5591407.4751535142</v>
      </c>
      <c r="AB80" s="10">
        <f t="shared" si="15"/>
        <v>5.5914074751535141</v>
      </c>
      <c r="AC80" s="10">
        <f t="shared" si="16"/>
        <v>5.4904074751535141</v>
      </c>
      <c r="AD80" s="3">
        <f t="shared" si="17"/>
        <v>796.28824875322903</v>
      </c>
      <c r="AI80" s="94">
        <f t="shared" si="28"/>
        <v>0.93762399653275008</v>
      </c>
    </row>
    <row r="81" spans="2:35">
      <c r="B81" s="39">
        <f t="shared" si="30"/>
        <v>53</v>
      </c>
      <c r="C81" s="42">
        <f t="shared" si="31"/>
        <v>0.95323741007174945</v>
      </c>
      <c r="D81" s="10">
        <f t="shared" si="32"/>
        <v>14.046762589928228</v>
      </c>
      <c r="E81" s="40">
        <f t="shared" si="33"/>
        <v>17.906474820143544</v>
      </c>
      <c r="F81" s="40">
        <f t="shared" si="34"/>
        <v>46</v>
      </c>
      <c r="G81" s="3">
        <f t="shared" si="35"/>
        <v>415.46762589928153</v>
      </c>
      <c r="H81" s="3">
        <f t="shared" si="36"/>
        <v>150.59214621494854</v>
      </c>
      <c r="I81">
        <f t="shared" si="1"/>
        <v>1.5059214621494855E-4</v>
      </c>
      <c r="J81" s="4">
        <f t="shared" si="37"/>
        <v>399.48636734357297</v>
      </c>
      <c r="K81" s="40">
        <f t="shared" si="38"/>
        <v>2.6527702631541215</v>
      </c>
      <c r="L81" s="40">
        <f t="shared" si="4"/>
        <v>3.3472297368458785</v>
      </c>
      <c r="M81" s="10">
        <f t="shared" si="39"/>
        <v>5.5914074751535141</v>
      </c>
      <c r="N81" s="10">
        <f t="shared" si="5"/>
        <v>8.26</v>
      </c>
      <c r="O81" s="10">
        <f t="shared" si="6"/>
        <v>0.31900000000000001</v>
      </c>
      <c r="P81" s="10">
        <f t="shared" si="40"/>
        <v>14.303400257899312</v>
      </c>
      <c r="Q81" s="42">
        <f t="shared" si="41"/>
        <v>7.1979011053381753E-2</v>
      </c>
      <c r="R81" s="4">
        <f t="shared" si="42"/>
        <v>585838.85118647281</v>
      </c>
      <c r="S81">
        <f t="shared" si="9"/>
        <v>5.8583885118647285E-4</v>
      </c>
      <c r="T81" s="41">
        <f t="shared" si="10"/>
        <v>2.3901168408216832E-4</v>
      </c>
      <c r="U81" s="42">
        <f t="shared" si="43"/>
        <v>1.0402506144977723</v>
      </c>
      <c r="V81" s="42">
        <f t="shared" si="44"/>
        <v>0.95139321385618547</v>
      </c>
      <c r="W81" s="42">
        <f t="shared" si="45"/>
        <v>0.9385864353446729</v>
      </c>
      <c r="X81" s="42">
        <f t="shared" si="46"/>
        <v>1.2806778511512573E-2</v>
      </c>
      <c r="Y81" s="42">
        <f t="shared" si="29"/>
        <v>4.1956345732146634E-3</v>
      </c>
      <c r="Z81" s="10">
        <f t="shared" si="47"/>
        <v>17.554098199535186</v>
      </c>
      <c r="AA81">
        <f t="shared" si="14"/>
        <v>5597025.8899265211</v>
      </c>
      <c r="AB81" s="10">
        <f t="shared" si="15"/>
        <v>5.5970258899265213</v>
      </c>
      <c r="AC81" s="10">
        <f t="shared" si="16"/>
        <v>5.4960258899265213</v>
      </c>
      <c r="AD81" s="3">
        <f t="shared" si="17"/>
        <v>797.10310223734893</v>
      </c>
      <c r="AI81" s="94">
        <f t="shared" si="28"/>
        <v>0.9385864353446729</v>
      </c>
    </row>
    <row r="82" spans="2:35">
      <c r="B82" s="39">
        <f t="shared" si="30"/>
        <v>54</v>
      </c>
      <c r="C82" s="42">
        <f t="shared" si="31"/>
        <v>0.97122302158253715</v>
      </c>
      <c r="D82" s="10">
        <f t="shared" si="32"/>
        <v>14.02877697841744</v>
      </c>
      <c r="E82" s="40">
        <f t="shared" si="33"/>
        <v>17.94244604316512</v>
      </c>
      <c r="F82" s="40">
        <f t="shared" si="34"/>
        <v>46</v>
      </c>
      <c r="G82" s="3">
        <f t="shared" si="35"/>
        <v>415.28776978417363</v>
      </c>
      <c r="H82" s="3">
        <f t="shared" si="36"/>
        <v>150.59214621494854</v>
      </c>
      <c r="I82">
        <f t="shared" si="1"/>
        <v>1.5059214621494855E-4</v>
      </c>
      <c r="J82" s="4">
        <f t="shared" si="37"/>
        <v>400.49916146608439</v>
      </c>
      <c r="K82" s="40">
        <f t="shared" si="38"/>
        <v>2.6594956744585447</v>
      </c>
      <c r="L82" s="40">
        <f t="shared" si="4"/>
        <v>3.3405043255414553</v>
      </c>
      <c r="M82" s="10">
        <f t="shared" si="39"/>
        <v>5.5970258899265213</v>
      </c>
      <c r="N82" s="10">
        <f t="shared" si="5"/>
        <v>8.26</v>
      </c>
      <c r="O82" s="10">
        <f t="shared" si="6"/>
        <v>0.31900000000000001</v>
      </c>
      <c r="P82" s="10">
        <f t="shared" si="40"/>
        <v>14.307983513693928</v>
      </c>
      <c r="Q82" s="42">
        <f t="shared" si="41"/>
        <v>7.3236044337881556E-2</v>
      </c>
      <c r="R82" s="4">
        <f t="shared" si="42"/>
        <v>585164.64028179611</v>
      </c>
      <c r="S82">
        <f t="shared" si="9"/>
        <v>5.8516464028179611E-4</v>
      </c>
      <c r="T82" s="41">
        <f t="shared" si="10"/>
        <v>2.3968589498684506E-4</v>
      </c>
      <c r="U82" s="42">
        <f t="shared" si="43"/>
        <v>1.039053445162774</v>
      </c>
      <c r="V82" s="42">
        <f t="shared" si="44"/>
        <v>0.95237679841925271</v>
      </c>
      <c r="W82" s="42">
        <f t="shared" si="45"/>
        <v>0.93954690465736934</v>
      </c>
      <c r="X82" s="42">
        <f t="shared" si="46"/>
        <v>1.2829893761883371E-2</v>
      </c>
      <c r="Y82" s="42">
        <f t="shared" si="29"/>
        <v>4.211762176709947E-3</v>
      </c>
      <c r="Z82" s="10">
        <f t="shared" si="47"/>
        <v>17.572006800571664</v>
      </c>
      <c r="AA82">
        <f t="shared" si="14"/>
        <v>5602632.9073779471</v>
      </c>
      <c r="AB82" s="10">
        <f t="shared" si="15"/>
        <v>5.6026329073779468</v>
      </c>
      <c r="AC82" s="10">
        <f t="shared" si="16"/>
        <v>5.5016329073779469</v>
      </c>
      <c r="AD82" s="3">
        <f t="shared" si="17"/>
        <v>797.91630273791839</v>
      </c>
      <c r="AI82" s="94">
        <f t="shared" si="28"/>
        <v>0.93954690465736934</v>
      </c>
    </row>
    <row r="83" spans="2:35">
      <c r="B83" s="39">
        <f t="shared" si="30"/>
        <v>55</v>
      </c>
      <c r="C83" s="42">
        <f t="shared" si="31"/>
        <v>0.98920863309332485</v>
      </c>
      <c r="D83" s="10">
        <f t="shared" si="32"/>
        <v>14.010791366906652</v>
      </c>
      <c r="E83" s="40">
        <f t="shared" si="33"/>
        <v>17.978417266186696</v>
      </c>
      <c r="F83" s="40">
        <f t="shared" si="34"/>
        <v>46</v>
      </c>
      <c r="G83" s="3">
        <f t="shared" si="35"/>
        <v>415.10791366906574</v>
      </c>
      <c r="H83" s="3">
        <f t="shared" si="36"/>
        <v>150.59214621494854</v>
      </c>
      <c r="I83">
        <f t="shared" si="1"/>
        <v>1.5059214621494855E-4</v>
      </c>
      <c r="J83" s="4">
        <f t="shared" si="37"/>
        <v>401.51398808733643</v>
      </c>
      <c r="K83" s="40">
        <f t="shared" si="38"/>
        <v>2.6662345824743956</v>
      </c>
      <c r="L83" s="40">
        <f t="shared" si="4"/>
        <v>3.3337654175256044</v>
      </c>
      <c r="M83" s="10">
        <f t="shared" si="39"/>
        <v>5.6026329073779468</v>
      </c>
      <c r="N83" s="10">
        <f t="shared" si="5"/>
        <v>8.26</v>
      </c>
      <c r="O83" s="10">
        <f t="shared" si="6"/>
        <v>0.31900000000000001</v>
      </c>
      <c r="P83" s="10">
        <f t="shared" si="40"/>
        <v>14.312554349520157</v>
      </c>
      <c r="Q83" s="42">
        <f t="shared" si="41"/>
        <v>7.4492676178122622E-2</v>
      </c>
      <c r="R83" s="4">
        <f t="shared" si="42"/>
        <v>584489.94998524012</v>
      </c>
      <c r="S83">
        <f t="shared" si="9"/>
        <v>5.844899499852401E-4</v>
      </c>
      <c r="T83" s="41">
        <f t="shared" si="10"/>
        <v>2.4036058528340107E-4</v>
      </c>
      <c r="U83" s="42">
        <f t="shared" si="43"/>
        <v>1.0378554245907914</v>
      </c>
      <c r="V83" s="42">
        <f t="shared" si="44"/>
        <v>0.95335844088812249</v>
      </c>
      <c r="W83" s="42">
        <f t="shared" si="45"/>
        <v>0.94050542559528971</v>
      </c>
      <c r="X83" s="42">
        <f t="shared" si="46"/>
        <v>1.2853015292832781E-2</v>
      </c>
      <c r="Y83" s="42">
        <f t="shared" si="29"/>
        <v>4.2279136849700258E-3</v>
      </c>
      <c r="Z83" s="10">
        <f t="shared" si="47"/>
        <v>17.589879305648367</v>
      </c>
      <c r="AA83">
        <f t="shared" si="14"/>
        <v>5608228.6235180106</v>
      </c>
      <c r="AB83" s="10">
        <f t="shared" si="15"/>
        <v>5.608228623518011</v>
      </c>
      <c r="AC83" s="10">
        <f t="shared" si="16"/>
        <v>5.507228623518011</v>
      </c>
      <c r="AD83" s="3">
        <f t="shared" si="17"/>
        <v>798.72786417955194</v>
      </c>
      <c r="AI83" s="94">
        <f t="shared" si="28"/>
        <v>0.94050542559528971</v>
      </c>
    </row>
    <row r="84" spans="2:35">
      <c r="B84" s="39">
        <f t="shared" si="30"/>
        <v>56</v>
      </c>
      <c r="C84" s="42">
        <f t="shared" si="31"/>
        <v>1.0071942446041127</v>
      </c>
      <c r="D84" s="10">
        <f t="shared" si="32"/>
        <v>13.992805755395864</v>
      </c>
      <c r="E84" s="40">
        <f t="shared" si="33"/>
        <v>18.014388489208272</v>
      </c>
      <c r="F84" s="40">
        <f t="shared" si="34"/>
        <v>46</v>
      </c>
      <c r="G84" s="3">
        <f t="shared" si="35"/>
        <v>414.92805755395784</v>
      </c>
      <c r="H84" s="3">
        <f t="shared" si="36"/>
        <v>150.59214621494854</v>
      </c>
      <c r="I84">
        <f t="shared" si="1"/>
        <v>1.5059214621494855E-4</v>
      </c>
      <c r="J84" s="4">
        <f t="shared" si="37"/>
        <v>402.53084720732932</v>
      </c>
      <c r="K84" s="40">
        <f t="shared" si="38"/>
        <v>2.672986987201674</v>
      </c>
      <c r="L84" s="40">
        <f t="shared" si="4"/>
        <v>3.327013012798326</v>
      </c>
      <c r="M84" s="10">
        <f t="shared" si="39"/>
        <v>5.608228623518011</v>
      </c>
      <c r="N84" s="10">
        <f t="shared" si="5"/>
        <v>8.26</v>
      </c>
      <c r="O84" s="10">
        <f t="shared" si="6"/>
        <v>0.31900000000000001</v>
      </c>
      <c r="P84" s="10">
        <f t="shared" si="40"/>
        <v>14.317112867817688</v>
      </c>
      <c r="Q84" s="42">
        <f t="shared" si="41"/>
        <v>7.5748907911212901E-2</v>
      </c>
      <c r="R84" s="4">
        <f t="shared" si="42"/>
        <v>583814.78139347676</v>
      </c>
      <c r="S84">
        <f t="shared" si="9"/>
        <v>5.8381478139347672E-4</v>
      </c>
      <c r="T84" s="41">
        <f t="shared" si="10"/>
        <v>2.4103575387516445E-4</v>
      </c>
      <c r="U84" s="42">
        <f t="shared" si="43"/>
        <v>1.0366565547291409</v>
      </c>
      <c r="V84" s="42">
        <f t="shared" si="44"/>
        <v>0.9543381448431878</v>
      </c>
      <c r="W84" s="42">
        <f t="shared" si="45"/>
        <v>0.94146201457140311</v>
      </c>
      <c r="X84" s="42">
        <f t="shared" si="46"/>
        <v>1.2876130271784691E-2</v>
      </c>
      <c r="Y84" s="42">
        <f t="shared" si="29"/>
        <v>4.2440890884168463E-3</v>
      </c>
      <c r="Z84" s="10">
        <f t="shared" si="47"/>
        <v>17.607715951613201</v>
      </c>
      <c r="AA84">
        <f t="shared" si="14"/>
        <v>5613813.1125016026</v>
      </c>
      <c r="AB84" s="10">
        <f t="shared" si="15"/>
        <v>5.6138131125016022</v>
      </c>
      <c r="AC84" s="10">
        <f t="shared" si="16"/>
        <v>5.5128131125016022</v>
      </c>
      <c r="AD84" s="3">
        <f t="shared" si="17"/>
        <v>799.53779731712871</v>
      </c>
      <c r="AI84" s="94">
        <f t="shared" si="28"/>
        <v>0.94146201457140311</v>
      </c>
    </row>
    <row r="85" spans="2:35">
      <c r="B85" s="39">
        <f t="shared" si="30"/>
        <v>57</v>
      </c>
      <c r="C85" s="42">
        <f t="shared" si="31"/>
        <v>1.0251798561149004</v>
      </c>
      <c r="D85" s="10">
        <f t="shared" si="32"/>
        <v>13.974820143885076</v>
      </c>
      <c r="E85" s="40">
        <f t="shared" si="33"/>
        <v>18.050359712229849</v>
      </c>
      <c r="F85" s="40">
        <f t="shared" si="34"/>
        <v>46</v>
      </c>
      <c r="G85" s="3">
        <f t="shared" si="35"/>
        <v>414.74820143884995</v>
      </c>
      <c r="H85" s="3">
        <f t="shared" si="36"/>
        <v>150.59214621494854</v>
      </c>
      <c r="I85">
        <f t="shared" si="1"/>
        <v>1.5059214621494855E-4</v>
      </c>
      <c r="J85" s="4">
        <f t="shared" si="37"/>
        <v>403.54973882606305</v>
      </c>
      <c r="K85" s="40">
        <f t="shared" si="38"/>
        <v>2.6797528886403814</v>
      </c>
      <c r="L85" s="40">
        <f t="shared" si="4"/>
        <v>3.3202471113596186</v>
      </c>
      <c r="M85" s="10">
        <f t="shared" si="39"/>
        <v>5.6138131125016022</v>
      </c>
      <c r="N85" s="10">
        <f t="shared" si="5"/>
        <v>8.26</v>
      </c>
      <c r="O85" s="10">
        <f t="shared" si="6"/>
        <v>0.31900000000000001</v>
      </c>
      <c r="P85" s="10">
        <f t="shared" si="40"/>
        <v>14.321659152911723</v>
      </c>
      <c r="Q85" s="42">
        <f t="shared" si="41"/>
        <v>7.7004740864556928E-2</v>
      </c>
      <c r="R85" s="4">
        <f t="shared" si="42"/>
        <v>583139.13560317818</v>
      </c>
      <c r="S85">
        <f t="shared" si="9"/>
        <v>5.831391356031782E-4</v>
      </c>
      <c r="T85" s="41">
        <f t="shared" si="10"/>
        <v>2.4171139966546297E-4</v>
      </c>
      <c r="U85" s="42">
        <f t="shared" si="43"/>
        <v>1.0354568375251394</v>
      </c>
      <c r="V85" s="42">
        <f t="shared" si="44"/>
        <v>0.95531591268318694</v>
      </c>
      <c r="W85" s="42">
        <f t="shared" si="45"/>
        <v>0.94241668426250558</v>
      </c>
      <c r="X85" s="42">
        <f t="shared" si="46"/>
        <v>1.2899228420681363E-2</v>
      </c>
      <c r="Y85" s="42">
        <f t="shared" si="29"/>
        <v>4.2602883645402496E-3</v>
      </c>
      <c r="Z85" s="10">
        <f t="shared" si="47"/>
        <v>17.625516919916222</v>
      </c>
      <c r="AA85">
        <f t="shared" si="14"/>
        <v>5619386.4311390556</v>
      </c>
      <c r="AB85" s="10">
        <f t="shared" si="15"/>
        <v>5.6193864311390556</v>
      </c>
      <c r="AC85" s="10">
        <f t="shared" si="16"/>
        <v>5.5183864311390556</v>
      </c>
      <c r="AD85" s="3">
        <f t="shared" si="17"/>
        <v>800.34611039000083</v>
      </c>
      <c r="AI85" s="94">
        <f t="shared" si="28"/>
        <v>0.94241668426250558</v>
      </c>
    </row>
    <row r="86" spans="2:35">
      <c r="B86" s="39">
        <f t="shared" si="30"/>
        <v>58</v>
      </c>
      <c r="C86" s="42">
        <f t="shared" si="31"/>
        <v>1.0431654676256881</v>
      </c>
      <c r="D86" s="10">
        <f t="shared" si="32"/>
        <v>13.956834532374288</v>
      </c>
      <c r="E86" s="40">
        <f t="shared" si="33"/>
        <v>18.086330935251425</v>
      </c>
      <c r="F86" s="40">
        <f t="shared" si="34"/>
        <v>46</v>
      </c>
      <c r="G86" s="3">
        <f t="shared" si="35"/>
        <v>414.56834532374205</v>
      </c>
      <c r="H86" s="3">
        <f t="shared" si="36"/>
        <v>150.59214621494854</v>
      </c>
      <c r="I86">
        <f t="shared" si="1"/>
        <v>1.5059214621494855E-4</v>
      </c>
      <c r="J86" s="4">
        <f t="shared" si="37"/>
        <v>404.57066294353763</v>
      </c>
      <c r="K86" s="40">
        <f t="shared" si="38"/>
        <v>2.6865322867905173</v>
      </c>
      <c r="L86" s="40">
        <f t="shared" si="4"/>
        <v>3.3134677132094827</v>
      </c>
      <c r="M86" s="10">
        <f t="shared" si="39"/>
        <v>5.6193864311390556</v>
      </c>
      <c r="N86" s="10">
        <f t="shared" si="5"/>
        <v>8.26</v>
      </c>
      <c r="O86" s="10">
        <f t="shared" si="6"/>
        <v>0.31900000000000001</v>
      </c>
      <c r="P86" s="10">
        <f t="shared" si="40"/>
        <v>14.326193274744135</v>
      </c>
      <c r="Q86" s="42">
        <f t="shared" si="41"/>
        <v>7.8260176357144814E-2</v>
      </c>
      <c r="R86" s="4">
        <f t="shared" si="42"/>
        <v>582463.01371101628</v>
      </c>
      <c r="S86">
        <f t="shared" si="9"/>
        <v>5.8246301371101623E-4</v>
      </c>
      <c r="T86" s="41">
        <f t="shared" si="10"/>
        <v>2.4238752155762494E-4</v>
      </c>
      <c r="U86" s="42">
        <f t="shared" si="43"/>
        <v>1.0342562749261033</v>
      </c>
      <c r="V86" s="42">
        <f t="shared" si="44"/>
        <v>0.95629174587165788</v>
      </c>
      <c r="W86" s="42">
        <f t="shared" si="45"/>
        <v>0.94336944438033654</v>
      </c>
      <c r="X86" s="42">
        <f t="shared" si="46"/>
        <v>1.2922301491321342E-2</v>
      </c>
      <c r="Y86" s="42">
        <f t="shared" si="29"/>
        <v>4.276511480478376E-3</v>
      </c>
      <c r="Z86" s="10">
        <f t="shared" si="47"/>
        <v>17.64328234802171</v>
      </c>
      <c r="AA86">
        <f t="shared" si="14"/>
        <v>5624948.6224691682</v>
      </c>
      <c r="AB86" s="10">
        <f t="shared" si="15"/>
        <v>5.6249486224691685</v>
      </c>
      <c r="AC86" s="10">
        <f t="shared" si="16"/>
        <v>5.5239486224691685</v>
      </c>
      <c r="AD86" s="3">
        <f t="shared" si="17"/>
        <v>801.15280964019848</v>
      </c>
      <c r="AI86" s="94">
        <f t="shared" si="28"/>
        <v>0.94336944438033654</v>
      </c>
    </row>
    <row r="87" spans="2:35">
      <c r="B87" s="39">
        <f t="shared" si="30"/>
        <v>59</v>
      </c>
      <c r="C87" s="42">
        <f t="shared" si="31"/>
        <v>1.0611510791364758</v>
      </c>
      <c r="D87" s="10">
        <f t="shared" si="32"/>
        <v>13.938848920863499</v>
      </c>
      <c r="E87" s="40">
        <f t="shared" si="33"/>
        <v>18.122302158273001</v>
      </c>
      <c r="F87" s="40">
        <f t="shared" si="34"/>
        <v>46</v>
      </c>
      <c r="G87" s="3">
        <f t="shared" si="35"/>
        <v>414.38848920863416</v>
      </c>
      <c r="H87" s="3">
        <f t="shared" si="36"/>
        <v>150.59214621494854</v>
      </c>
      <c r="I87">
        <f t="shared" si="1"/>
        <v>1.5059214621494855E-4</v>
      </c>
      <c r="J87" s="4">
        <f t="shared" si="37"/>
        <v>405.5936195597526</v>
      </c>
      <c r="K87" s="40">
        <f t="shared" si="38"/>
        <v>2.693325181652078</v>
      </c>
      <c r="L87" s="40">
        <f t="shared" si="4"/>
        <v>3.306674818347922</v>
      </c>
      <c r="M87" s="10">
        <f t="shared" si="39"/>
        <v>5.6249486224691685</v>
      </c>
      <c r="N87" s="10">
        <f t="shared" si="5"/>
        <v>8.26</v>
      </c>
      <c r="O87" s="10">
        <f t="shared" si="6"/>
        <v>0.31900000000000001</v>
      </c>
      <c r="P87" s="10">
        <f t="shared" si="40"/>
        <v>14.330715291826968</v>
      </c>
      <c r="Q87" s="42">
        <f t="shared" si="41"/>
        <v>7.9515215700578373E-2</v>
      </c>
      <c r="R87" s="4">
        <f t="shared" si="42"/>
        <v>581786.41681366321</v>
      </c>
      <c r="S87">
        <f t="shared" si="9"/>
        <v>5.8178641681366316E-4</v>
      </c>
      <c r="T87" s="41">
        <f t="shared" si="10"/>
        <v>2.4306411845497801E-4</v>
      </c>
      <c r="U87" s="42">
        <f t="shared" si="43"/>
        <v>1.0330548688793493</v>
      </c>
      <c r="V87" s="42">
        <f t="shared" si="44"/>
        <v>0.95726564512884327</v>
      </c>
      <c r="W87" s="42">
        <f t="shared" si="45"/>
        <v>0.94432030228238861</v>
      </c>
      <c r="X87" s="42">
        <f t="shared" si="46"/>
        <v>1.2945342846454655E-2</v>
      </c>
      <c r="Y87" s="42">
        <f t="shared" si="29"/>
        <v>4.2927583950649129E-3</v>
      </c>
      <c r="Z87" s="10">
        <f t="shared" si="47"/>
        <v>17.661012338437963</v>
      </c>
      <c r="AA87">
        <f t="shared" si="14"/>
        <v>5630499.7185863387</v>
      </c>
      <c r="AB87" s="10">
        <f t="shared" si="15"/>
        <v>5.6304997185863384</v>
      </c>
      <c r="AC87" s="10">
        <f t="shared" si="16"/>
        <v>5.5294997185863384</v>
      </c>
      <c r="AD87" s="3">
        <f t="shared" si="17"/>
        <v>801.95789972245666</v>
      </c>
      <c r="AI87" s="94">
        <f t="shared" si="28"/>
        <v>0.94432030228238861</v>
      </c>
    </row>
    <row r="88" spans="2:35">
      <c r="B88" s="39">
        <f t="shared" si="30"/>
        <v>60</v>
      </c>
      <c r="C88" s="42">
        <f t="shared" si="31"/>
        <v>1.0791366906472635</v>
      </c>
      <c r="D88" s="10">
        <f t="shared" si="32"/>
        <v>13.920863309352711</v>
      </c>
      <c r="E88" s="40">
        <f t="shared" si="33"/>
        <v>18.158273381294578</v>
      </c>
      <c r="F88" s="40">
        <f t="shared" si="34"/>
        <v>46</v>
      </c>
      <c r="G88" s="3">
        <f t="shared" si="35"/>
        <v>414.20863309352626</v>
      </c>
      <c r="H88" s="3">
        <f t="shared" si="36"/>
        <v>150.59214621494854</v>
      </c>
      <c r="I88">
        <f t="shared" si="1"/>
        <v>1.5059214621494855E-4</v>
      </c>
      <c r="J88" s="4">
        <f t="shared" si="37"/>
        <v>406.61860867470864</v>
      </c>
      <c r="K88" s="40">
        <f t="shared" si="38"/>
        <v>2.700131573225069</v>
      </c>
      <c r="L88" s="40">
        <f t="shared" si="4"/>
        <v>3.299868426774931</v>
      </c>
      <c r="M88" s="10">
        <f t="shared" si="39"/>
        <v>5.6304997185863384</v>
      </c>
      <c r="N88" s="10">
        <f t="shared" si="5"/>
        <v>8.26</v>
      </c>
      <c r="O88" s="10">
        <f t="shared" si="6"/>
        <v>0.31900000000000001</v>
      </c>
      <c r="P88" s="10">
        <f t="shared" si="40"/>
        <v>14.335225253577899</v>
      </c>
      <c r="Q88" s="42">
        <f t="shared" si="41"/>
        <v>8.076986019988952E-2</v>
      </c>
      <c r="R88" s="4">
        <f t="shared" si="42"/>
        <v>581109.34600779053</v>
      </c>
      <c r="S88">
        <f t="shared" si="9"/>
        <v>5.8110934600779057E-4</v>
      </c>
      <c r="T88" s="41">
        <f t="shared" si="10"/>
        <v>2.437411892608506E-4</v>
      </c>
      <c r="U88" s="42">
        <f t="shared" si="43"/>
        <v>1.0318526213321935</v>
      </c>
      <c r="V88" s="42">
        <f t="shared" si="44"/>
        <v>0.95823761058681955</v>
      </c>
      <c r="W88" s="42">
        <f t="shared" si="45"/>
        <v>0.94526926345520657</v>
      </c>
      <c r="X88" s="42">
        <f t="shared" si="46"/>
        <v>1.2968347131612989E-2</v>
      </c>
      <c r="Y88" s="42">
        <f t="shared" si="29"/>
        <v>4.3090290604587489E-3</v>
      </c>
      <c r="Z88" s="10">
        <f t="shared" si="47"/>
        <v>17.678706965884405</v>
      </c>
      <c r="AA88">
        <f t="shared" si="14"/>
        <v>5636039.7428845298</v>
      </c>
      <c r="AB88" s="10">
        <f t="shared" si="15"/>
        <v>5.6360397428845301</v>
      </c>
      <c r="AC88" s="10">
        <f t="shared" si="16"/>
        <v>5.5350397428845302</v>
      </c>
      <c r="AD88" s="3">
        <f t="shared" si="17"/>
        <v>802.76138402966353</v>
      </c>
      <c r="AI88" s="94">
        <f t="shared" si="28"/>
        <v>0.94526926345520657</v>
      </c>
    </row>
    <row r="89" spans="2:35">
      <c r="B89" s="39">
        <f t="shared" si="30"/>
        <v>61</v>
      </c>
      <c r="C89" s="42">
        <f t="shared" si="31"/>
        <v>1.0971223021580512</v>
      </c>
      <c r="D89" s="10">
        <f t="shared" si="32"/>
        <v>13.902877697841923</v>
      </c>
      <c r="E89" s="40">
        <f t="shared" si="33"/>
        <v>18.194244604316154</v>
      </c>
      <c r="F89" s="40">
        <f t="shared" si="34"/>
        <v>46</v>
      </c>
      <c r="G89" s="3">
        <f t="shared" si="35"/>
        <v>414.02877697841836</v>
      </c>
      <c r="H89" s="3">
        <f t="shared" si="36"/>
        <v>150.59214621494854</v>
      </c>
      <c r="I89">
        <f t="shared" si="1"/>
        <v>1.5059214621494855E-4</v>
      </c>
      <c r="J89" s="4">
        <f t="shared" si="37"/>
        <v>407.64563028840507</v>
      </c>
      <c r="K89" s="40">
        <f t="shared" si="38"/>
        <v>2.7069514615094854</v>
      </c>
      <c r="L89" s="40">
        <f t="shared" si="4"/>
        <v>3.2930485384905146</v>
      </c>
      <c r="M89" s="10">
        <f t="shared" si="39"/>
        <v>5.6360397428845301</v>
      </c>
      <c r="N89" s="10">
        <f t="shared" si="5"/>
        <v>8.26</v>
      </c>
      <c r="O89" s="10">
        <f t="shared" si="6"/>
        <v>0.31900000000000001</v>
      </c>
      <c r="P89" s="10">
        <f t="shared" si="40"/>
        <v>14.339723202172767</v>
      </c>
      <c r="Q89" s="42">
        <f t="shared" si="41"/>
        <v>8.2024111154194029E-2</v>
      </c>
      <c r="R89" s="4">
        <f t="shared" si="42"/>
        <v>580431.80239007075</v>
      </c>
      <c r="S89">
        <f t="shared" si="9"/>
        <v>5.804318023900708E-4</v>
      </c>
      <c r="T89" s="41">
        <f t="shared" si="10"/>
        <v>2.4441873287857037E-4</v>
      </c>
      <c r="U89" s="42">
        <f t="shared" si="43"/>
        <v>1.030649534231953</v>
      </c>
      <c r="V89" s="42">
        <f t="shared" si="44"/>
        <v>0.95920764190890262</v>
      </c>
      <c r="W89" s="42">
        <f t="shared" si="45"/>
        <v>0.94621633189799403</v>
      </c>
      <c r="X89" s="42">
        <f t="shared" si="46"/>
        <v>1.2991310010908586E-2</v>
      </c>
      <c r="Y89" s="42">
        <f t="shared" si="29"/>
        <v>4.3253234234375965E-3</v>
      </c>
      <c r="Z89" s="10">
        <f t="shared" si="47"/>
        <v>17.696366282965961</v>
      </c>
      <c r="AA89">
        <f t="shared" si="14"/>
        <v>5641568.7118338561</v>
      </c>
      <c r="AB89" s="10">
        <f t="shared" si="15"/>
        <v>5.6415687118338562</v>
      </c>
      <c r="AC89" s="10">
        <f t="shared" si="16"/>
        <v>5.5405687118338562</v>
      </c>
      <c r="AD89" s="3">
        <f t="shared" si="17"/>
        <v>803.56326495052303</v>
      </c>
      <c r="AI89" s="94">
        <f t="shared" si="28"/>
        <v>0.94621633189799403</v>
      </c>
    </row>
    <row r="90" spans="2:35">
      <c r="B90" s="39">
        <f t="shared" si="30"/>
        <v>62</v>
      </c>
      <c r="C90" s="42">
        <f t="shared" si="31"/>
        <v>1.1151079136688389</v>
      </c>
      <c r="D90" s="10">
        <f t="shared" si="32"/>
        <v>13.884892086331135</v>
      </c>
      <c r="E90" s="40">
        <f t="shared" si="33"/>
        <v>18.23021582733773</v>
      </c>
      <c r="F90" s="40">
        <f t="shared" si="34"/>
        <v>46</v>
      </c>
      <c r="G90" s="3">
        <f t="shared" si="35"/>
        <v>413.84892086331047</v>
      </c>
      <c r="H90" s="3">
        <f t="shared" si="36"/>
        <v>150.59214621494854</v>
      </c>
      <c r="I90">
        <f t="shared" si="1"/>
        <v>1.5059214621494855E-4</v>
      </c>
      <c r="J90" s="4">
        <f t="shared" si="37"/>
        <v>408.67468440084258</v>
      </c>
      <c r="K90" s="40">
        <f t="shared" si="38"/>
        <v>2.7137848465053316</v>
      </c>
      <c r="L90" s="40">
        <f t="shared" si="4"/>
        <v>3.2862151534946684</v>
      </c>
      <c r="M90" s="10">
        <f t="shared" si="39"/>
        <v>5.6415687118338562</v>
      </c>
      <c r="N90" s="10">
        <f t="shared" si="5"/>
        <v>8.26</v>
      </c>
      <c r="O90" s="10">
        <f t="shared" si="6"/>
        <v>0.31900000000000001</v>
      </c>
      <c r="P90" s="10">
        <f t="shared" si="40"/>
        <v>14.344209174011324</v>
      </c>
      <c r="Q90" s="42">
        <f t="shared" si="41"/>
        <v>8.3277969857215028E-2</v>
      </c>
      <c r="R90" s="4">
        <f t="shared" si="42"/>
        <v>579753.78705717542</v>
      </c>
      <c r="S90">
        <f t="shared" si="9"/>
        <v>5.7975378705717542E-4</v>
      </c>
      <c r="T90" s="41">
        <f t="shared" si="10"/>
        <v>2.4509674821146575E-4</v>
      </c>
      <c r="U90" s="42">
        <f t="shared" si="43"/>
        <v>1.0294456095259441</v>
      </c>
      <c r="V90" s="42">
        <f t="shared" si="44"/>
        <v>0.96017573838922265</v>
      </c>
      <c r="W90" s="42">
        <f t="shared" si="45"/>
        <v>0.9471615104263208</v>
      </c>
      <c r="X90" s="42">
        <f t="shared" si="46"/>
        <v>1.3014227962901859E-2</v>
      </c>
      <c r="Y90" s="42">
        <f t="shared" si="29"/>
        <v>4.3416414264319803E-3</v>
      </c>
      <c r="Z90" s="10">
        <f t="shared" si="47"/>
        <v>17.713990324694468</v>
      </c>
      <c r="AA90">
        <f t="shared" si="14"/>
        <v>5647086.6363961995</v>
      </c>
      <c r="AB90" s="10">
        <f t="shared" si="15"/>
        <v>5.6470866363961996</v>
      </c>
      <c r="AC90" s="10">
        <f t="shared" si="16"/>
        <v>5.5460866363961996</v>
      </c>
      <c r="AD90" s="3">
        <f t="shared" si="17"/>
        <v>804.36354407486579</v>
      </c>
      <c r="AI90" s="94">
        <f t="shared" si="28"/>
        <v>0.9471615104263208</v>
      </c>
    </row>
    <row r="91" spans="2:35">
      <c r="B91" s="39">
        <f t="shared" si="30"/>
        <v>63</v>
      </c>
      <c r="C91" s="42">
        <f t="shared" si="31"/>
        <v>1.1330935251796266</v>
      </c>
      <c r="D91" s="10">
        <f t="shared" si="32"/>
        <v>13.866906474820347</v>
      </c>
      <c r="E91" s="40">
        <f t="shared" si="33"/>
        <v>18.266187050359306</v>
      </c>
      <c r="F91" s="40">
        <f t="shared" si="34"/>
        <v>46</v>
      </c>
      <c r="G91" s="3">
        <f t="shared" si="35"/>
        <v>413.66906474820257</v>
      </c>
      <c r="H91" s="3">
        <f t="shared" si="36"/>
        <v>150.59214621494854</v>
      </c>
      <c r="I91">
        <f t="shared" si="1"/>
        <v>1.5059214621494855E-4</v>
      </c>
      <c r="J91" s="4">
        <f t="shared" si="37"/>
        <v>409.7057710120207</v>
      </c>
      <c r="K91" s="40">
        <f t="shared" si="38"/>
        <v>2.7206317282126045</v>
      </c>
      <c r="L91" s="40">
        <f t="shared" si="4"/>
        <v>3.2793682717873955</v>
      </c>
      <c r="M91" s="10">
        <f t="shared" si="39"/>
        <v>5.6470866363961996</v>
      </c>
      <c r="N91" s="10">
        <f t="shared" si="5"/>
        <v>8.26</v>
      </c>
      <c r="O91" s="10">
        <f t="shared" si="6"/>
        <v>0.31900000000000001</v>
      </c>
      <c r="P91" s="10">
        <f t="shared" si="40"/>
        <v>14.348683200884457</v>
      </c>
      <c r="Q91" s="42">
        <f t="shared" si="41"/>
        <v>8.4531437597702819E-2</v>
      </c>
      <c r="R91" s="4">
        <f t="shared" si="42"/>
        <v>579075.3011057768</v>
      </c>
      <c r="S91">
        <f t="shared" si="9"/>
        <v>5.7907530110577678E-4</v>
      </c>
      <c r="T91" s="41">
        <f t="shared" si="10"/>
        <v>2.4577523416286439E-4</v>
      </c>
      <c r="U91" s="42">
        <f t="shared" si="43"/>
        <v>1.0282408491614836</v>
      </c>
      <c r="V91" s="42">
        <f t="shared" si="44"/>
        <v>0.96114189902617919</v>
      </c>
      <c r="W91" s="42">
        <f t="shared" si="45"/>
        <v>0.94810480091412297</v>
      </c>
      <c r="X91" s="42">
        <f t="shared" si="46"/>
        <v>1.3037098112056222E-2</v>
      </c>
      <c r="Y91" s="42">
        <f t="shared" si="29"/>
        <v>4.3579830083450167E-3</v>
      </c>
      <c r="Z91" s="10">
        <f t="shared" si="47"/>
        <v>17.731579112064537</v>
      </c>
      <c r="AA91">
        <f t="shared" si="14"/>
        <v>5652593.5231447816</v>
      </c>
      <c r="AB91" s="10">
        <f t="shared" si="15"/>
        <v>5.6525935231447813</v>
      </c>
      <c r="AC91" s="10">
        <f t="shared" si="16"/>
        <v>5.5515935231447813</v>
      </c>
      <c r="AD91" s="3">
        <f t="shared" si="17"/>
        <v>805.16222235602345</v>
      </c>
      <c r="AI91" s="94">
        <f t="shared" si="28"/>
        <v>0.94810480091412297</v>
      </c>
    </row>
    <row r="92" spans="2:35">
      <c r="B92" s="39">
        <f t="shared" si="30"/>
        <v>64</v>
      </c>
      <c r="C92" s="42">
        <f t="shared" si="31"/>
        <v>1.1510791366904143</v>
      </c>
      <c r="D92" s="10">
        <f t="shared" si="32"/>
        <v>13.848920863309559</v>
      </c>
      <c r="E92" s="40">
        <f t="shared" si="33"/>
        <v>18.302158273380883</v>
      </c>
      <c r="F92" s="40">
        <f t="shared" si="34"/>
        <v>46</v>
      </c>
      <c r="G92" s="3">
        <f t="shared" si="35"/>
        <v>413.48920863309468</v>
      </c>
      <c r="H92" s="3">
        <f t="shared" si="36"/>
        <v>150.59214621494854</v>
      </c>
      <c r="I92">
        <f t="shared" ref="I92:I155" si="48">H92/1000^2</f>
        <v>1.5059214621494855E-4</v>
      </c>
      <c r="J92" s="4">
        <f t="shared" si="37"/>
        <v>410.73889012193945</v>
      </c>
      <c r="K92" s="40">
        <f t="shared" si="38"/>
        <v>2.7274921066313045</v>
      </c>
      <c r="L92" s="40">
        <f t="shared" ref="L92:L155" si="49">IF((gstar-K92)&lt;0,0,gstar-K92)</f>
        <v>3.2725078933686955</v>
      </c>
      <c r="M92" s="10">
        <f t="shared" si="39"/>
        <v>5.6525935231447813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14.353145310896767</v>
      </c>
      <c r="Q92" s="42">
        <f t="shared" si="41"/>
        <v>8.5784515659772825E-2</v>
      </c>
      <c r="R92" s="4">
        <f t="shared" si="42"/>
        <v>578396.34563254681</v>
      </c>
      <c r="S92">
        <f t="shared" ref="S92:S155" si="52">R92/1000^3</f>
        <v>5.7839634563254679E-4</v>
      </c>
      <c r="T92" s="41">
        <f t="shared" ref="T92:T155" si="53">(vc/1000^3-S92)</f>
        <v>2.4645418963609438E-4</v>
      </c>
      <c r="U92" s="42">
        <f t="shared" si="43"/>
        <v>1.0270352550858881</v>
      </c>
      <c r="V92" s="42">
        <f t="shared" si="44"/>
        <v>0.96210612258580308</v>
      </c>
      <c r="W92" s="42">
        <f t="shared" si="45"/>
        <v>0.94904620448509469</v>
      </c>
      <c r="X92" s="42">
        <f t="shared" si="46"/>
        <v>1.305991810070839E-2</v>
      </c>
      <c r="Y92" s="42">
        <f t="shared" si="29"/>
        <v>4.3743481052094454E-3</v>
      </c>
      <c r="Z92" s="10">
        <f t="shared" si="47"/>
        <v>17.749132654910248</v>
      </c>
      <c r="AA92">
        <f t="shared" ref="AA92:AA155" si="54">Z92*rat*to+patm*1000000</f>
        <v>5658089.3751585586</v>
      </c>
      <c r="AB92" s="10">
        <f t="shared" ref="AB92:AB155" si="55">AA92/1000000</f>
        <v>5.6580893751585588</v>
      </c>
      <c r="AC92" s="10">
        <f t="shared" ref="AC92:AC155" si="56">AB92-patm</f>
        <v>5.5570893751585588</v>
      </c>
      <c r="AD92" s="3">
        <f t="shared" ref="AD92:AD155" si="57">AC92*1000000/6895</f>
        <v>805.95930024054508</v>
      </c>
      <c r="AI92" s="94">
        <f t="shared" si="28"/>
        <v>0.94904620448509469</v>
      </c>
    </row>
    <row r="93" spans="2:35">
      <c r="B93" s="39">
        <f t="shared" si="30"/>
        <v>65</v>
      </c>
      <c r="C93" s="42">
        <f t="shared" si="31"/>
        <v>1.169064748201202</v>
      </c>
      <c r="D93" s="10">
        <f t="shared" si="32"/>
        <v>13.83093525179877</v>
      </c>
      <c r="E93" s="40">
        <f t="shared" si="33"/>
        <v>18.338129496402459</v>
      </c>
      <c r="F93" s="40">
        <f t="shared" si="34"/>
        <v>46</v>
      </c>
      <c r="G93" s="3">
        <f t="shared" si="35"/>
        <v>413.30935251798678</v>
      </c>
      <c r="H93" s="3">
        <f t="shared" si="36"/>
        <v>150.59214621494854</v>
      </c>
      <c r="I93">
        <f t="shared" si="48"/>
        <v>1.5059214621494855E-4</v>
      </c>
      <c r="J93" s="4">
        <f t="shared" si="37"/>
        <v>411.77404173059927</v>
      </c>
      <c r="K93" s="40">
        <f t="shared" si="38"/>
        <v>2.7343659817614343</v>
      </c>
      <c r="L93" s="40">
        <f t="shared" si="49"/>
        <v>3.2656340182385657</v>
      </c>
      <c r="M93" s="10">
        <f t="shared" si="39"/>
        <v>5.6580893751585588</v>
      </c>
      <c r="N93" s="10">
        <f t="shared" si="50"/>
        <v>8.26</v>
      </c>
      <c r="O93" s="10">
        <f t="shared" si="51"/>
        <v>0.31900000000000001</v>
      </c>
      <c r="P93" s="10">
        <f t="shared" si="40"/>
        <v>14.357595529203135</v>
      </c>
      <c r="Q93" s="42">
        <f t="shared" si="41"/>
        <v>8.7037205323178185E-2</v>
      </c>
      <c r="R93" s="4">
        <f t="shared" si="42"/>
        <v>577716.92173415725</v>
      </c>
      <c r="S93">
        <f t="shared" si="52"/>
        <v>5.7771692173415724E-4</v>
      </c>
      <c r="T93" s="41">
        <f t="shared" si="53"/>
        <v>2.4713361353448393E-4</v>
      </c>
      <c r="U93" s="42">
        <f t="shared" si="43"/>
        <v>1.0258288292464737</v>
      </c>
      <c r="V93" s="42">
        <f t="shared" si="44"/>
        <v>0.96306840764922053</v>
      </c>
      <c r="W93" s="42">
        <f t="shared" si="45"/>
        <v>0.9499857216655837</v>
      </c>
      <c r="X93" s="42">
        <f t="shared" si="46"/>
        <v>1.3082685983636821E-2</v>
      </c>
      <c r="Y93" s="42">
        <f t="shared" si="29"/>
        <v>4.3907366507107259E-3</v>
      </c>
      <c r="Z93" s="10">
        <f t="shared" si="47"/>
        <v>17.766650954173265</v>
      </c>
      <c r="AA93">
        <f t="shared" si="54"/>
        <v>5663574.1927323584</v>
      </c>
      <c r="AB93" s="10">
        <f t="shared" si="55"/>
        <v>5.6635741927323586</v>
      </c>
      <c r="AC93" s="10">
        <f t="shared" si="56"/>
        <v>5.5625741927323586</v>
      </c>
      <c r="AD93" s="3">
        <f t="shared" si="57"/>
        <v>806.75477777119045</v>
      </c>
      <c r="AI93" s="94">
        <f t="shared" ref="AI93:AI156" si="58">($M93-patm)*1000000*$I93/SQRT(rat*to)*SQRT(k)*(2/(k+1))^((k+1)/2/(k-1))</f>
        <v>0.9499857216655837</v>
      </c>
    </row>
    <row r="94" spans="2:35">
      <c r="B94" s="39">
        <f t="shared" si="30"/>
        <v>66</v>
      </c>
      <c r="C94" s="42">
        <f t="shared" si="31"/>
        <v>1.1870503597119897</v>
      </c>
      <c r="D94" s="10">
        <f t="shared" si="32"/>
        <v>13.812949640287982</v>
      </c>
      <c r="E94" s="40">
        <f t="shared" si="33"/>
        <v>18.374100719424035</v>
      </c>
      <c r="F94" s="40">
        <f t="shared" si="34"/>
        <v>46</v>
      </c>
      <c r="G94" s="3">
        <f t="shared" si="35"/>
        <v>413.12949640287889</v>
      </c>
      <c r="H94" s="3">
        <f t="shared" si="36"/>
        <v>150.59214621494854</v>
      </c>
      <c r="I94">
        <f t="shared" si="48"/>
        <v>1.5059214621494855E-4</v>
      </c>
      <c r="J94" s="4">
        <f t="shared" si="37"/>
        <v>412.81122583799947</v>
      </c>
      <c r="K94" s="40">
        <f t="shared" si="38"/>
        <v>2.7412533536029899</v>
      </c>
      <c r="L94" s="40">
        <f t="shared" si="49"/>
        <v>3.2587466463970101</v>
      </c>
      <c r="M94" s="10">
        <f t="shared" si="39"/>
        <v>5.6635741927323586</v>
      </c>
      <c r="N94" s="10">
        <f t="shared" si="50"/>
        <v>8.26</v>
      </c>
      <c r="O94" s="10">
        <f t="shared" si="51"/>
        <v>0.31900000000000001</v>
      </c>
      <c r="P94" s="10">
        <f t="shared" si="40"/>
        <v>14.36203387859323</v>
      </c>
      <c r="Q94" s="42">
        <f t="shared" si="41"/>
        <v>8.8289507863530459E-2</v>
      </c>
      <c r="R94" s="4">
        <f t="shared" si="42"/>
        <v>577037.03050728037</v>
      </c>
      <c r="S94">
        <f t="shared" si="52"/>
        <v>5.7703703050728038E-4</v>
      </c>
      <c r="T94" s="41">
        <f t="shared" si="53"/>
        <v>2.478135047613608E-4</v>
      </c>
      <c r="U94" s="42">
        <f t="shared" si="43"/>
        <v>1.0246215735905575</v>
      </c>
      <c r="V94" s="42">
        <f t="shared" si="44"/>
        <v>0.96402875264995547</v>
      </c>
      <c r="W94" s="42">
        <f t="shared" si="45"/>
        <v>0.95092335250599147</v>
      </c>
      <c r="X94" s="42">
        <f t="shared" si="46"/>
        <v>1.3105400143963997E-2</v>
      </c>
      <c r="Y94" s="42">
        <f t="shared" ref="Y94:Y157" si="59">IF((X94*(Q94-Q93)+Y93)&lt;0,0,X94*(Q94-Q93)+Y93)</f>
        <v>4.4071485766033454E-3</v>
      </c>
      <c r="Z94" s="10">
        <f t="shared" si="47"/>
        <v>17.784134003703056</v>
      </c>
      <c r="AA94">
        <f t="shared" si="54"/>
        <v>5669047.9739405066</v>
      </c>
      <c r="AB94" s="10">
        <f t="shared" si="55"/>
        <v>5.6690479739405069</v>
      </c>
      <c r="AC94" s="10">
        <f t="shared" si="56"/>
        <v>5.5680479739405069</v>
      </c>
      <c r="AD94" s="3">
        <f t="shared" si="57"/>
        <v>807.54865466867386</v>
      </c>
      <c r="AI94" s="94">
        <f t="shared" si="58"/>
        <v>0.95092335250599147</v>
      </c>
    </row>
    <row r="95" spans="2:35">
      <c r="B95" s="39">
        <f t="shared" si="30"/>
        <v>67</v>
      </c>
      <c r="C95" s="42">
        <f t="shared" si="31"/>
        <v>1.2050359712227774</v>
      </c>
      <c r="D95" s="10">
        <f t="shared" si="32"/>
        <v>13.794964028777194</v>
      </c>
      <c r="E95" s="40">
        <f t="shared" si="33"/>
        <v>18.410071942445612</v>
      </c>
      <c r="F95" s="40">
        <f t="shared" si="34"/>
        <v>46</v>
      </c>
      <c r="G95" s="3">
        <f t="shared" si="35"/>
        <v>412.94964028777099</v>
      </c>
      <c r="H95" s="3">
        <f t="shared" si="36"/>
        <v>150.59214621494854</v>
      </c>
      <c r="I95">
        <f t="shared" si="48"/>
        <v>1.5059214621494855E-4</v>
      </c>
      <c r="J95" s="4">
        <f t="shared" si="37"/>
        <v>413.85044244414053</v>
      </c>
      <c r="K95" s="40">
        <f t="shared" si="38"/>
        <v>2.7481542221559736</v>
      </c>
      <c r="L95" s="40">
        <f t="shared" si="49"/>
        <v>3.2518457778440264</v>
      </c>
      <c r="M95" s="10">
        <f t="shared" si="39"/>
        <v>5.6690479739405069</v>
      </c>
      <c r="N95" s="10">
        <f t="shared" si="50"/>
        <v>8.26</v>
      </c>
      <c r="O95" s="10">
        <f t="shared" si="51"/>
        <v>0.31900000000000001</v>
      </c>
      <c r="P95" s="10">
        <f t="shared" si="40"/>
        <v>14.366460379955209</v>
      </c>
      <c r="Q95" s="42">
        <f t="shared" si="41"/>
        <v>8.9541424552479265E-2</v>
      </c>
      <c r="R95" s="4">
        <f t="shared" si="42"/>
        <v>576356.6730485881</v>
      </c>
      <c r="S95">
        <f t="shared" si="52"/>
        <v>5.7635667304858809E-4</v>
      </c>
      <c r="T95" s="41">
        <f t="shared" si="53"/>
        <v>2.4849386222005308E-4</v>
      </c>
      <c r="U95" s="42">
        <f t="shared" si="43"/>
        <v>1.0234134900654559</v>
      </c>
      <c r="V95" s="42">
        <f t="shared" si="44"/>
        <v>0.96498715590730566</v>
      </c>
      <c r="W95" s="42">
        <f t="shared" si="45"/>
        <v>0.95185909667712298</v>
      </c>
      <c r="X95" s="42">
        <f t="shared" si="46"/>
        <v>1.3128059230182676E-2</v>
      </c>
      <c r="Y95" s="42">
        <f t="shared" si="59"/>
        <v>4.4235838130471192E-3</v>
      </c>
      <c r="Z95" s="10">
        <f t="shared" si="47"/>
        <v>17.80158179170569</v>
      </c>
      <c r="AA95">
        <f t="shared" si="54"/>
        <v>5674510.7150904313</v>
      </c>
      <c r="AB95" s="10">
        <f t="shared" si="55"/>
        <v>5.674510715090431</v>
      </c>
      <c r="AC95" s="10">
        <f t="shared" si="56"/>
        <v>5.5735107150904311</v>
      </c>
      <c r="AD95" s="3">
        <f t="shared" si="57"/>
        <v>808.34093039745198</v>
      </c>
      <c r="AI95" s="94">
        <f t="shared" si="58"/>
        <v>0.95185909667712298</v>
      </c>
    </row>
    <row r="96" spans="2:35">
      <c r="B96" s="39">
        <f t="shared" si="30"/>
        <v>68</v>
      </c>
      <c r="C96" s="42">
        <f t="shared" si="31"/>
        <v>1.2230215827335651</v>
      </c>
      <c r="D96" s="10">
        <f t="shared" si="32"/>
        <v>13.776978417266406</v>
      </c>
      <c r="E96" s="40">
        <f t="shared" si="33"/>
        <v>18.446043165467188</v>
      </c>
      <c r="F96" s="40">
        <f t="shared" si="34"/>
        <v>46</v>
      </c>
      <c r="G96" s="3">
        <f t="shared" si="35"/>
        <v>412.76978417266309</v>
      </c>
      <c r="H96" s="3">
        <f t="shared" si="36"/>
        <v>150.59214621494854</v>
      </c>
      <c r="I96">
        <f t="shared" si="48"/>
        <v>1.5059214621494855E-4</v>
      </c>
      <c r="J96" s="4">
        <f t="shared" si="37"/>
        <v>414.89169154902243</v>
      </c>
      <c r="K96" s="40">
        <f t="shared" si="38"/>
        <v>2.7550685874203853</v>
      </c>
      <c r="L96" s="40">
        <f t="shared" si="49"/>
        <v>3.2449314125796147</v>
      </c>
      <c r="M96" s="10">
        <f t="shared" si="39"/>
        <v>5.674510715090431</v>
      </c>
      <c r="N96" s="10">
        <f t="shared" si="50"/>
        <v>8.26</v>
      </c>
      <c r="O96" s="10">
        <f t="shared" si="51"/>
        <v>0.31900000000000001</v>
      </c>
      <c r="P96" s="10">
        <f t="shared" si="40"/>
        <v>14.370875052648632</v>
      </c>
      <c r="Q96" s="42">
        <f t="shared" si="41"/>
        <v>9.0792956657858817E-2</v>
      </c>
      <c r="R96" s="4">
        <f t="shared" si="42"/>
        <v>575675.85045475222</v>
      </c>
      <c r="S96">
        <f t="shared" si="52"/>
        <v>5.7567585045475219E-4</v>
      </c>
      <c r="T96" s="41">
        <f t="shared" si="53"/>
        <v>2.4917468481388898E-4</v>
      </c>
      <c r="U96" s="42">
        <f t="shared" si="43"/>
        <v>1.0222045806184854</v>
      </c>
      <c r="V96" s="42">
        <f t="shared" si="44"/>
        <v>0.96594361564849396</v>
      </c>
      <c r="W96" s="42">
        <f t="shared" si="45"/>
        <v>0.95279295354773264</v>
      </c>
      <c r="X96" s="42">
        <f t="shared" si="46"/>
        <v>1.3150662100761323E-2</v>
      </c>
      <c r="Y96" s="42">
        <f t="shared" si="59"/>
        <v>4.4400422888732204E-3</v>
      </c>
      <c r="Z96" s="10">
        <f t="shared" si="47"/>
        <v>17.818994301887173</v>
      </c>
      <c r="AA96">
        <f t="shared" si="54"/>
        <v>5679962.4110806352</v>
      </c>
      <c r="AB96" s="10">
        <f t="shared" si="55"/>
        <v>5.679962411080635</v>
      </c>
      <c r="AC96" s="10">
        <f t="shared" si="56"/>
        <v>5.5789624110806351</v>
      </c>
      <c r="AD96" s="3">
        <f t="shared" si="57"/>
        <v>809.1316042176411</v>
      </c>
      <c r="AI96" s="94">
        <f t="shared" si="58"/>
        <v>0.95279295354773264</v>
      </c>
    </row>
    <row r="97" spans="2:35">
      <c r="B97" s="39">
        <f t="shared" si="30"/>
        <v>69</v>
      </c>
      <c r="C97" s="42">
        <f t="shared" si="31"/>
        <v>1.2410071942443528</v>
      </c>
      <c r="D97" s="10">
        <f t="shared" si="32"/>
        <v>13.758992805755618</v>
      </c>
      <c r="E97" s="40">
        <f t="shared" si="33"/>
        <v>18.482014388488764</v>
      </c>
      <c r="F97" s="40">
        <f t="shared" si="34"/>
        <v>46</v>
      </c>
      <c r="G97" s="3">
        <f t="shared" si="35"/>
        <v>412.5899280575552</v>
      </c>
      <c r="H97" s="3">
        <f t="shared" si="36"/>
        <v>150.59214621494854</v>
      </c>
      <c r="I97">
        <f t="shared" si="48"/>
        <v>1.5059214621494855E-4</v>
      </c>
      <c r="J97" s="4">
        <f t="shared" si="37"/>
        <v>415.93497315264494</v>
      </c>
      <c r="K97" s="40">
        <f t="shared" si="38"/>
        <v>2.7619964493962246</v>
      </c>
      <c r="L97" s="40">
        <f t="shared" si="49"/>
        <v>3.2380035506037754</v>
      </c>
      <c r="M97" s="10">
        <f t="shared" si="39"/>
        <v>5.679962411080635</v>
      </c>
      <c r="N97" s="10">
        <f t="shared" si="50"/>
        <v>8.26</v>
      </c>
      <c r="O97" s="10">
        <f t="shared" si="51"/>
        <v>0.31900000000000001</v>
      </c>
      <c r="P97" s="10">
        <f t="shared" si="40"/>
        <v>14.375277914798685</v>
      </c>
      <c r="Q97" s="42">
        <f t="shared" si="41"/>
        <v>9.2044105443808366E-2</v>
      </c>
      <c r="R97" s="4">
        <f t="shared" si="42"/>
        <v>574994.56382244488</v>
      </c>
      <c r="S97">
        <f t="shared" si="52"/>
        <v>5.749945638224449E-4</v>
      </c>
      <c r="T97" s="41">
        <f t="shared" si="53"/>
        <v>2.4985597144619627E-4</v>
      </c>
      <c r="U97" s="42">
        <f t="shared" si="43"/>
        <v>1.0209948471969625</v>
      </c>
      <c r="V97" s="42">
        <f t="shared" si="44"/>
        <v>0.96689813002915204</v>
      </c>
      <c r="W97" s="42">
        <f t="shared" si="45"/>
        <v>0.95372492224571792</v>
      </c>
      <c r="X97" s="42">
        <f t="shared" si="46"/>
        <v>1.3173207783434115E-2</v>
      </c>
      <c r="Y97" s="42">
        <f t="shared" si="59"/>
        <v>4.4565239317985251E-3</v>
      </c>
      <c r="Z97" s="10">
        <f t="shared" si="47"/>
        <v>17.836371514371383</v>
      </c>
      <c r="AA97">
        <f t="shared" si="54"/>
        <v>5685403.055688086</v>
      </c>
      <c r="AB97" s="10">
        <f t="shared" si="55"/>
        <v>5.6854030556880861</v>
      </c>
      <c r="AC97" s="10">
        <f t="shared" si="56"/>
        <v>5.5844030556880861</v>
      </c>
      <c r="AD97" s="3">
        <f t="shared" si="57"/>
        <v>809.92067522669845</v>
      </c>
      <c r="AI97" s="94">
        <f t="shared" si="58"/>
        <v>0.95372492224571792</v>
      </c>
    </row>
    <row r="98" spans="2:35">
      <c r="B98" s="39">
        <f t="shared" si="30"/>
        <v>70</v>
      </c>
      <c r="C98" s="42">
        <f t="shared" si="31"/>
        <v>1.2589928057551405</v>
      </c>
      <c r="D98" s="10">
        <f t="shared" si="32"/>
        <v>13.74100719424483</v>
      </c>
      <c r="E98" s="40">
        <f t="shared" si="33"/>
        <v>18.517985611510341</v>
      </c>
      <c r="F98" s="40">
        <f t="shared" si="34"/>
        <v>46</v>
      </c>
      <c r="G98" s="3">
        <f t="shared" si="35"/>
        <v>412.4100719424473</v>
      </c>
      <c r="H98" s="3">
        <f t="shared" si="36"/>
        <v>150.59214621494854</v>
      </c>
      <c r="I98">
        <f t="shared" si="48"/>
        <v>1.5059214621494855E-4</v>
      </c>
      <c r="J98" s="4">
        <f t="shared" si="37"/>
        <v>416.98028725500831</v>
      </c>
      <c r="K98" s="40">
        <f t="shared" si="38"/>
        <v>2.7689378080834919</v>
      </c>
      <c r="L98" s="40">
        <f t="shared" si="49"/>
        <v>3.2310621919165081</v>
      </c>
      <c r="M98" s="10">
        <f t="shared" si="39"/>
        <v>5.6854030556880861</v>
      </c>
      <c r="N98" s="10">
        <f t="shared" si="50"/>
        <v>8.26</v>
      </c>
      <c r="O98" s="10">
        <f t="shared" si="51"/>
        <v>0.31900000000000001</v>
      </c>
      <c r="P98" s="10">
        <f t="shared" si="40"/>
        <v>14.379668983532278</v>
      </c>
      <c r="Q98" s="42">
        <f t="shared" si="41"/>
        <v>9.3294872170871762E-2</v>
      </c>
      <c r="R98" s="4">
        <f t="shared" si="42"/>
        <v>574312.81424833811</v>
      </c>
      <c r="S98">
        <f t="shared" si="52"/>
        <v>5.7431281424833813E-4</v>
      </c>
      <c r="T98" s="41">
        <f t="shared" si="53"/>
        <v>2.5053772102030304E-4</v>
      </c>
      <c r="U98" s="42">
        <f t="shared" si="43"/>
        <v>1.0197842917482041</v>
      </c>
      <c r="V98" s="42">
        <f t="shared" si="44"/>
        <v>0.96785069714851713</v>
      </c>
      <c r="W98" s="42">
        <f t="shared" si="45"/>
        <v>0.95465500170725026</v>
      </c>
      <c r="X98" s="42">
        <f t="shared" si="46"/>
        <v>1.3195695441266864E-2</v>
      </c>
      <c r="Y98" s="42">
        <f t="shared" si="59"/>
        <v>4.4730286685969239E-3</v>
      </c>
      <c r="Z98" s="10">
        <f t="shared" si="47"/>
        <v>17.853713406431279</v>
      </c>
      <c r="AA98">
        <f t="shared" si="54"/>
        <v>5690832.6417971589</v>
      </c>
      <c r="AB98" s="10">
        <f t="shared" si="55"/>
        <v>5.6908326417971589</v>
      </c>
      <c r="AC98" s="10">
        <f t="shared" si="56"/>
        <v>5.5898326417971589</v>
      </c>
      <c r="AD98" s="3">
        <f t="shared" si="57"/>
        <v>810.70814239262643</v>
      </c>
      <c r="AI98" s="94">
        <f t="shared" si="58"/>
        <v>0.95465500170725026</v>
      </c>
    </row>
    <row r="99" spans="2:35">
      <c r="B99" s="39">
        <f t="shared" si="30"/>
        <v>71</v>
      </c>
      <c r="C99" s="42">
        <f t="shared" si="31"/>
        <v>1.2769784172659282</v>
      </c>
      <c r="D99" s="10">
        <f t="shared" si="32"/>
        <v>13.723021582734042</v>
      </c>
      <c r="E99" s="40">
        <f t="shared" si="33"/>
        <v>18.553956834531917</v>
      </c>
      <c r="F99" s="40">
        <f t="shared" si="34"/>
        <v>46</v>
      </c>
      <c r="G99" s="3">
        <f t="shared" si="35"/>
        <v>412.23021582733941</v>
      </c>
      <c r="H99" s="3">
        <f t="shared" si="36"/>
        <v>150.59214621494854</v>
      </c>
      <c r="I99">
        <f t="shared" si="48"/>
        <v>1.5059214621494855E-4</v>
      </c>
      <c r="J99" s="4">
        <f t="shared" si="37"/>
        <v>418.02763385611229</v>
      </c>
      <c r="K99" s="40">
        <f t="shared" si="38"/>
        <v>2.7758926634821859</v>
      </c>
      <c r="L99" s="40">
        <f t="shared" si="49"/>
        <v>3.2241073365178141</v>
      </c>
      <c r="M99" s="10">
        <f t="shared" si="39"/>
        <v>5.6908326417971589</v>
      </c>
      <c r="N99" s="10">
        <f t="shared" si="50"/>
        <v>8.26</v>
      </c>
      <c r="O99" s="10">
        <f t="shared" si="51"/>
        <v>0.31900000000000001</v>
      </c>
      <c r="P99" s="10">
        <f t="shared" si="40"/>
        <v>14.384048275166034</v>
      </c>
      <c r="Q99" s="42">
        <f t="shared" si="41"/>
        <v>9.4545258096080304E-2</v>
      </c>
      <c r="R99" s="4">
        <f t="shared" si="42"/>
        <v>573630.60282910371</v>
      </c>
      <c r="S99">
        <f t="shared" si="52"/>
        <v>5.7363060282910369E-4</v>
      </c>
      <c r="T99" s="41">
        <f t="shared" si="53"/>
        <v>2.5121993243953748E-4</v>
      </c>
      <c r="U99" s="42">
        <f t="shared" si="43"/>
        <v>1.0185729162195263</v>
      </c>
      <c r="V99" s="42">
        <f t="shared" si="44"/>
        <v>0.9688013150625856</v>
      </c>
      <c r="W99" s="42">
        <f t="shared" si="45"/>
        <v>0.95558319071591225</v>
      </c>
      <c r="X99" s="42">
        <f t="shared" si="46"/>
        <v>1.3218124346673354E-2</v>
      </c>
      <c r="Y99" s="42">
        <f t="shared" si="59"/>
        <v>4.4895564252376606E-3</v>
      </c>
      <c r="Z99" s="10">
        <f t="shared" si="47"/>
        <v>17.87101995307712</v>
      </c>
      <c r="AA99">
        <f t="shared" si="54"/>
        <v>5696251.1615837971</v>
      </c>
      <c r="AB99" s="10">
        <f t="shared" si="55"/>
        <v>5.6962511615837972</v>
      </c>
      <c r="AC99" s="10">
        <f t="shared" si="56"/>
        <v>5.5952511615837972</v>
      </c>
      <c r="AD99" s="3">
        <f t="shared" si="57"/>
        <v>811.49400458068123</v>
      </c>
      <c r="AI99" s="94">
        <f t="shared" si="58"/>
        <v>0.95558319071591225</v>
      </c>
    </row>
    <row r="100" spans="2:35">
      <c r="B100" s="39">
        <f t="shared" si="30"/>
        <v>72</v>
      </c>
      <c r="C100" s="42">
        <f t="shared" si="31"/>
        <v>1.2949640287767159</v>
      </c>
      <c r="D100" s="10">
        <f t="shared" si="32"/>
        <v>13.705035971223253</v>
      </c>
      <c r="E100" s="40">
        <f t="shared" si="33"/>
        <v>18.589928057553493</v>
      </c>
      <c r="F100" s="40">
        <f t="shared" si="34"/>
        <v>46</v>
      </c>
      <c r="G100" s="3">
        <f t="shared" si="35"/>
        <v>412.05035971223151</v>
      </c>
      <c r="H100" s="3">
        <f t="shared" si="36"/>
        <v>150.59214621494854</v>
      </c>
      <c r="I100">
        <f t="shared" si="48"/>
        <v>1.5059214621494855E-4</v>
      </c>
      <c r="J100" s="4">
        <f t="shared" si="37"/>
        <v>419.07701295595712</v>
      </c>
      <c r="K100" s="40">
        <f t="shared" si="38"/>
        <v>2.7828610155923084</v>
      </c>
      <c r="L100" s="40">
        <f t="shared" si="49"/>
        <v>3.2171389844076916</v>
      </c>
      <c r="M100" s="10">
        <f t="shared" si="39"/>
        <v>5.6962511615837972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14.388415805357466</v>
      </c>
      <c r="Q100" s="42">
        <f t="shared" si="41"/>
        <v>9.5795264473022154E-2</v>
      </c>
      <c r="R100" s="4">
        <f t="shared" si="42"/>
        <v>572947.93066141382</v>
      </c>
      <c r="S100">
        <f t="shared" si="52"/>
        <v>5.7294793066141379E-4</v>
      </c>
      <c r="T100" s="41">
        <f t="shared" si="53"/>
        <v>2.5190260460722738E-4</v>
      </c>
      <c r="U100" s="42">
        <f t="shared" si="43"/>
        <v>1.0173607225582462</v>
      </c>
      <c r="V100" s="42">
        <f t="shared" si="44"/>
        <v>0.96974998179269656</v>
      </c>
      <c r="W100" s="42">
        <f t="shared" si="45"/>
        <v>0.95650948793417889</v>
      </c>
      <c r="X100" s="42">
        <f t="shared" si="46"/>
        <v>1.3240493858517666E-2</v>
      </c>
      <c r="Y100" s="42">
        <f t="shared" si="59"/>
        <v>4.506107126994667E-3</v>
      </c>
      <c r="Z100" s="10">
        <f t="shared" si="47"/>
        <v>17.888291127520091</v>
      </c>
      <c r="AA100">
        <f t="shared" si="54"/>
        <v>5701658.6066606687</v>
      </c>
      <c r="AB100" s="10">
        <f t="shared" si="55"/>
        <v>5.7016586066606685</v>
      </c>
      <c r="AC100" s="10">
        <f t="shared" si="56"/>
        <v>5.6006586066606685</v>
      </c>
      <c r="AD100" s="3">
        <f t="shared" si="57"/>
        <v>812.27826057442621</v>
      </c>
      <c r="AI100" s="94">
        <f t="shared" si="58"/>
        <v>0.95650948793417889</v>
      </c>
    </row>
    <row r="101" spans="2:35">
      <c r="B101" s="39">
        <f t="shared" si="30"/>
        <v>73</v>
      </c>
      <c r="C101" s="42">
        <f t="shared" si="31"/>
        <v>1.3129496402875036</v>
      </c>
      <c r="D101" s="10">
        <f t="shared" si="32"/>
        <v>13.687050359712465</v>
      </c>
      <c r="E101" s="40">
        <f t="shared" si="33"/>
        <v>18.625899280575069</v>
      </c>
      <c r="F101" s="40">
        <f t="shared" si="34"/>
        <v>46</v>
      </c>
      <c r="G101" s="3">
        <f t="shared" si="35"/>
        <v>411.87050359712362</v>
      </c>
      <c r="H101" s="3">
        <f t="shared" si="36"/>
        <v>150.59214621494854</v>
      </c>
      <c r="I101">
        <f t="shared" si="48"/>
        <v>1.5059214621494855E-4</v>
      </c>
      <c r="J101" s="4">
        <f t="shared" si="37"/>
        <v>420.12842455454256</v>
      </c>
      <c r="K101" s="40">
        <f t="shared" si="38"/>
        <v>2.789842864413858</v>
      </c>
      <c r="L101" s="40">
        <f t="shared" si="49"/>
        <v>3.210157135586142</v>
      </c>
      <c r="M101" s="10">
        <f t="shared" si="39"/>
        <v>5.7016586066606685</v>
      </c>
      <c r="N101" s="10">
        <f t="shared" si="50"/>
        <v>8.26</v>
      </c>
      <c r="O101" s="10">
        <f t="shared" si="51"/>
        <v>0.31900000000000001</v>
      </c>
      <c r="P101" s="10">
        <f t="shared" si="40"/>
        <v>14.392771589224143</v>
      </c>
      <c r="Q101" s="42">
        <f t="shared" si="41"/>
        <v>9.7044892551901241E-2</v>
      </c>
      <c r="R101" s="4">
        <f t="shared" si="42"/>
        <v>572264.79884194036</v>
      </c>
      <c r="S101">
        <f t="shared" si="52"/>
        <v>5.7226479884194036E-4</v>
      </c>
      <c r="T101" s="41">
        <f t="shared" si="53"/>
        <v>2.5258573642670081E-4</v>
      </c>
      <c r="U101" s="42">
        <f t="shared" si="43"/>
        <v>1.0161477127116798</v>
      </c>
      <c r="V101" s="42">
        <f t="shared" si="44"/>
        <v>0.97069669533548475</v>
      </c>
      <c r="W101" s="42">
        <f t="shared" si="45"/>
        <v>0.95743389192823425</v>
      </c>
      <c r="X101" s="42">
        <f t="shared" si="46"/>
        <v>1.3262803407250501E-2</v>
      </c>
      <c r="Y101" s="42">
        <f t="shared" si="59"/>
        <v>4.5226806985370202E-3</v>
      </c>
      <c r="Z101" s="10">
        <f t="shared" si="47"/>
        <v>17.905526901553607</v>
      </c>
      <c r="AA101">
        <f t="shared" si="54"/>
        <v>5707054.9681965541</v>
      </c>
      <c r="AB101" s="10">
        <f t="shared" si="55"/>
        <v>5.7070549681965543</v>
      </c>
      <c r="AC101" s="10">
        <f t="shared" si="56"/>
        <v>5.6060549681965544</v>
      </c>
      <c r="AD101" s="3">
        <f t="shared" si="57"/>
        <v>813.06090909304623</v>
      </c>
      <c r="AI101" s="94">
        <f t="shared" si="58"/>
        <v>0.95743389192823425</v>
      </c>
    </row>
    <row r="102" spans="2:35">
      <c r="B102" s="39">
        <f t="shared" si="30"/>
        <v>74</v>
      </c>
      <c r="C102" s="42">
        <f t="shared" si="31"/>
        <v>1.3309352517982913</v>
      </c>
      <c r="D102" s="10">
        <f t="shared" si="32"/>
        <v>13.669064748201677</v>
      </c>
      <c r="E102" s="40">
        <f t="shared" si="33"/>
        <v>18.661870503596646</v>
      </c>
      <c r="F102" s="40">
        <f t="shared" si="34"/>
        <v>46</v>
      </c>
      <c r="G102" s="3">
        <f t="shared" si="35"/>
        <v>411.69064748201572</v>
      </c>
      <c r="H102" s="3">
        <f t="shared" si="36"/>
        <v>150.59214621494854</v>
      </c>
      <c r="I102">
        <f t="shared" si="48"/>
        <v>1.5059214621494855E-4</v>
      </c>
      <c r="J102" s="4">
        <f t="shared" si="37"/>
        <v>421.18186865186863</v>
      </c>
      <c r="K102" s="40">
        <f t="shared" si="38"/>
        <v>2.7968382099468343</v>
      </c>
      <c r="L102" s="40">
        <f t="shared" si="49"/>
        <v>3.2031617900531657</v>
      </c>
      <c r="M102" s="10">
        <f t="shared" si="39"/>
        <v>5.7070549681965543</v>
      </c>
      <c r="N102" s="10">
        <f t="shared" si="50"/>
        <v>8.26</v>
      </c>
      <c r="O102" s="10">
        <f t="shared" si="51"/>
        <v>0.31900000000000001</v>
      </c>
      <c r="P102" s="10">
        <f t="shared" si="40"/>
        <v>14.397115641441632</v>
      </c>
      <c r="Q102" s="42">
        <f t="shared" si="41"/>
        <v>9.829414357958742E-2</v>
      </c>
      <c r="R102" s="4">
        <f t="shared" si="42"/>
        <v>571581.20846735535</v>
      </c>
      <c r="S102">
        <f t="shared" si="52"/>
        <v>5.715812084673554E-4</v>
      </c>
      <c r="T102" s="41">
        <f t="shared" si="53"/>
        <v>2.5326932680128577E-4</v>
      </c>
      <c r="U102" s="42">
        <f t="shared" si="43"/>
        <v>1.0149338886271442</v>
      </c>
      <c r="V102" s="42">
        <f t="shared" si="44"/>
        <v>0.97164145366670984</v>
      </c>
      <c r="W102" s="42">
        <f t="shared" si="45"/>
        <v>0.95835640118837895</v>
      </c>
      <c r="X102" s="42">
        <f t="shared" si="46"/>
        <v>1.3285052478330894E-2</v>
      </c>
      <c r="Y102" s="42">
        <f t="shared" si="59"/>
        <v>4.5392770639984398E-3</v>
      </c>
      <c r="Z102" s="10">
        <f t="shared" si="47"/>
        <v>17.922727245845845</v>
      </c>
      <c r="AA102">
        <f t="shared" si="54"/>
        <v>5712440.2370079309</v>
      </c>
      <c r="AB102" s="10">
        <f t="shared" si="55"/>
        <v>5.7124402370079306</v>
      </c>
      <c r="AC102" s="10">
        <f t="shared" si="56"/>
        <v>5.6114402370079306</v>
      </c>
      <c r="AD102" s="3">
        <f t="shared" si="57"/>
        <v>813.84194880463099</v>
      </c>
      <c r="AI102" s="94">
        <f t="shared" si="58"/>
        <v>0.95835640118837895</v>
      </c>
    </row>
    <row r="103" spans="2:35">
      <c r="B103" s="39">
        <f t="shared" si="30"/>
        <v>75</v>
      </c>
      <c r="C103" s="42">
        <f t="shared" si="31"/>
        <v>1.348920863309079</v>
      </c>
      <c r="D103" s="10">
        <f t="shared" si="32"/>
        <v>13.651079136690889</v>
      </c>
      <c r="E103" s="40">
        <f t="shared" si="33"/>
        <v>18.697841726618222</v>
      </c>
      <c r="F103" s="40">
        <f t="shared" si="34"/>
        <v>46</v>
      </c>
      <c r="G103" s="3">
        <f t="shared" si="35"/>
        <v>411.51079136690782</v>
      </c>
      <c r="H103" s="3">
        <f t="shared" si="36"/>
        <v>150.59214621494854</v>
      </c>
      <c r="I103">
        <f t="shared" si="48"/>
        <v>1.5059214621494855E-4</v>
      </c>
      <c r="J103" s="4">
        <f t="shared" si="37"/>
        <v>422.23734524793576</v>
      </c>
      <c r="K103" s="40">
        <f t="shared" si="38"/>
        <v>2.8038470521912404</v>
      </c>
      <c r="L103" s="40">
        <f t="shared" si="49"/>
        <v>3.1961529478087596</v>
      </c>
      <c r="M103" s="10">
        <f t="shared" si="39"/>
        <v>5.7124402370079306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14.4014479763187</v>
      </c>
      <c r="Q103" s="42">
        <f t="shared" si="41"/>
        <v>9.9543018799659919E-2</v>
      </c>
      <c r="R103" s="4">
        <f t="shared" si="42"/>
        <v>570897.16063433071</v>
      </c>
      <c r="S103">
        <f t="shared" si="52"/>
        <v>5.7089716063433071E-4</v>
      </c>
      <c r="T103" s="41">
        <f t="shared" si="53"/>
        <v>2.5395337463431046E-4</v>
      </c>
      <c r="U103" s="42">
        <f t="shared" si="43"/>
        <v>1.0137192522519556</v>
      </c>
      <c r="V103" s="42">
        <f t="shared" si="44"/>
        <v>0.97258425474891141</v>
      </c>
      <c r="W103" s="42">
        <f t="shared" si="45"/>
        <v>0.95927701414468824</v>
      </c>
      <c r="X103" s="42">
        <f t="shared" si="46"/>
        <v>1.3307240604223169E-2</v>
      </c>
      <c r="Y103" s="42">
        <f t="shared" si="59"/>
        <v>4.5558961470365967E-3</v>
      </c>
      <c r="Z103" s="10">
        <f t="shared" si="47"/>
        <v>17.939892130187392</v>
      </c>
      <c r="AA103">
        <f t="shared" si="54"/>
        <v>5717814.4036365096</v>
      </c>
      <c r="AB103" s="10">
        <f t="shared" si="55"/>
        <v>5.7178144036365097</v>
      </c>
      <c r="AC103" s="10">
        <f t="shared" si="56"/>
        <v>5.6168144036365097</v>
      </c>
      <c r="AD103" s="3">
        <f t="shared" si="57"/>
        <v>814.62137833741986</v>
      </c>
      <c r="AI103" s="94">
        <f t="shared" si="58"/>
        <v>0.95927701414468824</v>
      </c>
    </row>
    <row r="104" spans="2:35">
      <c r="B104" s="39">
        <f t="shared" ref="B104:B167" si="60">1+B103</f>
        <v>76</v>
      </c>
      <c r="C104" s="42">
        <f t="shared" ref="C104:C167" si="61">xincp+C103</f>
        <v>1.3669064748198667</v>
      </c>
      <c r="D104" s="10">
        <f t="shared" ref="D104:D167" si="62">(F104-E104)/2</f>
        <v>13.633093525180101</v>
      </c>
      <c r="E104" s="40">
        <f t="shared" ref="E104:E167" si="63">E103+ci*2*xincp</f>
        <v>18.733812949639798</v>
      </c>
      <c r="F104" s="40">
        <f t="shared" ref="F104:F167" si="64">F103-osi*2*xincp</f>
        <v>46</v>
      </c>
      <c r="G104" s="3">
        <f t="shared" ref="G104:G167" si="65">G103-ei*n*2*xincp</f>
        <v>411.33093525179993</v>
      </c>
      <c r="H104" s="3">
        <f t="shared" ref="H104:H167" si="66">PI()/4*(dto+erate*(two-D104)/two)^2</f>
        <v>150.59214621494854</v>
      </c>
      <c r="I104">
        <f t="shared" si="48"/>
        <v>1.5059214621494855E-4</v>
      </c>
      <c r="J104" s="4">
        <f t="shared" ref="J104:J167" si="67">PI()/4*dc^2-PI()/4*(F104^2-E104^2)</f>
        <v>423.29485434274352</v>
      </c>
      <c r="K104" s="40">
        <f t="shared" ref="K104:K167" si="68">J104/H104</f>
        <v>2.8108693911470737</v>
      </c>
      <c r="L104" s="40">
        <f t="shared" si="49"/>
        <v>3.1891306088529263</v>
      </c>
      <c r="M104" s="10">
        <f t="shared" ref="M104:M167" si="69">AB103</f>
        <v>5.7178144036365097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14.405768607860924</v>
      </c>
      <c r="Q104" s="42">
        <f t="shared" ref="Q104:Q167" si="71">xincp/P104+Q103</f>
        <v>0.10079151945244517</v>
      </c>
      <c r="R104" s="4">
        <f t="shared" ref="R104:R167" si="72">PI()/4*(F104^2-E104^2)*G104</f>
        <v>570212.65643953846</v>
      </c>
      <c r="S104">
        <f t="shared" si="52"/>
        <v>5.7021265643953842E-4</v>
      </c>
      <c r="T104" s="41">
        <f t="shared" si="53"/>
        <v>2.5463787882910275E-4</v>
      </c>
      <c r="U104" s="42">
        <f t="shared" ref="U104:U167" si="73">rhopgrain*R104/1000^2</f>
        <v>1.0125038055334308</v>
      </c>
      <c r="V104" s="42">
        <f t="shared" ref="V104:V167" si="74">(U103-U104)/(Q104-Q103)</f>
        <v>0.9735250965334199</v>
      </c>
      <c r="W104" s="42">
        <f t="shared" ref="W104:W167" si="75">IF(V104&lt;AI104,IF(AB103&gt;pbd,AI104,0),AI104)</f>
        <v>0.96019572918026486</v>
      </c>
      <c r="X104" s="42">
        <f t="shared" ref="X104:X167" si="76">V104-W104</f>
        <v>1.3329367353155042E-2</v>
      </c>
      <c r="Y104" s="42">
        <f t="shared" si="59"/>
        <v>4.5725378708782252E-3</v>
      </c>
      <c r="Z104" s="10">
        <f t="shared" ref="Z104:Z167" si="77">Y104/T104</f>
        <v>17.957021523679245</v>
      </c>
      <c r="AA104">
        <f t="shared" si="54"/>
        <v>5723177.4584080987</v>
      </c>
      <c r="AB104" s="10">
        <f t="shared" si="55"/>
        <v>5.7231774584080988</v>
      </c>
      <c r="AC104" s="10">
        <f t="shared" si="56"/>
        <v>5.6221774584080988</v>
      </c>
      <c r="AD104" s="3">
        <f t="shared" si="57"/>
        <v>815.39919628833923</v>
      </c>
      <c r="AI104" s="94">
        <f t="shared" si="58"/>
        <v>0.96019572918026486</v>
      </c>
    </row>
    <row r="105" spans="2:35">
      <c r="B105" s="39">
        <f t="shared" si="60"/>
        <v>77</v>
      </c>
      <c r="C105" s="42">
        <f t="shared" si="61"/>
        <v>1.3848920863306544</v>
      </c>
      <c r="D105" s="10">
        <f t="shared" si="62"/>
        <v>13.615107913669313</v>
      </c>
      <c r="E105" s="40">
        <f t="shared" si="63"/>
        <v>18.769784172661375</v>
      </c>
      <c r="F105" s="40">
        <f t="shared" si="64"/>
        <v>46</v>
      </c>
      <c r="G105" s="3">
        <f t="shared" si="65"/>
        <v>411.15107913669203</v>
      </c>
      <c r="H105" s="3">
        <f t="shared" si="66"/>
        <v>150.59214621494854</v>
      </c>
      <c r="I105">
        <f t="shared" si="48"/>
        <v>1.5059214621494855E-4</v>
      </c>
      <c r="J105" s="4">
        <f t="shared" si="67"/>
        <v>424.35439593629189</v>
      </c>
      <c r="K105" s="40">
        <f t="shared" si="68"/>
        <v>2.8179052268143336</v>
      </c>
      <c r="L105" s="40">
        <f t="shared" si="49"/>
        <v>3.1820947731856664</v>
      </c>
      <c r="M105" s="10">
        <f t="shared" si="69"/>
        <v>5.7231774584080988</v>
      </c>
      <c r="N105" s="10">
        <f t="shared" si="50"/>
        <v>8.26</v>
      </c>
      <c r="O105" s="10">
        <f t="shared" si="51"/>
        <v>0.31900000000000001</v>
      </c>
      <c r="P105" s="10">
        <f t="shared" si="70"/>
        <v>14.410077549819041</v>
      </c>
      <c r="Q105" s="42">
        <f t="shared" si="71"/>
        <v>0.10203964677505029</v>
      </c>
      <c r="R105" s="4">
        <f t="shared" si="72"/>
        <v>569527.69697965053</v>
      </c>
      <c r="S105">
        <f t="shared" si="52"/>
        <v>5.6952769697965055E-4</v>
      </c>
      <c r="T105" s="41">
        <f t="shared" si="53"/>
        <v>2.5532283828899062E-4</v>
      </c>
      <c r="U105" s="42">
        <f t="shared" si="73"/>
        <v>1.0112875504188863</v>
      </c>
      <c r="V105" s="42">
        <f t="shared" si="74"/>
        <v>0.9744639769650244</v>
      </c>
      <c r="W105" s="42">
        <f t="shared" si="75"/>
        <v>0.96111254464130369</v>
      </c>
      <c r="X105" s="42">
        <f t="shared" si="76"/>
        <v>1.3351432323720713E-2</v>
      </c>
      <c r="Y105" s="42">
        <f t="shared" si="59"/>
        <v>4.5892021583573738E-3</v>
      </c>
      <c r="Z105" s="10">
        <f t="shared" si="77"/>
        <v>17.974115394890852</v>
      </c>
      <c r="AA105">
        <f t="shared" si="54"/>
        <v>5728529.3914820831</v>
      </c>
      <c r="AB105" s="10">
        <f t="shared" si="55"/>
        <v>5.7285293914820832</v>
      </c>
      <c r="AC105" s="10">
        <f t="shared" si="56"/>
        <v>5.6275293914820832</v>
      </c>
      <c r="AD105" s="3">
        <f t="shared" si="57"/>
        <v>816.17540123017886</v>
      </c>
      <c r="AI105" s="94">
        <f t="shared" si="58"/>
        <v>0.96111254464130369</v>
      </c>
    </row>
    <row r="106" spans="2:35">
      <c r="B106" s="39">
        <f t="shared" si="60"/>
        <v>78</v>
      </c>
      <c r="C106" s="42">
        <f t="shared" si="61"/>
        <v>1.4028776978414421</v>
      </c>
      <c r="D106" s="10">
        <f t="shared" si="62"/>
        <v>13.597122302158525</v>
      </c>
      <c r="E106" s="40">
        <f t="shared" si="63"/>
        <v>18.805755395682951</v>
      </c>
      <c r="F106" s="40">
        <f t="shared" si="64"/>
        <v>46</v>
      </c>
      <c r="G106" s="3">
        <f t="shared" si="65"/>
        <v>410.97122302158414</v>
      </c>
      <c r="H106" s="3">
        <f t="shared" si="66"/>
        <v>150.59214621494854</v>
      </c>
      <c r="I106">
        <f t="shared" si="48"/>
        <v>1.5059214621494855E-4</v>
      </c>
      <c r="J106" s="4">
        <f t="shared" si="67"/>
        <v>425.41597002858134</v>
      </c>
      <c r="K106" s="40">
        <f t="shared" si="68"/>
        <v>2.8249545591930239</v>
      </c>
      <c r="L106" s="40">
        <f t="shared" si="49"/>
        <v>3.1750454408069761</v>
      </c>
      <c r="M106" s="10">
        <f t="shared" si="69"/>
        <v>5.7285293914820832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14.414374815729602</v>
      </c>
      <c r="Q106" s="42">
        <f t="shared" si="71"/>
        <v>0.10328740200139289</v>
      </c>
      <c r="R106" s="4">
        <f t="shared" si="72"/>
        <v>568842.28335133893</v>
      </c>
      <c r="S106">
        <f t="shared" si="52"/>
        <v>5.6884228335133899E-4</v>
      </c>
      <c r="T106" s="41">
        <f t="shared" si="53"/>
        <v>2.5600825191730218E-4</v>
      </c>
      <c r="U106" s="42">
        <f t="shared" si="73"/>
        <v>1.0100704888556384</v>
      </c>
      <c r="V106" s="42">
        <f t="shared" si="74"/>
        <v>0.9754008939840606</v>
      </c>
      <c r="W106" s="42">
        <f t="shared" si="75"/>
        <v>0.9620274588455493</v>
      </c>
      <c r="X106" s="42">
        <f t="shared" si="76"/>
        <v>1.3373435138511303E-2</v>
      </c>
      <c r="Y106" s="42">
        <f t="shared" si="59"/>
        <v>4.6058889319456047E-3</v>
      </c>
      <c r="Z106" s="10">
        <f t="shared" si="77"/>
        <v>17.991173711984235</v>
      </c>
      <c r="AA106">
        <f t="shared" si="54"/>
        <v>5733870.1928902864</v>
      </c>
      <c r="AB106" s="10">
        <f t="shared" si="55"/>
        <v>5.7338701928902864</v>
      </c>
      <c r="AC106" s="10">
        <f t="shared" si="56"/>
        <v>5.6328701928902865</v>
      </c>
      <c r="AD106" s="3">
        <f t="shared" si="57"/>
        <v>816.94999171722793</v>
      </c>
      <c r="AI106" s="94">
        <f t="shared" si="58"/>
        <v>0.9620274588455493</v>
      </c>
    </row>
    <row r="107" spans="2:35">
      <c r="B107" s="39">
        <f t="shared" si="60"/>
        <v>79</v>
      </c>
      <c r="C107" s="42">
        <f t="shared" si="61"/>
        <v>1.4208633093522298</v>
      </c>
      <c r="D107" s="10">
        <f t="shared" si="62"/>
        <v>13.579136690647736</v>
      </c>
      <c r="E107" s="40">
        <f t="shared" si="63"/>
        <v>18.841726618704527</v>
      </c>
      <c r="F107" s="40">
        <f t="shared" si="64"/>
        <v>46</v>
      </c>
      <c r="G107" s="3">
        <f t="shared" si="65"/>
        <v>410.79136690647624</v>
      </c>
      <c r="H107" s="3">
        <f t="shared" si="66"/>
        <v>150.59214621494854</v>
      </c>
      <c r="I107">
        <f t="shared" si="48"/>
        <v>1.5059214621494855E-4</v>
      </c>
      <c r="J107" s="4">
        <f t="shared" si="67"/>
        <v>426.47957661961118</v>
      </c>
      <c r="K107" s="40">
        <f t="shared" si="68"/>
        <v>2.832017388283139</v>
      </c>
      <c r="L107" s="40">
        <f t="shared" si="49"/>
        <v>3.167982611716861</v>
      </c>
      <c r="M107" s="10">
        <f t="shared" si="69"/>
        <v>5.7338701928902864</v>
      </c>
      <c r="N107" s="10">
        <f t="shared" si="50"/>
        <v>8.26</v>
      </c>
      <c r="O107" s="10">
        <f t="shared" si="51"/>
        <v>0.31900000000000001</v>
      </c>
      <c r="P107" s="10">
        <f t="shared" si="70"/>
        <v>14.418660418946912</v>
      </c>
      <c r="Q107" s="42">
        <f t="shared" si="71"/>
        <v>0.10453478636222807</v>
      </c>
      <c r="R107" s="4">
        <f t="shared" si="72"/>
        <v>568156.41665127582</v>
      </c>
      <c r="S107">
        <f t="shared" si="52"/>
        <v>5.6815641665127587E-4</v>
      </c>
      <c r="T107" s="41">
        <f t="shared" si="53"/>
        <v>2.566941186173653E-4</v>
      </c>
      <c r="U107" s="42">
        <f t="shared" si="73"/>
        <v>1.0088526227910044</v>
      </c>
      <c r="V107" s="42">
        <f t="shared" si="74"/>
        <v>0.97633584552768549</v>
      </c>
      <c r="W107" s="42">
        <f t="shared" si="75"/>
        <v>0.96294047008893968</v>
      </c>
      <c r="X107" s="42">
        <f t="shared" si="76"/>
        <v>1.3395375438745805E-2</v>
      </c>
      <c r="Y107" s="42">
        <f t="shared" si="59"/>
        <v>4.6225981137754122E-3</v>
      </c>
      <c r="Z107" s="10">
        <f t="shared" si="77"/>
        <v>18.008196442809712</v>
      </c>
      <c r="AA107">
        <f t="shared" si="54"/>
        <v>5739199.8525669388</v>
      </c>
      <c r="AB107" s="10">
        <f t="shared" si="55"/>
        <v>5.739199852566939</v>
      </c>
      <c r="AC107" s="10">
        <f t="shared" si="56"/>
        <v>5.638199852566939</v>
      </c>
      <c r="AD107" s="3">
        <f t="shared" si="57"/>
        <v>817.72296628962135</v>
      </c>
      <c r="AI107" s="94">
        <f t="shared" si="58"/>
        <v>0.96294047008893968</v>
      </c>
    </row>
    <row r="108" spans="2:35">
      <c r="B108" s="39">
        <f t="shared" si="60"/>
        <v>80</v>
      </c>
      <c r="C108" s="42">
        <f t="shared" si="61"/>
        <v>1.4388489208630175</v>
      </c>
      <c r="D108" s="10">
        <f t="shared" si="62"/>
        <v>13.561151079136948</v>
      </c>
      <c r="E108" s="40">
        <f t="shared" si="63"/>
        <v>18.877697841726103</v>
      </c>
      <c r="F108" s="40">
        <f t="shared" si="64"/>
        <v>46</v>
      </c>
      <c r="G108" s="3">
        <f t="shared" si="65"/>
        <v>410.61151079136835</v>
      </c>
      <c r="H108" s="3">
        <f t="shared" si="66"/>
        <v>150.59214621494854</v>
      </c>
      <c r="I108">
        <f t="shared" si="48"/>
        <v>1.5059214621494855E-4</v>
      </c>
      <c r="J108" s="4">
        <f t="shared" si="67"/>
        <v>427.54521570938186</v>
      </c>
      <c r="K108" s="40">
        <f t="shared" si="68"/>
        <v>2.8390937140846826</v>
      </c>
      <c r="L108" s="40">
        <f t="shared" si="49"/>
        <v>3.1609062859153174</v>
      </c>
      <c r="M108" s="10">
        <f t="shared" si="69"/>
        <v>5.739199852566939</v>
      </c>
      <c r="N108" s="10">
        <f t="shared" si="50"/>
        <v>8.26</v>
      </c>
      <c r="O108" s="10">
        <f t="shared" si="51"/>
        <v>0.31900000000000001</v>
      </c>
      <c r="P108" s="10">
        <f t="shared" si="70"/>
        <v>14.422934372667754</v>
      </c>
      <c r="Q108" s="42">
        <f t="shared" si="71"/>
        <v>0.10578180108517318</v>
      </c>
      <c r="R108" s="4">
        <f t="shared" si="72"/>
        <v>567470.09797613288</v>
      </c>
      <c r="S108">
        <f t="shared" si="52"/>
        <v>5.6747009797613289E-4</v>
      </c>
      <c r="T108" s="41">
        <f t="shared" si="53"/>
        <v>2.5738043729250828E-4</v>
      </c>
      <c r="U108" s="42">
        <f t="shared" si="73"/>
        <v>1.0076339541723001</v>
      </c>
      <c r="V108" s="42">
        <f t="shared" si="74"/>
        <v>0.977268829534088</v>
      </c>
      <c r="W108" s="42">
        <f t="shared" si="75"/>
        <v>0.96385157665072896</v>
      </c>
      <c r="X108" s="42">
        <f t="shared" si="76"/>
        <v>1.3417252883359043E-2</v>
      </c>
      <c r="Y108" s="42">
        <f t="shared" si="59"/>
        <v>4.6393296256624387E-3</v>
      </c>
      <c r="Z108" s="10">
        <f t="shared" si="77"/>
        <v>18.025183554995376</v>
      </c>
      <c r="AA108">
        <f t="shared" si="54"/>
        <v>5744518.360376697</v>
      </c>
      <c r="AB108" s="10">
        <f t="shared" si="55"/>
        <v>5.7445183603766967</v>
      </c>
      <c r="AC108" s="10">
        <f t="shared" si="56"/>
        <v>5.6435183603766967</v>
      </c>
      <c r="AD108" s="3">
        <f t="shared" si="57"/>
        <v>818.49432347740344</v>
      </c>
      <c r="AI108" s="94">
        <f t="shared" si="58"/>
        <v>0.96385157665072896</v>
      </c>
    </row>
    <row r="109" spans="2:35">
      <c r="B109" s="39">
        <f t="shared" si="60"/>
        <v>81</v>
      </c>
      <c r="C109" s="42">
        <f t="shared" si="61"/>
        <v>1.4568345323738052</v>
      </c>
      <c r="D109" s="10">
        <f t="shared" si="62"/>
        <v>13.54316546762616</v>
      </c>
      <c r="E109" s="40">
        <f t="shared" si="63"/>
        <v>18.91366906474768</v>
      </c>
      <c r="F109" s="40">
        <f t="shared" si="64"/>
        <v>46</v>
      </c>
      <c r="G109" s="3">
        <f t="shared" si="65"/>
        <v>410.43165467626045</v>
      </c>
      <c r="H109" s="3">
        <f t="shared" si="66"/>
        <v>150.59214621494854</v>
      </c>
      <c r="I109">
        <f t="shared" si="48"/>
        <v>1.5059214621494855E-4</v>
      </c>
      <c r="J109" s="4">
        <f t="shared" si="67"/>
        <v>428.61288729789339</v>
      </c>
      <c r="K109" s="40">
        <f t="shared" si="68"/>
        <v>2.8461835365976551</v>
      </c>
      <c r="L109" s="40">
        <f t="shared" si="49"/>
        <v>3.1538164634023449</v>
      </c>
      <c r="M109" s="10">
        <f t="shared" si="69"/>
        <v>5.7445183603766967</v>
      </c>
      <c r="N109" s="10">
        <f t="shared" si="50"/>
        <v>8.26</v>
      </c>
      <c r="O109" s="10">
        <f t="shared" si="51"/>
        <v>0.31900000000000001</v>
      </c>
      <c r="P109" s="10">
        <f t="shared" si="70"/>
        <v>14.427196689954421</v>
      </c>
      <c r="Q109" s="42">
        <f t="shared" si="71"/>
        <v>0.1070284473947304</v>
      </c>
      <c r="R109" s="4">
        <f t="shared" si="72"/>
        <v>566783.32842258224</v>
      </c>
      <c r="S109">
        <f t="shared" si="52"/>
        <v>5.6678332842258227E-4</v>
      </c>
      <c r="T109" s="41">
        <f t="shared" si="53"/>
        <v>2.580672068460589E-4</v>
      </c>
      <c r="U109" s="42">
        <f t="shared" si="73"/>
        <v>1.0064144849468424</v>
      </c>
      <c r="V109" s="42">
        <f t="shared" si="74"/>
        <v>0.97819984394034831</v>
      </c>
      <c r="W109" s="42">
        <f t="shared" si="75"/>
        <v>0.9647607767982781</v>
      </c>
      <c r="X109" s="42">
        <f t="shared" si="76"/>
        <v>1.3439067142070216E-2</v>
      </c>
      <c r="Y109" s="42">
        <f t="shared" si="59"/>
        <v>4.6560833891189923E-3</v>
      </c>
      <c r="Z109" s="10">
        <f t="shared" si="77"/>
        <v>18.042135016001541</v>
      </c>
      <c r="AA109">
        <f t="shared" si="54"/>
        <v>5749825.7061316865</v>
      </c>
      <c r="AB109" s="10">
        <f t="shared" si="55"/>
        <v>5.7498257061316869</v>
      </c>
      <c r="AC109" s="10">
        <f t="shared" si="56"/>
        <v>5.6488257061316869</v>
      </c>
      <c r="AD109" s="3">
        <f t="shared" si="57"/>
        <v>819.26406180300023</v>
      </c>
      <c r="AI109" s="94">
        <f t="shared" si="58"/>
        <v>0.9647607767982781</v>
      </c>
    </row>
    <row r="110" spans="2:35">
      <c r="B110" s="39">
        <f t="shared" si="60"/>
        <v>82</v>
      </c>
      <c r="C110" s="42">
        <f t="shared" si="61"/>
        <v>1.4748201438845929</v>
      </c>
      <c r="D110" s="10">
        <f t="shared" si="62"/>
        <v>13.525179856115372</v>
      </c>
      <c r="E110" s="40">
        <f t="shared" si="63"/>
        <v>18.949640287769256</v>
      </c>
      <c r="F110" s="40">
        <f t="shared" si="64"/>
        <v>46</v>
      </c>
      <c r="G110" s="3">
        <f t="shared" si="65"/>
        <v>410.25179856115255</v>
      </c>
      <c r="H110" s="3">
        <f t="shared" si="66"/>
        <v>150.59214621494854</v>
      </c>
      <c r="I110">
        <f t="shared" si="48"/>
        <v>1.5059214621494855E-4</v>
      </c>
      <c r="J110" s="4">
        <f t="shared" si="67"/>
        <v>429.68259138514554</v>
      </c>
      <c r="K110" s="40">
        <f t="shared" si="68"/>
        <v>2.8532868558220539</v>
      </c>
      <c r="L110" s="40">
        <f t="shared" si="49"/>
        <v>3.1467131441779461</v>
      </c>
      <c r="M110" s="10">
        <f t="shared" si="69"/>
        <v>5.7498257061316869</v>
      </c>
      <c r="N110" s="10">
        <f t="shared" si="50"/>
        <v>8.26</v>
      </c>
      <c r="O110" s="10">
        <f t="shared" si="51"/>
        <v>0.31900000000000001</v>
      </c>
      <c r="P110" s="10">
        <f t="shared" si="70"/>
        <v>14.431447383748887</v>
      </c>
      <c r="Q110" s="42">
        <f t="shared" si="71"/>
        <v>0.10827472651230811</v>
      </c>
      <c r="R110" s="4">
        <f t="shared" si="72"/>
        <v>566096.10908729595</v>
      </c>
      <c r="S110">
        <f t="shared" si="52"/>
        <v>5.6609610908729593E-4</v>
      </c>
      <c r="T110" s="41">
        <f t="shared" si="53"/>
        <v>2.5875442618134524E-4</v>
      </c>
      <c r="U110" s="42">
        <f t="shared" si="73"/>
        <v>1.0051942170619479</v>
      </c>
      <c r="V110" s="42">
        <f t="shared" si="74"/>
        <v>0.97912888668648956</v>
      </c>
      <c r="W110" s="42">
        <f t="shared" si="75"/>
        <v>0.96566806878996725</v>
      </c>
      <c r="X110" s="42">
        <f t="shared" si="76"/>
        <v>1.3460817896522315E-2</v>
      </c>
      <c r="Y110" s="42">
        <f t="shared" si="59"/>
        <v>4.6728593253689442E-3</v>
      </c>
      <c r="Z110" s="10">
        <f t="shared" si="77"/>
        <v>18.059050793179559</v>
      </c>
      <c r="AA110">
        <f t="shared" si="54"/>
        <v>5755121.8796099154</v>
      </c>
      <c r="AB110" s="10">
        <f t="shared" si="55"/>
        <v>5.7551218796099155</v>
      </c>
      <c r="AC110" s="10">
        <f t="shared" si="56"/>
        <v>5.6541218796099155</v>
      </c>
      <c r="AD110" s="3">
        <f t="shared" si="57"/>
        <v>820.03217978388909</v>
      </c>
      <c r="AI110" s="94">
        <f t="shared" si="58"/>
        <v>0.96566806878996725</v>
      </c>
    </row>
    <row r="111" spans="2:35">
      <c r="B111" s="39">
        <f t="shared" si="60"/>
        <v>83</v>
      </c>
      <c r="C111" s="42">
        <f t="shared" si="61"/>
        <v>1.4928057553953806</v>
      </c>
      <c r="D111" s="10">
        <f t="shared" si="62"/>
        <v>13.507194244604584</v>
      </c>
      <c r="E111" s="40">
        <f t="shared" si="63"/>
        <v>18.985611510790832</v>
      </c>
      <c r="F111" s="40">
        <f t="shared" si="64"/>
        <v>46</v>
      </c>
      <c r="G111" s="3">
        <f t="shared" si="65"/>
        <v>410.07194244604466</v>
      </c>
      <c r="H111" s="3">
        <f t="shared" si="66"/>
        <v>150.59214621494854</v>
      </c>
      <c r="I111">
        <f t="shared" si="48"/>
        <v>1.5059214621494855E-4</v>
      </c>
      <c r="J111" s="4">
        <f t="shared" si="67"/>
        <v>430.75432797113854</v>
      </c>
      <c r="K111" s="40">
        <f t="shared" si="68"/>
        <v>2.8604036717578811</v>
      </c>
      <c r="L111" s="40">
        <f t="shared" si="49"/>
        <v>3.1395963282421189</v>
      </c>
      <c r="M111" s="10">
        <f t="shared" si="69"/>
        <v>5.7551218796099155</v>
      </c>
      <c r="N111" s="10">
        <f t="shared" si="50"/>
        <v>8.26</v>
      </c>
      <c r="O111" s="10">
        <f t="shared" si="51"/>
        <v>0.31900000000000001</v>
      </c>
      <c r="P111" s="10">
        <f t="shared" si="70"/>
        <v>14.435686466888013</v>
      </c>
      <c r="Q111" s="42">
        <f t="shared" si="71"/>
        <v>0.10952063965624086</v>
      </c>
      <c r="R111" s="4">
        <f t="shared" si="72"/>
        <v>565408.4410669459</v>
      </c>
      <c r="S111">
        <f t="shared" si="52"/>
        <v>5.6540844106694587E-4</v>
      </c>
      <c r="T111" s="41">
        <f t="shared" si="53"/>
        <v>2.594420942016953E-4</v>
      </c>
      <c r="U111" s="42">
        <f t="shared" si="73"/>
        <v>1.0039731524649331</v>
      </c>
      <c r="V111" s="42">
        <f t="shared" si="74"/>
        <v>0.98005595571490456</v>
      </c>
      <c r="W111" s="42">
        <f t="shared" si="75"/>
        <v>0.96657345087834479</v>
      </c>
      <c r="X111" s="42">
        <f t="shared" si="76"/>
        <v>1.3482504836559772E-2</v>
      </c>
      <c r="Y111" s="42">
        <f t="shared" si="59"/>
        <v>4.6896573553579504E-3</v>
      </c>
      <c r="Z111" s="10">
        <f t="shared" si="77"/>
        <v>18.07593085381172</v>
      </c>
      <c r="AA111">
        <f t="shared" si="54"/>
        <v>5760406.8705677735</v>
      </c>
      <c r="AB111" s="10">
        <f t="shared" si="55"/>
        <v>5.7604068705677731</v>
      </c>
      <c r="AC111" s="10">
        <f t="shared" si="56"/>
        <v>5.6594068705677731</v>
      </c>
      <c r="AD111" s="3">
        <f t="shared" si="57"/>
        <v>820.79867593441236</v>
      </c>
      <c r="AI111" s="94">
        <f t="shared" si="58"/>
        <v>0.96657345087834479</v>
      </c>
    </row>
    <row r="112" spans="2:35">
      <c r="B112" s="39">
        <f t="shared" si="60"/>
        <v>84</v>
      </c>
      <c r="C112" s="42">
        <f t="shared" si="61"/>
        <v>1.5107913669061683</v>
      </c>
      <c r="D112" s="10">
        <f t="shared" si="62"/>
        <v>13.489208633093796</v>
      </c>
      <c r="E112" s="40">
        <f t="shared" si="63"/>
        <v>19.021582733812409</v>
      </c>
      <c r="F112" s="40">
        <f t="shared" si="64"/>
        <v>46</v>
      </c>
      <c r="G112" s="3">
        <f t="shared" si="65"/>
        <v>409.89208633093676</v>
      </c>
      <c r="H112" s="3">
        <f t="shared" si="66"/>
        <v>150.59214621494854</v>
      </c>
      <c r="I112">
        <f t="shared" si="48"/>
        <v>1.5059214621494855E-4</v>
      </c>
      <c r="J112" s="4">
        <f t="shared" si="67"/>
        <v>431.82809705587215</v>
      </c>
      <c r="K112" s="40">
        <f t="shared" si="68"/>
        <v>2.8675339844051355</v>
      </c>
      <c r="L112" s="40">
        <f t="shared" si="49"/>
        <v>3.1324660155948645</v>
      </c>
      <c r="M112" s="10">
        <f t="shared" si="69"/>
        <v>5.7604068705677731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14.439913952113976</v>
      </c>
      <c r="Q112" s="42">
        <f t="shared" si="71"/>
        <v>0.11076618804180825</v>
      </c>
      <c r="R112" s="4">
        <f t="shared" si="72"/>
        <v>564720.32545820414</v>
      </c>
      <c r="S112">
        <f t="shared" si="52"/>
        <v>5.6472032545820412E-4</v>
      </c>
      <c r="T112" s="41">
        <f t="shared" si="53"/>
        <v>2.6013020981043705E-4</v>
      </c>
      <c r="U112" s="42">
        <f t="shared" si="73"/>
        <v>1.0027512931031148</v>
      </c>
      <c r="V112" s="42">
        <f t="shared" si="74"/>
        <v>0.98098104897119998</v>
      </c>
      <c r="W112" s="42">
        <f t="shared" si="75"/>
        <v>0.96747692131226293</v>
      </c>
      <c r="X112" s="42">
        <f t="shared" si="76"/>
        <v>1.3504127658937048E-2</v>
      </c>
      <c r="Y112" s="42">
        <f t="shared" si="59"/>
        <v>4.7064773997620357E-3</v>
      </c>
      <c r="Z112" s="10">
        <f t="shared" si="77"/>
        <v>18.092775165144239</v>
      </c>
      <c r="AA112">
        <f t="shared" si="54"/>
        <v>5765680.6687503513</v>
      </c>
      <c r="AB112" s="10">
        <f t="shared" si="55"/>
        <v>5.7656806687503517</v>
      </c>
      <c r="AC112" s="10">
        <f t="shared" si="56"/>
        <v>5.6646806687503517</v>
      </c>
      <c r="AD112" s="3">
        <f t="shared" si="57"/>
        <v>821.56354876727357</v>
      </c>
      <c r="AI112" s="94">
        <f t="shared" si="58"/>
        <v>0.96747692131226293</v>
      </c>
    </row>
    <row r="113" spans="2:35">
      <c r="B113" s="39">
        <f t="shared" si="60"/>
        <v>85</v>
      </c>
      <c r="C113" s="42">
        <f t="shared" si="61"/>
        <v>1.528776978416956</v>
      </c>
      <c r="D113" s="10">
        <f t="shared" si="62"/>
        <v>13.471223021583008</v>
      </c>
      <c r="E113" s="40">
        <f t="shared" si="63"/>
        <v>19.057553956833985</v>
      </c>
      <c r="F113" s="40">
        <f t="shared" si="64"/>
        <v>46</v>
      </c>
      <c r="G113" s="3">
        <f t="shared" si="65"/>
        <v>409.71223021582887</v>
      </c>
      <c r="H113" s="3">
        <f t="shared" si="66"/>
        <v>150.59214621494854</v>
      </c>
      <c r="I113">
        <f t="shared" si="48"/>
        <v>1.5059214621494855E-4</v>
      </c>
      <c r="J113" s="4">
        <f t="shared" si="67"/>
        <v>432.90389863934661</v>
      </c>
      <c r="K113" s="40">
        <f t="shared" si="68"/>
        <v>2.8746777937638184</v>
      </c>
      <c r="L113" s="40">
        <f t="shared" si="49"/>
        <v>3.1253222062361816</v>
      </c>
      <c r="M113" s="10">
        <f t="shared" si="69"/>
        <v>5.7656806687503517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14.444129852082886</v>
      </c>
      <c r="Q113" s="42">
        <f t="shared" si="71"/>
        <v>0.11201137288125319</v>
      </c>
      <c r="R113" s="4">
        <f t="shared" si="72"/>
        <v>564031.76335774246</v>
      </c>
      <c r="S113">
        <f t="shared" si="52"/>
        <v>5.6403176335774246E-4</v>
      </c>
      <c r="T113" s="41">
        <f t="shared" si="53"/>
        <v>2.6081877191089871E-4</v>
      </c>
      <c r="U113" s="42">
        <f t="shared" si="73"/>
        <v>1.0015286409238091</v>
      </c>
      <c r="V113" s="42">
        <f t="shared" si="74"/>
        <v>0.98190416440561779</v>
      </c>
      <c r="W113" s="42">
        <f t="shared" si="75"/>
        <v>0.96837847833864255</v>
      </c>
      <c r="X113" s="42">
        <f t="shared" si="76"/>
        <v>1.352568606697524E-2</v>
      </c>
      <c r="Y113" s="42">
        <f t="shared" si="59"/>
        <v>4.7233193789957247E-3</v>
      </c>
      <c r="Z113" s="10">
        <f t="shared" si="77"/>
        <v>18.109583694417946</v>
      </c>
      <c r="AA113">
        <f t="shared" si="54"/>
        <v>5770943.2639010567</v>
      </c>
      <c r="AB113" s="10">
        <f t="shared" si="55"/>
        <v>5.7709432639010565</v>
      </c>
      <c r="AC113" s="10">
        <f t="shared" si="56"/>
        <v>5.6699432639010565</v>
      </c>
      <c r="AD113" s="3">
        <f t="shared" si="57"/>
        <v>822.32679679493208</v>
      </c>
      <c r="AI113" s="94">
        <f t="shared" si="58"/>
        <v>0.96837847833864255</v>
      </c>
    </row>
    <row r="114" spans="2:35">
      <c r="B114" s="39">
        <f t="shared" si="60"/>
        <v>86</v>
      </c>
      <c r="C114" s="42">
        <f t="shared" si="61"/>
        <v>1.5467625899277437</v>
      </c>
      <c r="D114" s="10">
        <f t="shared" si="62"/>
        <v>13.453237410072219</v>
      </c>
      <c r="E114" s="40">
        <f t="shared" si="63"/>
        <v>19.093525179855561</v>
      </c>
      <c r="F114" s="40">
        <f t="shared" si="64"/>
        <v>46</v>
      </c>
      <c r="G114" s="3">
        <f t="shared" si="65"/>
        <v>409.53237410072097</v>
      </c>
      <c r="H114" s="3">
        <f t="shared" si="66"/>
        <v>150.59214621494854</v>
      </c>
      <c r="I114">
        <f t="shared" si="48"/>
        <v>1.5059214621494855E-4</v>
      </c>
      <c r="J114" s="4">
        <f t="shared" si="67"/>
        <v>433.98173272156168</v>
      </c>
      <c r="K114" s="40">
        <f t="shared" si="68"/>
        <v>2.8818350998339279</v>
      </c>
      <c r="L114" s="40">
        <f t="shared" si="49"/>
        <v>3.1181649001660721</v>
      </c>
      <c r="M114" s="10">
        <f t="shared" si="69"/>
        <v>5.7709432639010565</v>
      </c>
      <c r="N114" s="10">
        <f t="shared" si="50"/>
        <v>8.26</v>
      </c>
      <c r="O114" s="10">
        <f t="shared" si="51"/>
        <v>0.31900000000000001</v>
      </c>
      <c r="P114" s="10">
        <f t="shared" si="70"/>
        <v>14.44833417937285</v>
      </c>
      <c r="Q114" s="42">
        <f t="shared" si="71"/>
        <v>0.11325619538379919</v>
      </c>
      <c r="R114" s="4">
        <f t="shared" si="72"/>
        <v>563342.75586223311</v>
      </c>
      <c r="S114">
        <f t="shared" si="52"/>
        <v>5.6334275586223314E-4</v>
      </c>
      <c r="T114" s="41">
        <f t="shared" si="53"/>
        <v>2.6150777940640803E-4</v>
      </c>
      <c r="U114" s="42">
        <f t="shared" si="73"/>
        <v>1.0003051978743329</v>
      </c>
      <c r="V114" s="42">
        <f t="shared" si="74"/>
        <v>0.98282529997161916</v>
      </c>
      <c r="W114" s="42">
        <f t="shared" si="75"/>
        <v>0.9692781202041173</v>
      </c>
      <c r="X114" s="42">
        <f t="shared" si="76"/>
        <v>1.354717976750186E-2</v>
      </c>
      <c r="Y114" s="42">
        <f t="shared" si="59"/>
        <v>4.7401832132163467E-3</v>
      </c>
      <c r="Z114" s="10">
        <f t="shared" si="77"/>
        <v>18.126356408883922</v>
      </c>
      <c r="AA114">
        <f t="shared" si="54"/>
        <v>5776194.645766506</v>
      </c>
      <c r="AB114" s="10">
        <f t="shared" si="55"/>
        <v>5.7761946457665063</v>
      </c>
      <c r="AC114" s="10">
        <f t="shared" si="56"/>
        <v>5.6751946457665063</v>
      </c>
      <c r="AD114" s="3">
        <f t="shared" si="57"/>
        <v>823.08841853031265</v>
      </c>
      <c r="AI114" s="94">
        <f t="shared" si="58"/>
        <v>0.9692781202041173</v>
      </c>
    </row>
    <row r="115" spans="2:35">
      <c r="B115" s="39">
        <f t="shared" si="60"/>
        <v>87</v>
      </c>
      <c r="C115" s="42">
        <f t="shared" si="61"/>
        <v>1.5647482014385314</v>
      </c>
      <c r="D115" s="10">
        <f t="shared" si="62"/>
        <v>13.435251798561431</v>
      </c>
      <c r="E115" s="40">
        <f t="shared" si="63"/>
        <v>19.129496402877137</v>
      </c>
      <c r="F115" s="40">
        <f t="shared" si="64"/>
        <v>46</v>
      </c>
      <c r="G115" s="3">
        <f t="shared" si="65"/>
        <v>409.35251798561308</v>
      </c>
      <c r="H115" s="3">
        <f t="shared" si="66"/>
        <v>150.59214621494854</v>
      </c>
      <c r="I115">
        <f t="shared" si="48"/>
        <v>1.5059214621494855E-4</v>
      </c>
      <c r="J115" s="4">
        <f t="shared" si="67"/>
        <v>435.06159930251761</v>
      </c>
      <c r="K115" s="40">
        <f t="shared" si="68"/>
        <v>2.8890059026154655</v>
      </c>
      <c r="L115" s="40">
        <f t="shared" si="49"/>
        <v>3.1109940973845345</v>
      </c>
      <c r="M115" s="10">
        <f t="shared" si="69"/>
        <v>5.7761946457665063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14.452526946488193</v>
      </c>
      <c r="Q115" s="42">
        <f t="shared" si="71"/>
        <v>0.11450065675566731</v>
      </c>
      <c r="R115" s="4">
        <f t="shared" si="72"/>
        <v>562653.3040683479</v>
      </c>
      <c r="S115">
        <f t="shared" si="52"/>
        <v>5.6265330406834796E-4</v>
      </c>
      <c r="T115" s="41">
        <f t="shared" si="53"/>
        <v>2.6219723120029321E-4</v>
      </c>
      <c r="U115" s="42">
        <f t="shared" si="73"/>
        <v>0.99908096590200268</v>
      </c>
      <c r="V115" s="42">
        <f t="shared" si="74"/>
        <v>0.98374445362854601</v>
      </c>
      <c r="W115" s="42">
        <f t="shared" si="75"/>
        <v>0.97017584515586841</v>
      </c>
      <c r="X115" s="42">
        <f t="shared" si="76"/>
        <v>1.3568608472677601E-2</v>
      </c>
      <c r="Y115" s="42">
        <f t="shared" si="59"/>
        <v>4.7570688223305966E-3</v>
      </c>
      <c r="Z115" s="10">
        <f t="shared" si="77"/>
        <v>18.143093275827379</v>
      </c>
      <c r="AA115">
        <f t="shared" si="54"/>
        <v>5781434.8041040003</v>
      </c>
      <c r="AB115" s="10">
        <f t="shared" si="55"/>
        <v>5.7814348041040002</v>
      </c>
      <c r="AC115" s="10">
        <f t="shared" si="56"/>
        <v>5.6804348041040003</v>
      </c>
      <c r="AD115" s="3">
        <f t="shared" si="57"/>
        <v>823.84841248788985</v>
      </c>
      <c r="AI115" s="94">
        <f t="shared" si="58"/>
        <v>0.97017584515586841</v>
      </c>
    </row>
    <row r="116" spans="2:35">
      <c r="B116" s="39">
        <f t="shared" si="60"/>
        <v>88</v>
      </c>
      <c r="C116" s="42">
        <f t="shared" si="61"/>
        <v>1.5827338129493191</v>
      </c>
      <c r="D116" s="10">
        <f t="shared" si="62"/>
        <v>13.417266187050643</v>
      </c>
      <c r="E116" s="40">
        <f t="shared" si="63"/>
        <v>19.165467625898714</v>
      </c>
      <c r="F116" s="40">
        <f t="shared" si="64"/>
        <v>46</v>
      </c>
      <c r="G116" s="3">
        <f t="shared" si="65"/>
        <v>409.17266187050518</v>
      </c>
      <c r="H116" s="3">
        <f t="shared" si="66"/>
        <v>150.59214621494854</v>
      </c>
      <c r="I116">
        <f t="shared" si="48"/>
        <v>1.5059214621494855E-4</v>
      </c>
      <c r="J116" s="4">
        <f t="shared" si="67"/>
        <v>436.14349838221437</v>
      </c>
      <c r="K116" s="40">
        <f t="shared" si="68"/>
        <v>2.896190202108432</v>
      </c>
      <c r="L116" s="40">
        <f t="shared" si="49"/>
        <v>3.103809797891568</v>
      </c>
      <c r="M116" s="10">
        <f t="shared" si="69"/>
        <v>5.7814348041040002</v>
      </c>
      <c r="N116" s="10">
        <f t="shared" si="50"/>
        <v>8.26</v>
      </c>
      <c r="O116" s="10">
        <f t="shared" si="51"/>
        <v>0.31900000000000001</v>
      </c>
      <c r="P116" s="10">
        <f t="shared" si="70"/>
        <v>14.456708165865749</v>
      </c>
      <c r="Q116" s="42">
        <f t="shared" si="71"/>
        <v>0.11574475820009256</v>
      </c>
      <c r="R116" s="4">
        <f t="shared" si="72"/>
        <v>561963.40907275886</v>
      </c>
      <c r="S116">
        <f t="shared" si="52"/>
        <v>5.6196340907275892E-4</v>
      </c>
      <c r="T116" s="41">
        <f t="shared" si="53"/>
        <v>2.6288712619588225E-4</v>
      </c>
      <c r="U116" s="42">
        <f t="shared" si="73"/>
        <v>0.99785594695413493</v>
      </c>
      <c r="V116" s="42">
        <f t="shared" si="74"/>
        <v>0.9846616233402824</v>
      </c>
      <c r="W116" s="42">
        <f t="shared" si="75"/>
        <v>0.97107165144290408</v>
      </c>
      <c r="X116" s="42">
        <f t="shared" si="76"/>
        <v>1.3589971897378317E-2</v>
      </c>
      <c r="Y116" s="42">
        <f t="shared" si="59"/>
        <v>4.7739761259978234E-3</v>
      </c>
      <c r="Z116" s="10">
        <f t="shared" si="77"/>
        <v>18.159794262578846</v>
      </c>
      <c r="AA116">
        <f t="shared" si="54"/>
        <v>5786663.7286850316</v>
      </c>
      <c r="AB116" s="10">
        <f t="shared" si="55"/>
        <v>5.7866637286850313</v>
      </c>
      <c r="AC116" s="10">
        <f t="shared" si="56"/>
        <v>5.6856637286850313</v>
      </c>
      <c r="AD116" s="3">
        <f t="shared" si="57"/>
        <v>824.60677718419606</v>
      </c>
      <c r="AI116" s="94">
        <f t="shared" si="58"/>
        <v>0.97107165144290408</v>
      </c>
    </row>
    <row r="117" spans="2:35">
      <c r="B117" s="39">
        <f t="shared" si="60"/>
        <v>89</v>
      </c>
      <c r="C117" s="42">
        <f t="shared" si="61"/>
        <v>1.6007194244601068</v>
      </c>
      <c r="D117" s="10">
        <f t="shared" si="62"/>
        <v>13.399280575539855</v>
      </c>
      <c r="E117" s="40">
        <f t="shared" si="63"/>
        <v>19.20143884892029</v>
      </c>
      <c r="F117" s="40">
        <f t="shared" si="64"/>
        <v>46</v>
      </c>
      <c r="G117" s="3">
        <f t="shared" si="65"/>
        <v>408.99280575539728</v>
      </c>
      <c r="H117" s="3">
        <f t="shared" si="66"/>
        <v>150.59214621494854</v>
      </c>
      <c r="I117">
        <f t="shared" si="48"/>
        <v>1.5059214621494855E-4</v>
      </c>
      <c r="J117" s="4">
        <f t="shared" si="67"/>
        <v>437.22742996065176</v>
      </c>
      <c r="K117" s="40">
        <f t="shared" si="68"/>
        <v>2.9033879983128252</v>
      </c>
      <c r="L117" s="40">
        <f t="shared" si="49"/>
        <v>3.0966120016871748</v>
      </c>
      <c r="M117" s="10">
        <f t="shared" si="69"/>
        <v>5.7866637286850313</v>
      </c>
      <c r="N117" s="10">
        <f t="shared" si="50"/>
        <v>8.26</v>
      </c>
      <c r="O117" s="10">
        <f t="shared" si="51"/>
        <v>0.31900000000000001</v>
      </c>
      <c r="P117" s="10">
        <f t="shared" si="70"/>
        <v>14.460877849877956</v>
      </c>
      <c r="Q117" s="42">
        <f t="shared" si="71"/>
        <v>0.11698850091733981</v>
      </c>
      <c r="R117" s="4">
        <f t="shared" si="72"/>
        <v>561273.07197213802</v>
      </c>
      <c r="S117">
        <f t="shared" si="52"/>
        <v>5.6127307197213804E-4</v>
      </c>
      <c r="T117" s="41">
        <f t="shared" si="53"/>
        <v>2.6357746329650313E-4</v>
      </c>
      <c r="U117" s="42">
        <f t="shared" si="73"/>
        <v>0.99663014297804653</v>
      </c>
      <c r="V117" s="42">
        <f t="shared" si="74"/>
        <v>0.98557680707585971</v>
      </c>
      <c r="W117" s="42">
        <f t="shared" si="75"/>
        <v>0.97196553731665869</v>
      </c>
      <c r="X117" s="42">
        <f t="shared" si="76"/>
        <v>1.3611269759201017E-2</v>
      </c>
      <c r="Y117" s="42">
        <f t="shared" si="59"/>
        <v>4.7909050436333173E-3</v>
      </c>
      <c r="Z117" s="10">
        <f t="shared" si="77"/>
        <v>18.176459336525067</v>
      </c>
      <c r="AA117">
        <f t="shared" si="54"/>
        <v>5791881.40929869</v>
      </c>
      <c r="AB117" s="10">
        <f t="shared" si="55"/>
        <v>5.7918814092986901</v>
      </c>
      <c r="AC117" s="10">
        <f t="shared" si="56"/>
        <v>5.6908814092986901</v>
      </c>
      <c r="AD117" s="3">
        <f t="shared" si="57"/>
        <v>825.3635111383162</v>
      </c>
      <c r="AI117" s="94">
        <f t="shared" si="58"/>
        <v>0.97196553731665869</v>
      </c>
    </row>
    <row r="118" spans="2:35">
      <c r="B118" s="39">
        <f t="shared" si="60"/>
        <v>90</v>
      </c>
      <c r="C118" s="42">
        <f t="shared" si="61"/>
        <v>1.6187050359708945</v>
      </c>
      <c r="D118" s="10">
        <f t="shared" si="62"/>
        <v>13.381294964029067</v>
      </c>
      <c r="E118" s="40">
        <f t="shared" si="63"/>
        <v>19.237410071941866</v>
      </c>
      <c r="F118" s="40">
        <f t="shared" si="64"/>
        <v>46</v>
      </c>
      <c r="G118" s="3">
        <f t="shared" si="65"/>
        <v>408.81294964028939</v>
      </c>
      <c r="H118" s="3">
        <f t="shared" si="66"/>
        <v>150.59214621494854</v>
      </c>
      <c r="I118">
        <f t="shared" si="48"/>
        <v>1.5059214621494855E-4</v>
      </c>
      <c r="J118" s="4">
        <f t="shared" si="67"/>
        <v>438.31339403782977</v>
      </c>
      <c r="K118" s="40">
        <f t="shared" si="68"/>
        <v>2.9105992912286456</v>
      </c>
      <c r="L118" s="40">
        <f t="shared" si="49"/>
        <v>3.0894007087713544</v>
      </c>
      <c r="M118" s="10">
        <f t="shared" si="69"/>
        <v>5.7918814092986901</v>
      </c>
      <c r="N118" s="10">
        <f t="shared" si="50"/>
        <v>8.26</v>
      </c>
      <c r="O118" s="10">
        <f t="shared" si="51"/>
        <v>0.31900000000000001</v>
      </c>
      <c r="P118" s="10">
        <f t="shared" si="70"/>
        <v>14.465036010835856</v>
      </c>
      <c r="Q118" s="42">
        <f t="shared" si="71"/>
        <v>0.11823188610471955</v>
      </c>
      <c r="R118" s="4">
        <f t="shared" si="72"/>
        <v>560582.29386315728</v>
      </c>
      <c r="S118">
        <f t="shared" si="52"/>
        <v>5.6058229386315723E-4</v>
      </c>
      <c r="T118" s="41">
        <f t="shared" si="53"/>
        <v>2.6426824140548394E-4</v>
      </c>
      <c r="U118" s="42">
        <f t="shared" si="73"/>
        <v>0.9954035559210539</v>
      </c>
      <c r="V118" s="42">
        <f t="shared" si="74"/>
        <v>0.98649000281039045</v>
      </c>
      <c r="W118" s="42">
        <f t="shared" si="75"/>
        <v>0.97285750103157465</v>
      </c>
      <c r="X118" s="42">
        <f t="shared" si="76"/>
        <v>1.3632501778815809E-2</v>
      </c>
      <c r="Y118" s="42">
        <f t="shared" si="59"/>
        <v>4.807855494412025E-3</v>
      </c>
      <c r="Z118" s="10">
        <f t="shared" si="77"/>
        <v>18.193088465121392</v>
      </c>
      <c r="AA118">
        <f t="shared" si="54"/>
        <v>5797087.8357555466</v>
      </c>
      <c r="AB118" s="10">
        <f t="shared" si="55"/>
        <v>5.7970878357555469</v>
      </c>
      <c r="AC118" s="10">
        <f t="shared" si="56"/>
        <v>5.6960878357555469</v>
      </c>
      <c r="AD118" s="3">
        <f t="shared" si="57"/>
        <v>826.11861287245051</v>
      </c>
      <c r="AI118" s="94">
        <f t="shared" si="58"/>
        <v>0.97285750103157465</v>
      </c>
    </row>
    <row r="119" spans="2:35">
      <c r="B119" s="39">
        <f t="shared" si="60"/>
        <v>91</v>
      </c>
      <c r="C119" s="42">
        <f t="shared" si="61"/>
        <v>1.6366906474816822</v>
      </c>
      <c r="D119" s="10">
        <f t="shared" si="62"/>
        <v>13.363309352518279</v>
      </c>
      <c r="E119" s="40">
        <f t="shared" si="63"/>
        <v>19.273381294963443</v>
      </c>
      <c r="F119" s="40">
        <f t="shared" si="64"/>
        <v>46</v>
      </c>
      <c r="G119" s="3">
        <f t="shared" si="65"/>
        <v>408.63309352518149</v>
      </c>
      <c r="H119" s="3">
        <f t="shared" si="66"/>
        <v>150.59214621494854</v>
      </c>
      <c r="I119">
        <f t="shared" si="48"/>
        <v>1.5059214621494855E-4</v>
      </c>
      <c r="J119" s="4">
        <f t="shared" si="67"/>
        <v>439.40139061374862</v>
      </c>
      <c r="K119" s="40">
        <f t="shared" si="68"/>
        <v>2.917824080855894</v>
      </c>
      <c r="L119" s="40">
        <f t="shared" si="49"/>
        <v>3.082175919144106</v>
      </c>
      <c r="M119" s="10">
        <f t="shared" si="69"/>
        <v>5.7970878357555469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14.469182660992463</v>
      </c>
      <c r="Q119" s="42">
        <f t="shared" si="71"/>
        <v>0.11947491495660316</v>
      </c>
      <c r="R119" s="4">
        <f t="shared" si="72"/>
        <v>559891.07584248879</v>
      </c>
      <c r="S119">
        <f t="shared" si="52"/>
        <v>5.5989107584248883E-4</v>
      </c>
      <c r="T119" s="41">
        <f t="shared" si="53"/>
        <v>2.6495945942615234E-4</v>
      </c>
      <c r="U119" s="42">
        <f t="shared" si="73"/>
        <v>0.99417618773047367</v>
      </c>
      <c r="V119" s="42">
        <f t="shared" si="74"/>
        <v>0.98740120852411717</v>
      </c>
      <c r="W119" s="42">
        <f t="shared" si="75"/>
        <v>0.97374754084576698</v>
      </c>
      <c r="X119" s="42">
        <f t="shared" si="76"/>
        <v>1.365366767835019E-2</v>
      </c>
      <c r="Y119" s="42">
        <f t="shared" si="59"/>
        <v>4.8248273972702448E-3</v>
      </c>
      <c r="Z119" s="10">
        <f t="shared" si="77"/>
        <v>18.209681615896365</v>
      </c>
      <c r="AA119">
        <f t="shared" si="54"/>
        <v>5802282.9978890885</v>
      </c>
      <c r="AB119" s="10">
        <f t="shared" si="55"/>
        <v>5.8022829978890886</v>
      </c>
      <c r="AC119" s="10">
        <f t="shared" si="56"/>
        <v>5.7012829978890887</v>
      </c>
      <c r="AD119" s="3">
        <f t="shared" si="57"/>
        <v>826.87208091212301</v>
      </c>
      <c r="AI119" s="94">
        <f t="shared" si="58"/>
        <v>0.97374754084576698</v>
      </c>
    </row>
    <row r="120" spans="2:35">
      <c r="B120" s="39">
        <f t="shared" si="60"/>
        <v>92</v>
      </c>
      <c r="C120" s="42">
        <f t="shared" si="61"/>
        <v>1.65467625899247</v>
      </c>
      <c r="D120" s="10">
        <f t="shared" si="62"/>
        <v>13.345323741007491</v>
      </c>
      <c r="E120" s="40">
        <f t="shared" si="63"/>
        <v>19.309352517985019</v>
      </c>
      <c r="F120" s="40">
        <f t="shared" si="64"/>
        <v>46</v>
      </c>
      <c r="G120" s="3">
        <f t="shared" si="65"/>
        <v>408.4532374100736</v>
      </c>
      <c r="H120" s="3">
        <f t="shared" si="66"/>
        <v>150.59214621494854</v>
      </c>
      <c r="I120">
        <f t="shared" si="48"/>
        <v>1.5059214621494855E-4</v>
      </c>
      <c r="J120" s="4">
        <f t="shared" si="67"/>
        <v>440.49141968840831</v>
      </c>
      <c r="K120" s="40">
        <f t="shared" si="68"/>
        <v>2.9250623671945708</v>
      </c>
      <c r="L120" s="40">
        <f t="shared" si="49"/>
        <v>3.0749376328054292</v>
      </c>
      <c r="M120" s="10">
        <f t="shared" si="69"/>
        <v>5.8022829978890886</v>
      </c>
      <c r="N120" s="10">
        <f t="shared" si="50"/>
        <v>8.26</v>
      </c>
      <c r="O120" s="10">
        <f t="shared" si="51"/>
        <v>0.31900000000000001</v>
      </c>
      <c r="P120" s="10">
        <f t="shared" si="70"/>
        <v>14.473317812544176</v>
      </c>
      <c r="Q120" s="42">
        <f t="shared" si="71"/>
        <v>0.1207175886644381</v>
      </c>
      <c r="R120" s="4">
        <f t="shared" si="72"/>
        <v>559199.41900680424</v>
      </c>
      <c r="S120">
        <f t="shared" si="52"/>
        <v>5.5919941900680421E-4</v>
      </c>
      <c r="T120" s="41">
        <f t="shared" si="53"/>
        <v>2.6565111626183696E-4</v>
      </c>
      <c r="U120" s="42">
        <f t="shared" si="73"/>
        <v>0.99294804035362205</v>
      </c>
      <c r="V120" s="42">
        <f t="shared" si="74"/>
        <v>0.9883104222035618</v>
      </c>
      <c r="W120" s="42">
        <f t="shared" si="75"/>
        <v>0.97463565502126759</v>
      </c>
      <c r="X120" s="42">
        <f t="shared" si="76"/>
        <v>1.3674767182294212E-2</v>
      </c>
      <c r="Y120" s="42">
        <f t="shared" si="59"/>
        <v>4.8418206709084461E-3</v>
      </c>
      <c r="Z120" s="10">
        <f t="shared" si="77"/>
        <v>18.226238756460347</v>
      </c>
      <c r="AA120">
        <f t="shared" si="54"/>
        <v>5807466.8855584199</v>
      </c>
      <c r="AB120" s="10">
        <f t="shared" si="55"/>
        <v>5.8074668855584202</v>
      </c>
      <c r="AC120" s="10">
        <f t="shared" si="56"/>
        <v>5.7064668855584202</v>
      </c>
      <c r="AD120" s="3">
        <f t="shared" si="57"/>
        <v>827.62391378657287</v>
      </c>
      <c r="AI120" s="94">
        <f t="shared" si="58"/>
        <v>0.97463565502126759</v>
      </c>
    </row>
    <row r="121" spans="2:35">
      <c r="B121" s="39">
        <f t="shared" si="60"/>
        <v>93</v>
      </c>
      <c r="C121" s="42">
        <f t="shared" si="61"/>
        <v>1.6726618705032577</v>
      </c>
      <c r="D121" s="10">
        <f t="shared" si="62"/>
        <v>13.327338129496702</v>
      </c>
      <c r="E121" s="40">
        <f t="shared" si="63"/>
        <v>19.345323741006595</v>
      </c>
      <c r="F121" s="40">
        <f t="shared" si="64"/>
        <v>46</v>
      </c>
      <c r="G121" s="3">
        <f t="shared" si="65"/>
        <v>408.2733812949657</v>
      </c>
      <c r="H121" s="3">
        <f t="shared" si="66"/>
        <v>150.59214621494854</v>
      </c>
      <c r="I121">
        <f t="shared" si="48"/>
        <v>1.5059214621494855E-4</v>
      </c>
      <c r="J121" s="4">
        <f t="shared" si="67"/>
        <v>441.58348126180863</v>
      </c>
      <c r="K121" s="40">
        <f t="shared" si="68"/>
        <v>2.9323141502446748</v>
      </c>
      <c r="L121" s="40">
        <f t="shared" si="49"/>
        <v>3.0676858497553252</v>
      </c>
      <c r="M121" s="10">
        <f t="shared" si="69"/>
        <v>5.8074668855584202</v>
      </c>
      <c r="N121" s="10">
        <f t="shared" si="50"/>
        <v>8.26</v>
      </c>
      <c r="O121" s="10">
        <f t="shared" si="51"/>
        <v>0.31900000000000001</v>
      </c>
      <c r="P121" s="10">
        <f t="shared" si="70"/>
        <v>14.47744147763318</v>
      </c>
      <c r="Q121" s="42">
        <f t="shared" si="71"/>
        <v>0.12195990841676274</v>
      </c>
      <c r="R121" s="4">
        <f t="shared" si="72"/>
        <v>558507.32445277576</v>
      </c>
      <c r="S121">
        <f t="shared" si="52"/>
        <v>5.5850732445277581E-4</v>
      </c>
      <c r="T121" s="41">
        <f t="shared" si="53"/>
        <v>2.6634321081586536E-4</v>
      </c>
      <c r="U121" s="42">
        <f t="shared" si="73"/>
        <v>0.9917191157378159</v>
      </c>
      <c r="V121" s="42">
        <f t="shared" si="74"/>
        <v>0.98921764184025474</v>
      </c>
      <c r="W121" s="42">
        <f t="shared" si="75"/>
        <v>0.97552184182448809</v>
      </c>
      <c r="X121" s="42">
        <f t="shared" si="76"/>
        <v>1.3695800015766646E-2</v>
      </c>
      <c r="Y121" s="42">
        <f t="shared" si="59"/>
        <v>4.8588352337919213E-3</v>
      </c>
      <c r="Z121" s="10">
        <f t="shared" si="77"/>
        <v>18.242759854506094</v>
      </c>
      <c r="AA121">
        <f t="shared" si="54"/>
        <v>5812639.4886484407</v>
      </c>
      <c r="AB121" s="10">
        <f t="shared" si="55"/>
        <v>5.8126394886484407</v>
      </c>
      <c r="AC121" s="10">
        <f t="shared" si="56"/>
        <v>5.7116394886484407</v>
      </c>
      <c r="AD121" s="3">
        <f t="shared" si="57"/>
        <v>828.37411002878036</v>
      </c>
      <c r="AI121" s="94">
        <f t="shared" si="58"/>
        <v>0.97552184182448809</v>
      </c>
    </row>
    <row r="122" spans="2:35">
      <c r="B122" s="39">
        <f t="shared" si="60"/>
        <v>94</v>
      </c>
      <c r="C122" s="42">
        <f t="shared" si="61"/>
        <v>1.6906474820140454</v>
      </c>
      <c r="D122" s="10">
        <f t="shared" si="62"/>
        <v>13.309352517985914</v>
      </c>
      <c r="E122" s="40">
        <f t="shared" si="63"/>
        <v>19.381294964028172</v>
      </c>
      <c r="F122" s="40">
        <f t="shared" si="64"/>
        <v>46</v>
      </c>
      <c r="G122" s="3">
        <f t="shared" si="65"/>
        <v>408.09352517985781</v>
      </c>
      <c r="H122" s="3">
        <f t="shared" si="66"/>
        <v>150.59214621494854</v>
      </c>
      <c r="I122">
        <f t="shared" si="48"/>
        <v>1.5059214621494855E-4</v>
      </c>
      <c r="J122" s="4">
        <f t="shared" si="67"/>
        <v>442.67757533394956</v>
      </c>
      <c r="K122" s="40">
        <f t="shared" si="68"/>
        <v>2.9395794300062055</v>
      </c>
      <c r="L122" s="40">
        <f t="shared" si="49"/>
        <v>3.0604205699937945</v>
      </c>
      <c r="M122" s="10">
        <f t="shared" si="69"/>
        <v>5.8126394886484407</v>
      </c>
      <c r="N122" s="10">
        <f t="shared" si="50"/>
        <v>8.26</v>
      </c>
      <c r="O122" s="10">
        <f t="shared" si="51"/>
        <v>0.31900000000000001</v>
      </c>
      <c r="P122" s="10">
        <f t="shared" si="70"/>
        <v>14.481553668347855</v>
      </c>
      <c r="Q122" s="42">
        <f t="shared" si="71"/>
        <v>0.12320187539922117</v>
      </c>
      <c r="R122" s="4">
        <f t="shared" si="72"/>
        <v>557814.79327707551</v>
      </c>
      <c r="S122">
        <f t="shared" si="52"/>
        <v>5.5781479327707555E-4</v>
      </c>
      <c r="T122" s="41">
        <f t="shared" si="53"/>
        <v>2.6703574199156562E-4</v>
      </c>
      <c r="U122" s="42">
        <f t="shared" si="73"/>
        <v>0.99048941583037187</v>
      </c>
      <c r="V122" s="42">
        <f t="shared" si="74"/>
        <v>0.99012286543229067</v>
      </c>
      <c r="W122" s="42">
        <f t="shared" si="75"/>
        <v>0.97640609952625013</v>
      </c>
      <c r="X122" s="42">
        <f t="shared" si="76"/>
        <v>1.371676590604054E-2</v>
      </c>
      <c r="Y122" s="42">
        <f t="shared" si="59"/>
        <v>4.8758710041533352E-3</v>
      </c>
      <c r="Z122" s="10">
        <f t="shared" si="77"/>
        <v>18.259244877816172</v>
      </c>
      <c r="AA122">
        <f t="shared" si="54"/>
        <v>5817800.7970721703</v>
      </c>
      <c r="AB122" s="10">
        <f t="shared" si="55"/>
        <v>5.8178007970721701</v>
      </c>
      <c r="AC122" s="10">
        <f t="shared" si="56"/>
        <v>5.7168007970721701</v>
      </c>
      <c r="AD122" s="3">
        <f t="shared" si="57"/>
        <v>829.12266817580428</v>
      </c>
      <c r="AI122" s="94">
        <f t="shared" si="58"/>
        <v>0.97640609952625013</v>
      </c>
    </row>
    <row r="123" spans="2:35">
      <c r="B123" s="39">
        <f t="shared" si="60"/>
        <v>95</v>
      </c>
      <c r="C123" s="42">
        <f t="shared" si="61"/>
        <v>1.7086330935248331</v>
      </c>
      <c r="D123" s="10">
        <f t="shared" si="62"/>
        <v>13.291366906475126</v>
      </c>
      <c r="E123" s="40">
        <f t="shared" si="63"/>
        <v>19.417266187049748</v>
      </c>
      <c r="F123" s="40">
        <f t="shared" si="64"/>
        <v>46</v>
      </c>
      <c r="G123" s="3">
        <f t="shared" si="65"/>
        <v>407.91366906474991</v>
      </c>
      <c r="H123" s="3">
        <f t="shared" si="66"/>
        <v>150.59214621494854</v>
      </c>
      <c r="I123">
        <f t="shared" si="48"/>
        <v>1.5059214621494855E-4</v>
      </c>
      <c r="J123" s="4">
        <f t="shared" si="67"/>
        <v>443.77370190483157</v>
      </c>
      <c r="K123" s="40">
        <f t="shared" si="68"/>
        <v>2.946858206479166</v>
      </c>
      <c r="L123" s="40">
        <f t="shared" si="49"/>
        <v>3.053141793520834</v>
      </c>
      <c r="M123" s="10">
        <f t="shared" si="69"/>
        <v>5.8178007970721701</v>
      </c>
      <c r="N123" s="10">
        <f t="shared" si="50"/>
        <v>8.26</v>
      </c>
      <c r="O123" s="10">
        <f t="shared" si="51"/>
        <v>0.31900000000000001</v>
      </c>
      <c r="P123" s="10">
        <f t="shared" si="70"/>
        <v>14.485654396724856</v>
      </c>
      <c r="Q123" s="42">
        <f t="shared" si="71"/>
        <v>0.12444349079457771</v>
      </c>
      <c r="R123" s="4">
        <f t="shared" si="72"/>
        <v>557121.82657637517</v>
      </c>
      <c r="S123">
        <f t="shared" si="52"/>
        <v>5.5712182657637521E-4</v>
      </c>
      <c r="T123" s="41">
        <f t="shared" si="53"/>
        <v>2.6772870869226596E-4</v>
      </c>
      <c r="U123" s="42">
        <f t="shared" si="73"/>
        <v>0.98925894257860636</v>
      </c>
      <c r="V123" s="42">
        <f t="shared" si="74"/>
        <v>0.99102609098380745</v>
      </c>
      <c r="W123" s="42">
        <f t="shared" si="75"/>
        <v>0.97728842640218161</v>
      </c>
      <c r="X123" s="42">
        <f t="shared" si="76"/>
        <v>1.3737664581625841E-2</v>
      </c>
      <c r="Y123" s="42">
        <f t="shared" si="59"/>
        <v>4.8929278999941261E-3</v>
      </c>
      <c r="Z123" s="10">
        <f t="shared" si="77"/>
        <v>18.275693794266118</v>
      </c>
      <c r="AA123">
        <f t="shared" si="54"/>
        <v>5822950.8007717347</v>
      </c>
      <c r="AB123" s="10">
        <f t="shared" si="55"/>
        <v>5.8229508007717348</v>
      </c>
      <c r="AC123" s="10">
        <f t="shared" si="56"/>
        <v>5.7219508007717348</v>
      </c>
      <c r="AD123" s="3">
        <f t="shared" si="57"/>
        <v>829.86958676892459</v>
      </c>
      <c r="AI123" s="94">
        <f t="shared" si="58"/>
        <v>0.97728842640218161</v>
      </c>
    </row>
    <row r="124" spans="2:35">
      <c r="B124" s="39">
        <f t="shared" si="60"/>
        <v>96</v>
      </c>
      <c r="C124" s="42">
        <f t="shared" si="61"/>
        <v>1.7266187050356208</v>
      </c>
      <c r="D124" s="10">
        <f t="shared" si="62"/>
        <v>13.273381294964338</v>
      </c>
      <c r="E124" s="40">
        <f t="shared" si="63"/>
        <v>19.453237410071324</v>
      </c>
      <c r="F124" s="40">
        <f t="shared" si="64"/>
        <v>46</v>
      </c>
      <c r="G124" s="3">
        <f t="shared" si="65"/>
        <v>407.73381294964202</v>
      </c>
      <c r="H124" s="3">
        <f t="shared" si="66"/>
        <v>150.59214621494854</v>
      </c>
      <c r="I124">
        <f t="shared" si="48"/>
        <v>1.5059214621494855E-4</v>
      </c>
      <c r="J124" s="4">
        <f t="shared" si="67"/>
        <v>444.87186097445397</v>
      </c>
      <c r="K124" s="40">
        <f t="shared" si="68"/>
        <v>2.9541504796635518</v>
      </c>
      <c r="L124" s="40">
        <f t="shared" si="49"/>
        <v>3.0458495203364482</v>
      </c>
      <c r="M124" s="10">
        <f t="shared" si="69"/>
        <v>5.8229508007717348</v>
      </c>
      <c r="N124" s="10">
        <f t="shared" si="50"/>
        <v>8.26</v>
      </c>
      <c r="O124" s="10">
        <f t="shared" si="51"/>
        <v>0.31900000000000001</v>
      </c>
      <c r="P124" s="10">
        <f t="shared" si="70"/>
        <v>14.489743674750153</v>
      </c>
      <c r="Q124" s="42">
        <f t="shared" si="71"/>
        <v>0.12568475578273133</v>
      </c>
      <c r="R124" s="4">
        <f t="shared" si="72"/>
        <v>556428.42544734699</v>
      </c>
      <c r="S124">
        <f t="shared" si="52"/>
        <v>5.5642842544734704E-4</v>
      </c>
      <c r="T124" s="41">
        <f t="shared" si="53"/>
        <v>2.6842210982129413E-4</v>
      </c>
      <c r="U124" s="42">
        <f t="shared" si="73"/>
        <v>0.98802769792983614</v>
      </c>
      <c r="V124" s="42">
        <f t="shared" si="74"/>
        <v>0.99192731650451116</v>
      </c>
      <c r="W124" s="42">
        <f t="shared" si="75"/>
        <v>0.97816882073288669</v>
      </c>
      <c r="X124" s="42">
        <f t="shared" si="76"/>
        <v>1.3758495771624468E-2</v>
      </c>
      <c r="Y124" s="42">
        <f t="shared" si="59"/>
        <v>4.9100058390851029E-3</v>
      </c>
      <c r="Z124" s="10">
        <f t="shared" si="77"/>
        <v>18.29210657182454</v>
      </c>
      <c r="AA124">
        <f t="shared" si="54"/>
        <v>5828089.4897184037</v>
      </c>
      <c r="AB124" s="10">
        <f t="shared" si="55"/>
        <v>5.8280894897184039</v>
      </c>
      <c r="AC124" s="10">
        <f t="shared" si="56"/>
        <v>5.7270894897184039</v>
      </c>
      <c r="AD124" s="3">
        <f t="shared" si="57"/>
        <v>830.61486435364816</v>
      </c>
      <c r="AI124" s="94">
        <f t="shared" si="58"/>
        <v>0.97816882073288669</v>
      </c>
    </row>
    <row r="125" spans="2:35">
      <c r="B125" s="39">
        <f t="shared" si="60"/>
        <v>97</v>
      </c>
      <c r="C125" s="42">
        <f t="shared" si="61"/>
        <v>1.7446043165464085</v>
      </c>
      <c r="D125" s="10">
        <f t="shared" si="62"/>
        <v>13.25539568345355</v>
      </c>
      <c r="E125" s="40">
        <f t="shared" si="63"/>
        <v>19.4892086330929</v>
      </c>
      <c r="F125" s="40">
        <f t="shared" si="64"/>
        <v>46</v>
      </c>
      <c r="G125" s="3">
        <f t="shared" si="65"/>
        <v>407.55395683453412</v>
      </c>
      <c r="H125" s="3">
        <f t="shared" si="66"/>
        <v>150.59214621494854</v>
      </c>
      <c r="I125">
        <f t="shared" si="48"/>
        <v>1.5059214621494855E-4</v>
      </c>
      <c r="J125" s="4">
        <f t="shared" si="67"/>
        <v>445.97205254281721</v>
      </c>
      <c r="K125" s="40">
        <f t="shared" si="68"/>
        <v>2.9614562495593661</v>
      </c>
      <c r="L125" s="40">
        <f t="shared" si="49"/>
        <v>3.0385437504406339</v>
      </c>
      <c r="M125" s="10">
        <f t="shared" si="69"/>
        <v>5.8280894897184039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14.493821514359297</v>
      </c>
      <c r="Q125" s="42">
        <f t="shared" si="71"/>
        <v>0.12692567154072995</v>
      </c>
      <c r="R125" s="4">
        <f t="shared" si="72"/>
        <v>555734.59098666278</v>
      </c>
      <c r="S125">
        <f t="shared" si="52"/>
        <v>5.5573459098666282E-4</v>
      </c>
      <c r="T125" s="41">
        <f t="shared" si="53"/>
        <v>2.6911594428197835E-4</v>
      </c>
      <c r="U125" s="42">
        <f t="shared" si="73"/>
        <v>0.98679568383137761</v>
      </c>
      <c r="V125" s="42">
        <f t="shared" si="74"/>
        <v>0.99282654001070014</v>
      </c>
      <c r="W125" s="42">
        <f t="shared" si="75"/>
        <v>0.97904728080395165</v>
      </c>
      <c r="X125" s="42">
        <f t="shared" si="76"/>
        <v>1.3779259206748495E-2</v>
      </c>
      <c r="Y125" s="42">
        <f t="shared" si="59"/>
        <v>4.9271047389683048E-3</v>
      </c>
      <c r="Z125" s="10">
        <f t="shared" si="77"/>
        <v>18.308483178557822</v>
      </c>
      <c r="AA125">
        <f t="shared" si="54"/>
        <v>5833216.853914056</v>
      </c>
      <c r="AB125" s="10">
        <f t="shared" si="55"/>
        <v>5.8332168539140561</v>
      </c>
      <c r="AC125" s="10">
        <f t="shared" si="56"/>
        <v>5.7322168539140561</v>
      </c>
      <c r="AD125" s="3">
        <f t="shared" si="57"/>
        <v>831.35849947992108</v>
      </c>
      <c r="AI125" s="94">
        <f t="shared" si="58"/>
        <v>0.97904728080395165</v>
      </c>
    </row>
    <row r="126" spans="2:35">
      <c r="B126" s="39">
        <f t="shared" si="60"/>
        <v>98</v>
      </c>
      <c r="C126" s="42">
        <f t="shared" si="61"/>
        <v>1.7625899280571962</v>
      </c>
      <c r="D126" s="10">
        <f t="shared" si="62"/>
        <v>13.237410071942762</v>
      </c>
      <c r="E126" s="40">
        <f t="shared" si="63"/>
        <v>19.525179856114477</v>
      </c>
      <c r="F126" s="40">
        <f t="shared" si="64"/>
        <v>46</v>
      </c>
      <c r="G126" s="3">
        <f t="shared" si="65"/>
        <v>407.37410071942622</v>
      </c>
      <c r="H126" s="3">
        <f t="shared" si="66"/>
        <v>150.59214621494854</v>
      </c>
      <c r="I126">
        <f t="shared" si="48"/>
        <v>1.5059214621494855E-4</v>
      </c>
      <c r="J126" s="4">
        <f t="shared" si="67"/>
        <v>447.07427660992153</v>
      </c>
      <c r="K126" s="40">
        <f t="shared" si="68"/>
        <v>2.9687755161666103</v>
      </c>
      <c r="L126" s="40">
        <f t="shared" si="49"/>
        <v>3.0312244838333897</v>
      </c>
      <c r="M126" s="10">
        <f t="shared" si="69"/>
        <v>5.8332168539140561</v>
      </c>
      <c r="N126" s="10">
        <f t="shared" si="50"/>
        <v>8.26</v>
      </c>
      <c r="O126" s="10">
        <f t="shared" si="51"/>
        <v>0.31900000000000001</v>
      </c>
      <c r="P126" s="10">
        <f t="shared" si="70"/>
        <v>14.497887927438809</v>
      </c>
      <c r="Q126" s="42">
        <f t="shared" si="71"/>
        <v>0.12816623924278453</v>
      </c>
      <c r="R126" s="4">
        <f t="shared" si="72"/>
        <v>555040.32429099444</v>
      </c>
      <c r="S126">
        <f t="shared" si="52"/>
        <v>5.5504032429099447E-4</v>
      </c>
      <c r="T126" s="41">
        <f t="shared" si="53"/>
        <v>2.698102109776467E-4</v>
      </c>
      <c r="U126" s="42">
        <f t="shared" si="73"/>
        <v>0.98556290223054721</v>
      </c>
      <c r="V126" s="42">
        <f t="shared" si="74"/>
        <v>0.99372375952454473</v>
      </c>
      <c r="W126" s="42">
        <f t="shared" si="75"/>
        <v>0.97992380490619524</v>
      </c>
      <c r="X126" s="42">
        <f t="shared" si="76"/>
        <v>1.3799954618349486E-2</v>
      </c>
      <c r="Y126" s="42">
        <f t="shared" si="59"/>
        <v>4.9442245169576482E-3</v>
      </c>
      <c r="Z126" s="10">
        <f t="shared" si="77"/>
        <v>18.324823582630341</v>
      </c>
      <c r="AA126">
        <f t="shared" si="54"/>
        <v>5838332.8833912537</v>
      </c>
      <c r="AB126" s="10">
        <f t="shared" si="55"/>
        <v>5.8383328833912538</v>
      </c>
      <c r="AC126" s="10">
        <f t="shared" si="56"/>
        <v>5.7373328833912538</v>
      </c>
      <c r="AD126" s="3">
        <f t="shared" si="57"/>
        <v>832.10049070213972</v>
      </c>
      <c r="AI126" s="94">
        <f t="shared" si="58"/>
        <v>0.97992380490619524</v>
      </c>
    </row>
    <row r="127" spans="2:35">
      <c r="B127" s="39">
        <f t="shared" si="60"/>
        <v>99</v>
      </c>
      <c r="C127" s="42">
        <f t="shared" si="61"/>
        <v>1.7805755395679839</v>
      </c>
      <c r="D127" s="10">
        <f t="shared" si="62"/>
        <v>13.219424460431974</v>
      </c>
      <c r="E127" s="40">
        <f t="shared" si="63"/>
        <v>19.561151079136053</v>
      </c>
      <c r="F127" s="40">
        <f t="shared" si="64"/>
        <v>46</v>
      </c>
      <c r="G127" s="3">
        <f t="shared" si="65"/>
        <v>407.19424460431833</v>
      </c>
      <c r="H127" s="3">
        <f t="shared" si="66"/>
        <v>150.59214621494854</v>
      </c>
      <c r="I127">
        <f t="shared" si="48"/>
        <v>1.5059214621494855E-4</v>
      </c>
      <c r="J127" s="4">
        <f t="shared" si="67"/>
        <v>448.17853317576623</v>
      </c>
      <c r="K127" s="40">
        <f t="shared" si="68"/>
        <v>2.9761082794852802</v>
      </c>
      <c r="L127" s="40">
        <f t="shared" si="49"/>
        <v>3.0238917205147198</v>
      </c>
      <c r="M127" s="10">
        <f t="shared" si="69"/>
        <v>5.8383328833912538</v>
      </c>
      <c r="N127" s="10">
        <f t="shared" si="50"/>
        <v>8.26</v>
      </c>
      <c r="O127" s="10">
        <f t="shared" si="51"/>
        <v>0.31900000000000001</v>
      </c>
      <c r="P127" s="10">
        <f t="shared" si="70"/>
        <v>14.501942925826491</v>
      </c>
      <c r="Q127" s="42">
        <f t="shared" si="71"/>
        <v>0.12940646006028322</v>
      </c>
      <c r="R127" s="4">
        <f t="shared" si="72"/>
        <v>554345.62645701412</v>
      </c>
      <c r="S127">
        <f t="shared" si="52"/>
        <v>5.5434562645701412E-4</v>
      </c>
      <c r="T127" s="41">
        <f t="shared" si="53"/>
        <v>2.7050490881162705E-4</v>
      </c>
      <c r="U127" s="42">
        <f t="shared" si="73"/>
        <v>0.98432935507466168</v>
      </c>
      <c r="V127" s="42">
        <f t="shared" si="74"/>
        <v>0.99461897307398428</v>
      </c>
      <c r="W127" s="42">
        <f t="shared" si="75"/>
        <v>0.98079839133568192</v>
      </c>
      <c r="X127" s="42">
        <f t="shared" si="76"/>
        <v>1.3820581738302362E-2</v>
      </c>
      <c r="Y127" s="42">
        <f t="shared" si="59"/>
        <v>4.9613650901394329E-3</v>
      </c>
      <c r="Z127" s="10">
        <f t="shared" si="77"/>
        <v>18.341127752304139</v>
      </c>
      <c r="AA127">
        <f t="shared" si="54"/>
        <v>5843437.5682131322</v>
      </c>
      <c r="AB127" s="10">
        <f t="shared" si="55"/>
        <v>5.8434375682131323</v>
      </c>
      <c r="AC127" s="10">
        <f t="shared" si="56"/>
        <v>5.7424375682131323</v>
      </c>
      <c r="AD127" s="3">
        <f t="shared" si="57"/>
        <v>832.84083657913447</v>
      </c>
      <c r="AI127" s="94">
        <f t="shared" si="58"/>
        <v>0.98079839133568192</v>
      </c>
    </row>
    <row r="128" spans="2:35">
      <c r="B128" s="39">
        <f t="shared" si="60"/>
        <v>100</v>
      </c>
      <c r="C128" s="42">
        <f t="shared" si="61"/>
        <v>1.7985611510787716</v>
      </c>
      <c r="D128" s="10">
        <f t="shared" si="62"/>
        <v>13.201438848921185</v>
      </c>
      <c r="E128" s="40">
        <f t="shared" si="63"/>
        <v>19.597122302157629</v>
      </c>
      <c r="F128" s="40">
        <f t="shared" si="64"/>
        <v>46</v>
      </c>
      <c r="G128" s="3">
        <f t="shared" si="65"/>
        <v>407.01438848921043</v>
      </c>
      <c r="H128" s="3">
        <f t="shared" si="66"/>
        <v>150.59214621494854</v>
      </c>
      <c r="I128">
        <f t="shared" si="48"/>
        <v>1.5059214621494855E-4</v>
      </c>
      <c r="J128" s="4">
        <f t="shared" si="67"/>
        <v>449.28482224035179</v>
      </c>
      <c r="K128" s="40">
        <f t="shared" si="68"/>
        <v>2.9834545395153782</v>
      </c>
      <c r="L128" s="40">
        <f t="shared" si="49"/>
        <v>3.0165454604846218</v>
      </c>
      <c r="M128" s="10">
        <f t="shared" si="69"/>
        <v>5.8434375682131323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14.505986521311552</v>
      </c>
      <c r="Q128" s="42">
        <f t="shared" si="71"/>
        <v>0.13064633516180521</v>
      </c>
      <c r="R128" s="4">
        <f t="shared" si="72"/>
        <v>553650.49858139385</v>
      </c>
      <c r="S128">
        <f t="shared" si="52"/>
        <v>5.5365049858139388E-4</v>
      </c>
      <c r="T128" s="41">
        <f t="shared" si="53"/>
        <v>2.7120003668724729E-4</v>
      </c>
      <c r="U128" s="42">
        <f t="shared" si="73"/>
        <v>0.98309504431103789</v>
      </c>
      <c r="V128" s="42">
        <f t="shared" si="74"/>
        <v>0.99551217869335007</v>
      </c>
      <c r="W128" s="42">
        <f t="shared" si="75"/>
        <v>0.98167103839370207</v>
      </c>
      <c r="X128" s="42">
        <f t="shared" si="76"/>
        <v>1.3841140299648003E-2</v>
      </c>
      <c r="Y128" s="42">
        <f t="shared" si="59"/>
        <v>4.9785263753736389E-3</v>
      </c>
      <c r="Z128" s="10">
        <f t="shared" si="77"/>
        <v>18.357395655941463</v>
      </c>
      <c r="AA128">
        <f t="shared" si="54"/>
        <v>5848530.8984742071</v>
      </c>
      <c r="AB128" s="10">
        <f t="shared" si="55"/>
        <v>5.8485308984742073</v>
      </c>
      <c r="AC128" s="10">
        <f t="shared" si="56"/>
        <v>5.7475308984742073</v>
      </c>
      <c r="AD128" s="3">
        <f t="shared" si="57"/>
        <v>833.57953567428672</v>
      </c>
      <c r="AI128" s="94">
        <f t="shared" si="58"/>
        <v>0.98167103839370207</v>
      </c>
    </row>
    <row r="129" spans="2:35">
      <c r="B129" s="39">
        <f t="shared" si="60"/>
        <v>101</v>
      </c>
      <c r="C129" s="42">
        <f t="shared" si="61"/>
        <v>1.8165467625895593</v>
      </c>
      <c r="D129" s="10">
        <f t="shared" si="62"/>
        <v>13.183453237410397</v>
      </c>
      <c r="E129" s="40">
        <f t="shared" si="63"/>
        <v>19.633093525179206</v>
      </c>
      <c r="F129" s="40">
        <f t="shared" si="64"/>
        <v>46</v>
      </c>
      <c r="G129" s="3">
        <f t="shared" si="65"/>
        <v>406.83453237410254</v>
      </c>
      <c r="H129" s="3">
        <f t="shared" si="66"/>
        <v>150.59214621494854</v>
      </c>
      <c r="I129">
        <f t="shared" si="48"/>
        <v>1.5059214621494855E-4</v>
      </c>
      <c r="J129" s="4">
        <f t="shared" si="67"/>
        <v>450.39314380367796</v>
      </c>
      <c r="K129" s="40">
        <f t="shared" si="68"/>
        <v>2.9908142962569029</v>
      </c>
      <c r="L129" s="40">
        <f t="shared" si="49"/>
        <v>3.0091857037430971</v>
      </c>
      <c r="M129" s="10">
        <f t="shared" si="69"/>
        <v>5.8485308984742073</v>
      </c>
      <c r="N129" s="10">
        <f t="shared" si="50"/>
        <v>8.26</v>
      </c>
      <c r="O129" s="10">
        <f t="shared" si="51"/>
        <v>0.31900000000000001</v>
      </c>
      <c r="P129" s="10">
        <f t="shared" si="70"/>
        <v>14.510018725635486</v>
      </c>
      <c r="Q129" s="42">
        <f t="shared" si="71"/>
        <v>0.13188586571313468</v>
      </c>
      <c r="R129" s="4">
        <f t="shared" si="72"/>
        <v>552954.94176080555</v>
      </c>
      <c r="S129">
        <f t="shared" si="52"/>
        <v>5.5295494176080555E-4</v>
      </c>
      <c r="T129" s="41">
        <f t="shared" si="53"/>
        <v>2.7189559350783562E-4</v>
      </c>
      <c r="U129" s="42">
        <f t="shared" si="73"/>
        <v>0.98185997188699203</v>
      </c>
      <c r="V129" s="42">
        <f t="shared" si="74"/>
        <v>0.99640337442362237</v>
      </c>
      <c r="W129" s="42">
        <f t="shared" si="75"/>
        <v>0.98254174438691122</v>
      </c>
      <c r="X129" s="42">
        <f t="shared" si="76"/>
        <v>1.3861630036711148E-2</v>
      </c>
      <c r="Y129" s="42">
        <f t="shared" si="59"/>
        <v>4.9957082892953687E-3</v>
      </c>
      <c r="Z129" s="10">
        <f t="shared" si="77"/>
        <v>18.373627262007833</v>
      </c>
      <c r="AA129">
        <f t="shared" si="54"/>
        <v>5853612.864301322</v>
      </c>
      <c r="AB129" s="10">
        <f t="shared" si="55"/>
        <v>5.8536128643013221</v>
      </c>
      <c r="AC129" s="10">
        <f t="shared" si="56"/>
        <v>5.7526128643013221</v>
      </c>
      <c r="AD129" s="3">
        <f t="shared" si="57"/>
        <v>834.31658655566673</v>
      </c>
      <c r="AI129" s="94">
        <f t="shared" si="58"/>
        <v>0.98254174438691122</v>
      </c>
    </row>
    <row r="130" spans="2:35">
      <c r="B130" s="39">
        <f t="shared" si="60"/>
        <v>102</v>
      </c>
      <c r="C130" s="42">
        <f t="shared" si="61"/>
        <v>1.834532374100347</v>
      </c>
      <c r="D130" s="10">
        <f t="shared" si="62"/>
        <v>13.165467625899609</v>
      </c>
      <c r="E130" s="40">
        <f t="shared" si="63"/>
        <v>19.669064748200782</v>
      </c>
      <c r="F130" s="40">
        <f t="shared" si="64"/>
        <v>46</v>
      </c>
      <c r="G130" s="3">
        <f t="shared" si="65"/>
        <v>406.65467625899464</v>
      </c>
      <c r="H130" s="3">
        <f t="shared" si="66"/>
        <v>150.59214621494854</v>
      </c>
      <c r="I130">
        <f t="shared" si="48"/>
        <v>1.5059214621494855E-4</v>
      </c>
      <c r="J130" s="4">
        <f t="shared" si="67"/>
        <v>451.50349786574498</v>
      </c>
      <c r="K130" s="40">
        <f t="shared" si="68"/>
        <v>2.9981875497098565</v>
      </c>
      <c r="L130" s="40">
        <f t="shared" si="49"/>
        <v>3.0018124502901435</v>
      </c>
      <c r="M130" s="10">
        <f t="shared" si="69"/>
        <v>5.8536128643013221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14.514039550493049</v>
      </c>
      <c r="Q130" s="42">
        <f t="shared" si="71"/>
        <v>0.13312505287727444</v>
      </c>
      <c r="R130" s="4">
        <f t="shared" si="72"/>
        <v>552258.95709192113</v>
      </c>
      <c r="S130">
        <f t="shared" si="52"/>
        <v>5.5225895709192115E-4</v>
      </c>
      <c r="T130" s="41">
        <f t="shared" si="53"/>
        <v>2.7259157817672002E-4</v>
      </c>
      <c r="U130" s="42">
        <f t="shared" si="73"/>
        <v>0.98062413974984075</v>
      </c>
      <c r="V130" s="42">
        <f t="shared" si="74"/>
        <v>0.99729255831115193</v>
      </c>
      <c r="W130" s="42">
        <f t="shared" si="75"/>
        <v>0.9834105076274906</v>
      </c>
      <c r="X130" s="42">
        <f t="shared" si="76"/>
        <v>1.3882050683661329E-2</v>
      </c>
      <c r="Y130" s="42">
        <f t="shared" si="59"/>
        <v>5.0129107483144995E-3</v>
      </c>
      <c r="Z130" s="10">
        <f t="shared" si="77"/>
        <v>18.389822539068501</v>
      </c>
      <c r="AA130">
        <f t="shared" si="54"/>
        <v>5858683.4558525477</v>
      </c>
      <c r="AB130" s="10">
        <f t="shared" si="55"/>
        <v>5.8586834558525478</v>
      </c>
      <c r="AC130" s="10">
        <f t="shared" si="56"/>
        <v>5.7576834558525478</v>
      </c>
      <c r="AD130" s="3">
        <f t="shared" si="57"/>
        <v>835.05198779587352</v>
      </c>
      <c r="AI130" s="94">
        <f t="shared" si="58"/>
        <v>0.9834105076274906</v>
      </c>
    </row>
    <row r="131" spans="2:35">
      <c r="B131" s="39">
        <f t="shared" si="60"/>
        <v>103</v>
      </c>
      <c r="C131" s="42">
        <f t="shared" si="61"/>
        <v>1.8525179856111347</v>
      </c>
      <c r="D131" s="10">
        <f t="shared" si="62"/>
        <v>13.147482014388821</v>
      </c>
      <c r="E131" s="40">
        <f t="shared" si="63"/>
        <v>19.705035971222358</v>
      </c>
      <c r="F131" s="40">
        <f t="shared" si="64"/>
        <v>46</v>
      </c>
      <c r="G131" s="3">
        <f t="shared" si="65"/>
        <v>406.47482014388675</v>
      </c>
      <c r="H131" s="3">
        <f t="shared" si="66"/>
        <v>150.59214621494854</v>
      </c>
      <c r="I131">
        <f t="shared" si="48"/>
        <v>1.5059214621494855E-4</v>
      </c>
      <c r="J131" s="4">
        <f t="shared" si="67"/>
        <v>452.61588442655284</v>
      </c>
      <c r="K131" s="40">
        <f t="shared" si="68"/>
        <v>3.0055742998742381</v>
      </c>
      <c r="L131" s="40">
        <f t="shared" si="49"/>
        <v>2.9944257001257619</v>
      </c>
      <c r="M131" s="10">
        <f t="shared" si="69"/>
        <v>5.8586834558525478</v>
      </c>
      <c r="N131" s="10">
        <f t="shared" si="50"/>
        <v>8.26</v>
      </c>
      <c r="O131" s="10">
        <f t="shared" si="51"/>
        <v>0.31900000000000001</v>
      </c>
      <c r="P131" s="10">
        <f t="shared" si="70"/>
        <v>14.518049007531607</v>
      </c>
      <c r="Q131" s="42">
        <f t="shared" si="71"/>
        <v>0.13436389781445968</v>
      </c>
      <c r="R131" s="4">
        <f t="shared" si="72"/>
        <v>551562.54567141249</v>
      </c>
      <c r="S131">
        <f t="shared" si="52"/>
        <v>5.5156254567141248E-4</v>
      </c>
      <c r="T131" s="41">
        <f t="shared" si="53"/>
        <v>2.7328798959722869E-4</v>
      </c>
      <c r="U131" s="42">
        <f t="shared" si="73"/>
        <v>0.97938754984690024</v>
      </c>
      <c r="V131" s="42">
        <f t="shared" si="74"/>
        <v>0.99817972840907077</v>
      </c>
      <c r="W131" s="42">
        <f t="shared" si="75"/>
        <v>0.98427732643296006</v>
      </c>
      <c r="X131" s="42">
        <f t="shared" si="76"/>
        <v>1.3902401976110701E-2</v>
      </c>
      <c r="Y131" s="42">
        <f t="shared" si="59"/>
        <v>5.0301336686173186E-3</v>
      </c>
      <c r="Z131" s="10">
        <f t="shared" si="77"/>
        <v>18.405981455792183</v>
      </c>
      <c r="AA131">
        <f t="shared" si="54"/>
        <v>5863742.6633183509</v>
      </c>
      <c r="AB131" s="10">
        <f t="shared" si="55"/>
        <v>5.8637426633183507</v>
      </c>
      <c r="AC131" s="10">
        <f t="shared" si="56"/>
        <v>5.7627426633183507</v>
      </c>
      <c r="AD131" s="3">
        <f t="shared" si="57"/>
        <v>835.78573797220463</v>
      </c>
      <c r="AI131" s="94">
        <f t="shared" si="58"/>
        <v>0.98427732643296006</v>
      </c>
    </row>
    <row r="132" spans="2:35">
      <c r="B132" s="39">
        <f t="shared" si="60"/>
        <v>104</v>
      </c>
      <c r="C132" s="42">
        <f t="shared" si="61"/>
        <v>1.8705035971219224</v>
      </c>
      <c r="D132" s="10">
        <f t="shared" si="62"/>
        <v>13.129496402878033</v>
      </c>
      <c r="E132" s="40">
        <f t="shared" si="63"/>
        <v>19.741007194243934</v>
      </c>
      <c r="F132" s="40">
        <f t="shared" si="64"/>
        <v>46</v>
      </c>
      <c r="G132" s="3">
        <f t="shared" si="65"/>
        <v>406.29496402877885</v>
      </c>
      <c r="H132" s="3">
        <f t="shared" si="66"/>
        <v>150.59214621494854</v>
      </c>
      <c r="I132">
        <f t="shared" si="48"/>
        <v>1.5059214621494855E-4</v>
      </c>
      <c r="J132" s="4">
        <f t="shared" si="67"/>
        <v>453.73030348610132</v>
      </c>
      <c r="K132" s="40">
        <f t="shared" si="68"/>
        <v>3.0129745467500464</v>
      </c>
      <c r="L132" s="40">
        <f t="shared" si="49"/>
        <v>2.9870254532499536</v>
      </c>
      <c r="M132" s="10">
        <f t="shared" si="69"/>
        <v>5.8637426633183507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14.522047108352284</v>
      </c>
      <c r="Q132" s="42">
        <f t="shared" si="71"/>
        <v>0.1356024016821715</v>
      </c>
      <c r="R132" s="4">
        <f t="shared" si="72"/>
        <v>550865.7085959519</v>
      </c>
      <c r="S132">
        <f t="shared" si="52"/>
        <v>5.5086570859595187E-4</v>
      </c>
      <c r="T132" s="41">
        <f t="shared" si="53"/>
        <v>2.739848266726893E-4</v>
      </c>
      <c r="U132" s="42">
        <f t="shared" si="73"/>
        <v>0.97815020412548792</v>
      </c>
      <c r="V132" s="42">
        <f t="shared" si="74"/>
        <v>0.99906488277534322</v>
      </c>
      <c r="W132" s="42">
        <f t="shared" si="75"/>
        <v>0.98514219912637779</v>
      </c>
      <c r="X132" s="42">
        <f t="shared" si="76"/>
        <v>1.3922683648965428E-2</v>
      </c>
      <c r="Y132" s="42">
        <f t="shared" si="59"/>
        <v>5.0473769661654906E-3</v>
      </c>
      <c r="Z132" s="10">
        <f t="shared" si="77"/>
        <v>18.422103980945057</v>
      </c>
      <c r="AA132">
        <f t="shared" si="54"/>
        <v>5868790.4769197088</v>
      </c>
      <c r="AB132" s="10">
        <f t="shared" si="55"/>
        <v>5.8687904769197088</v>
      </c>
      <c r="AC132" s="10">
        <f t="shared" si="56"/>
        <v>5.7677904769197088</v>
      </c>
      <c r="AD132" s="3">
        <f t="shared" si="57"/>
        <v>836.51783566638267</v>
      </c>
      <c r="AI132" s="94">
        <f t="shared" si="58"/>
        <v>0.98514219912637779</v>
      </c>
    </row>
    <row r="133" spans="2:35">
      <c r="B133" s="39">
        <f t="shared" si="60"/>
        <v>105</v>
      </c>
      <c r="C133" s="42">
        <f t="shared" si="61"/>
        <v>1.8884892086327101</v>
      </c>
      <c r="D133" s="10">
        <f t="shared" si="62"/>
        <v>13.111510791367245</v>
      </c>
      <c r="E133" s="40">
        <f t="shared" si="63"/>
        <v>19.776978417265511</v>
      </c>
      <c r="F133" s="40">
        <f t="shared" si="64"/>
        <v>46</v>
      </c>
      <c r="G133" s="3">
        <f t="shared" si="65"/>
        <v>406.11510791367095</v>
      </c>
      <c r="H133" s="3">
        <f t="shared" si="66"/>
        <v>150.59214621494854</v>
      </c>
      <c r="I133">
        <f t="shared" si="48"/>
        <v>1.5059214621494855E-4</v>
      </c>
      <c r="J133" s="4">
        <f t="shared" si="67"/>
        <v>454.84675504439042</v>
      </c>
      <c r="K133" s="40">
        <f t="shared" si="68"/>
        <v>3.0203882903372818</v>
      </c>
      <c r="L133" s="40">
        <f t="shared" si="49"/>
        <v>2.9796117096627182</v>
      </c>
      <c r="M133" s="10">
        <f t="shared" si="69"/>
        <v>5.8687904769197088</v>
      </c>
      <c r="N133" s="10">
        <f t="shared" si="50"/>
        <v>8.26</v>
      </c>
      <c r="O133" s="10">
        <f t="shared" si="51"/>
        <v>0.31900000000000001</v>
      </c>
      <c r="P133" s="10">
        <f t="shared" si="70"/>
        <v>14.526033864508701</v>
      </c>
      <c r="Q133" s="42">
        <f t="shared" si="71"/>
        <v>0.13684056563515054</v>
      </c>
      <c r="R133" s="4">
        <f t="shared" si="72"/>
        <v>550168.44696221116</v>
      </c>
      <c r="S133">
        <f t="shared" si="52"/>
        <v>5.5016844696221113E-4</v>
      </c>
      <c r="T133" s="41">
        <f t="shared" si="53"/>
        <v>2.7468208830643004E-4</v>
      </c>
      <c r="U133" s="42">
        <f t="shared" si="73"/>
        <v>0.97691210453291999</v>
      </c>
      <c r="V133" s="42">
        <f t="shared" si="74"/>
        <v>0.99994801947596934</v>
      </c>
      <c r="W133" s="42">
        <f t="shared" si="75"/>
        <v>0.9860051240360177</v>
      </c>
      <c r="X133" s="42">
        <f t="shared" si="76"/>
        <v>1.3942895439951641E-2</v>
      </c>
      <c r="Y133" s="42">
        <f t="shared" si="59"/>
        <v>5.0646405566993945E-3</v>
      </c>
      <c r="Z133" s="10">
        <f t="shared" si="77"/>
        <v>18.438190083400631</v>
      </c>
      <c r="AA133">
        <f t="shared" si="54"/>
        <v>5873826.886911205</v>
      </c>
      <c r="AB133" s="10">
        <f t="shared" si="55"/>
        <v>5.8738268869112051</v>
      </c>
      <c r="AC133" s="10">
        <f t="shared" si="56"/>
        <v>5.7728268869112052</v>
      </c>
      <c r="AD133" s="3">
        <f t="shared" si="57"/>
        <v>837.24827946500432</v>
      </c>
      <c r="AI133" s="94">
        <f t="shared" si="58"/>
        <v>0.9860051240360177</v>
      </c>
    </row>
    <row r="134" spans="2:35">
      <c r="B134" s="39">
        <f t="shared" si="60"/>
        <v>106</v>
      </c>
      <c r="C134" s="42">
        <f t="shared" si="61"/>
        <v>1.9064748201434978</v>
      </c>
      <c r="D134" s="10">
        <f t="shared" si="62"/>
        <v>13.093525179856456</v>
      </c>
      <c r="E134" s="40">
        <f t="shared" si="63"/>
        <v>19.812949640287087</v>
      </c>
      <c r="F134" s="40">
        <f t="shared" si="64"/>
        <v>46</v>
      </c>
      <c r="G134" s="3">
        <f t="shared" si="65"/>
        <v>405.93525179856306</v>
      </c>
      <c r="H134" s="3">
        <f t="shared" si="66"/>
        <v>150.59214621494854</v>
      </c>
      <c r="I134">
        <f t="shared" si="48"/>
        <v>1.5059214621494855E-4</v>
      </c>
      <c r="J134" s="4">
        <f t="shared" si="67"/>
        <v>455.96523910142037</v>
      </c>
      <c r="K134" s="40">
        <f t="shared" si="68"/>
        <v>3.0278155306359458</v>
      </c>
      <c r="L134" s="40">
        <f t="shared" si="49"/>
        <v>2.9721844693640542</v>
      </c>
      <c r="M134" s="10">
        <f t="shared" si="69"/>
        <v>5.8738268869112051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14.530009287509628</v>
      </c>
      <c r="Q134" s="42">
        <f t="shared" si="71"/>
        <v>0.13807839082541029</v>
      </c>
      <c r="R134" s="4">
        <f t="shared" si="72"/>
        <v>549470.7618668623</v>
      </c>
      <c r="S134">
        <f t="shared" si="52"/>
        <v>5.4947076186686228E-4</v>
      </c>
      <c r="T134" s="41">
        <f t="shared" si="53"/>
        <v>2.7537977340177889E-4</v>
      </c>
      <c r="U134" s="42">
        <f t="shared" si="73"/>
        <v>0.97567325301651275</v>
      </c>
      <c r="V134" s="42">
        <f t="shared" si="74"/>
        <v>1.0008291365820967</v>
      </c>
      <c r="W134" s="42">
        <f t="shared" si="75"/>
        <v>0.98686609949589843</v>
      </c>
      <c r="X134" s="42">
        <f t="shared" si="76"/>
        <v>1.3963037086198282E-2</v>
      </c>
      <c r="Y134" s="42">
        <f t="shared" si="59"/>
        <v>5.0819243557372216E-3</v>
      </c>
      <c r="Z134" s="10">
        <f t="shared" si="77"/>
        <v>18.454239732134202</v>
      </c>
      <c r="AA134">
        <f t="shared" si="54"/>
        <v>5878851.8835792923</v>
      </c>
      <c r="AB134" s="10">
        <f t="shared" si="55"/>
        <v>5.8788518835792924</v>
      </c>
      <c r="AC134" s="10">
        <f t="shared" si="56"/>
        <v>5.7778518835792925</v>
      </c>
      <c r="AD134" s="3">
        <f t="shared" si="57"/>
        <v>837.97706795928821</v>
      </c>
      <c r="AI134" s="94">
        <f t="shared" si="58"/>
        <v>0.98686609949589843</v>
      </c>
    </row>
    <row r="135" spans="2:35">
      <c r="B135" s="39">
        <f t="shared" si="60"/>
        <v>107</v>
      </c>
      <c r="C135" s="42">
        <f t="shared" si="61"/>
        <v>1.9244604316542855</v>
      </c>
      <c r="D135" s="10">
        <f t="shared" si="62"/>
        <v>13.075539568345668</v>
      </c>
      <c r="E135" s="40">
        <f t="shared" si="63"/>
        <v>19.848920863308663</v>
      </c>
      <c r="F135" s="40">
        <f t="shared" si="64"/>
        <v>46</v>
      </c>
      <c r="G135" s="3">
        <f t="shared" si="65"/>
        <v>405.75539568345516</v>
      </c>
      <c r="H135" s="3">
        <f t="shared" si="66"/>
        <v>150.59214621494854</v>
      </c>
      <c r="I135">
        <f t="shared" si="48"/>
        <v>1.5059214621494855E-4</v>
      </c>
      <c r="J135" s="4">
        <f t="shared" si="67"/>
        <v>457.08575565719116</v>
      </c>
      <c r="K135" s="40">
        <f t="shared" si="68"/>
        <v>3.0352562676460382</v>
      </c>
      <c r="L135" s="40">
        <f t="shared" si="49"/>
        <v>2.9647437323539618</v>
      </c>
      <c r="M135" s="10">
        <f t="shared" si="69"/>
        <v>5.8788518835792924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14.533973388817842</v>
      </c>
      <c r="Q135" s="42">
        <f t="shared" si="71"/>
        <v>0.13931587840225046</v>
      </c>
      <c r="R135" s="4">
        <f t="shared" si="72"/>
        <v>548772.65440657723</v>
      </c>
      <c r="S135">
        <f t="shared" si="52"/>
        <v>5.4877265440657721E-4</v>
      </c>
      <c r="T135" s="41">
        <f t="shared" si="53"/>
        <v>2.7607788086206396E-4</v>
      </c>
      <c r="U135" s="42">
        <f t="shared" si="73"/>
        <v>0.97443365152358297</v>
      </c>
      <c r="V135" s="42">
        <f t="shared" si="74"/>
        <v>1.0017082321707154</v>
      </c>
      <c r="W135" s="42">
        <f t="shared" si="75"/>
        <v>0.98772512384548683</v>
      </c>
      <c r="X135" s="42">
        <f t="shared" si="76"/>
        <v>1.3983108325228533E-2</v>
      </c>
      <c r="Y135" s="42">
        <f t="shared" si="59"/>
        <v>5.0992282785753025E-3</v>
      </c>
      <c r="Z135" s="10">
        <f t="shared" si="77"/>
        <v>18.470252896221758</v>
      </c>
      <c r="AA135">
        <f t="shared" si="54"/>
        <v>5883865.4572419468</v>
      </c>
      <c r="AB135" s="10">
        <f t="shared" si="55"/>
        <v>5.8838654572419467</v>
      </c>
      <c r="AC135" s="10">
        <f t="shared" si="56"/>
        <v>5.7828654572419467</v>
      </c>
      <c r="AD135" s="3">
        <f t="shared" si="57"/>
        <v>838.70419974502488</v>
      </c>
      <c r="AI135" s="94">
        <f t="shared" si="58"/>
        <v>0.98772512384548683</v>
      </c>
    </row>
    <row r="136" spans="2:35">
      <c r="B136" s="39">
        <f t="shared" si="60"/>
        <v>108</v>
      </c>
      <c r="C136" s="42">
        <f t="shared" si="61"/>
        <v>1.9424460431650732</v>
      </c>
      <c r="D136" s="10">
        <f t="shared" si="62"/>
        <v>13.05755395683488</v>
      </c>
      <c r="E136" s="40">
        <f t="shared" si="63"/>
        <v>19.88489208633024</v>
      </c>
      <c r="F136" s="40">
        <f t="shared" si="64"/>
        <v>46</v>
      </c>
      <c r="G136" s="3">
        <f t="shared" si="65"/>
        <v>405.57553956834727</v>
      </c>
      <c r="H136" s="3">
        <f t="shared" si="66"/>
        <v>150.59214621494854</v>
      </c>
      <c r="I136">
        <f t="shared" si="48"/>
        <v>1.5059214621494855E-4</v>
      </c>
      <c r="J136" s="4">
        <f t="shared" si="67"/>
        <v>458.20830471170257</v>
      </c>
      <c r="K136" s="40">
        <f t="shared" si="68"/>
        <v>3.0427105013675573</v>
      </c>
      <c r="L136" s="40">
        <f t="shared" si="49"/>
        <v>2.9572894986324427</v>
      </c>
      <c r="M136" s="10">
        <f t="shared" si="69"/>
        <v>5.8838654572419467</v>
      </c>
      <c r="N136" s="10">
        <f t="shared" si="50"/>
        <v>8.26</v>
      </c>
      <c r="O136" s="10">
        <f t="shared" si="51"/>
        <v>0.31900000000000001</v>
      </c>
      <c r="P136" s="10">
        <f t="shared" si="70"/>
        <v>14.537926179850061</v>
      </c>
      <c r="Q136" s="42">
        <f t="shared" si="71"/>
        <v>0.14055302951227028</v>
      </c>
      <c r="R136" s="4">
        <f t="shared" si="72"/>
        <v>548074.12567802798</v>
      </c>
      <c r="S136">
        <f t="shared" si="52"/>
        <v>5.4807412567802795E-4</v>
      </c>
      <c r="T136" s="41">
        <f t="shared" si="53"/>
        <v>2.7677640959061322E-4</v>
      </c>
      <c r="U136" s="42">
        <f t="shared" si="73"/>
        <v>0.97319330200144716</v>
      </c>
      <c r="V136" s="42">
        <f t="shared" si="74"/>
        <v>1.0025853043254667</v>
      </c>
      <c r="W136" s="42">
        <f t="shared" si="75"/>
        <v>0.98858219542963865</v>
      </c>
      <c r="X136" s="42">
        <f t="shared" si="76"/>
        <v>1.4003108895828009E-2</v>
      </c>
      <c r="Y136" s="42">
        <f t="shared" si="59"/>
        <v>5.1165522402895043E-3</v>
      </c>
      <c r="Z136" s="10">
        <f t="shared" si="77"/>
        <v>18.486229544842793</v>
      </c>
      <c r="AA136">
        <f t="shared" si="54"/>
        <v>5888867.5982495546</v>
      </c>
      <c r="AB136" s="10">
        <f t="shared" si="55"/>
        <v>5.8888675982495542</v>
      </c>
      <c r="AC136" s="10">
        <f t="shared" si="56"/>
        <v>5.7878675982495542</v>
      </c>
      <c r="AD136" s="3">
        <f t="shared" si="57"/>
        <v>839.42967342270549</v>
      </c>
      <c r="AI136" s="94">
        <f t="shared" si="58"/>
        <v>0.98858219542963865</v>
      </c>
    </row>
    <row r="137" spans="2:35">
      <c r="B137" s="39">
        <f t="shared" si="60"/>
        <v>109</v>
      </c>
      <c r="C137" s="42">
        <f t="shared" si="61"/>
        <v>1.9604316546758609</v>
      </c>
      <c r="D137" s="10">
        <f t="shared" si="62"/>
        <v>13.039568345324092</v>
      </c>
      <c r="E137" s="40">
        <f t="shared" si="63"/>
        <v>19.920863309351816</v>
      </c>
      <c r="F137" s="40">
        <f t="shared" si="64"/>
        <v>46</v>
      </c>
      <c r="G137" s="3">
        <f t="shared" si="65"/>
        <v>405.39568345323937</v>
      </c>
      <c r="H137" s="3">
        <f t="shared" si="66"/>
        <v>150.59214621494854</v>
      </c>
      <c r="I137">
        <f t="shared" si="48"/>
        <v>1.5059214621494855E-4</v>
      </c>
      <c r="J137" s="4">
        <f t="shared" si="67"/>
        <v>459.33288626495482</v>
      </c>
      <c r="K137" s="40">
        <f t="shared" si="68"/>
        <v>3.0501782318005048</v>
      </c>
      <c r="L137" s="40">
        <f t="shared" si="49"/>
        <v>2.9498217681994952</v>
      </c>
      <c r="M137" s="10">
        <f t="shared" si="69"/>
        <v>5.8888675982495542</v>
      </c>
      <c r="N137" s="10">
        <f t="shared" si="50"/>
        <v>8.26</v>
      </c>
      <c r="O137" s="10">
        <f t="shared" si="51"/>
        <v>0.31900000000000001</v>
      </c>
      <c r="P137" s="10">
        <f t="shared" si="70"/>
        <v>14.541867671977865</v>
      </c>
      <c r="Q137" s="42">
        <f t="shared" si="71"/>
        <v>0.14178984529938171</v>
      </c>
      <c r="R137" s="4">
        <f t="shared" si="72"/>
        <v>547375.17677788658</v>
      </c>
      <c r="S137">
        <f t="shared" si="52"/>
        <v>5.4737517677788661E-4</v>
      </c>
      <c r="T137" s="41">
        <f t="shared" si="53"/>
        <v>2.7747535849075456E-4</v>
      </c>
      <c r="U137" s="42">
        <f t="shared" si="73"/>
        <v>0.97195220639742208</v>
      </c>
      <c r="V137" s="42">
        <f t="shared" si="74"/>
        <v>1.0034603511357494</v>
      </c>
      <c r="W137" s="42">
        <f t="shared" si="75"/>
        <v>0.98943731259875023</v>
      </c>
      <c r="X137" s="42">
        <f t="shared" si="76"/>
        <v>1.4023038536999155E-2</v>
      </c>
      <c r="Y137" s="42">
        <f t="shared" si="59"/>
        <v>5.1338961557353367E-3</v>
      </c>
      <c r="Z137" s="10">
        <f t="shared" si="77"/>
        <v>18.502169647278418</v>
      </c>
      <c r="AA137">
        <f t="shared" si="54"/>
        <v>5893858.2969843149</v>
      </c>
      <c r="AB137" s="10">
        <f t="shared" si="55"/>
        <v>5.8938582969843152</v>
      </c>
      <c r="AC137" s="10">
        <f t="shared" si="56"/>
        <v>5.7928582969843152</v>
      </c>
      <c r="AD137" s="3">
        <f t="shared" si="57"/>
        <v>840.15348759743506</v>
      </c>
      <c r="AI137" s="94">
        <f t="shared" si="58"/>
        <v>0.98943731259875023</v>
      </c>
    </row>
    <row r="138" spans="2:35">
      <c r="B138" s="39">
        <f t="shared" si="60"/>
        <v>110</v>
      </c>
      <c r="C138" s="42">
        <f t="shared" si="61"/>
        <v>1.9784172661866486</v>
      </c>
      <c r="D138" s="10">
        <f t="shared" si="62"/>
        <v>13.021582733813304</v>
      </c>
      <c r="E138" s="40">
        <f t="shared" si="63"/>
        <v>19.956834532373392</v>
      </c>
      <c r="F138" s="40">
        <f t="shared" si="64"/>
        <v>46</v>
      </c>
      <c r="G138" s="3">
        <f t="shared" si="65"/>
        <v>405.21582733813148</v>
      </c>
      <c r="H138" s="3">
        <f t="shared" si="66"/>
        <v>150.59214621494854</v>
      </c>
      <c r="I138">
        <f t="shared" si="48"/>
        <v>1.5059214621494855E-4</v>
      </c>
      <c r="J138" s="4">
        <f t="shared" si="67"/>
        <v>460.4595003169477</v>
      </c>
      <c r="K138" s="40">
        <f t="shared" si="68"/>
        <v>3.0576594589448791</v>
      </c>
      <c r="L138" s="40">
        <f t="shared" si="49"/>
        <v>2.9423405410551209</v>
      </c>
      <c r="M138" s="10">
        <f t="shared" si="69"/>
        <v>5.8938582969843152</v>
      </c>
      <c r="N138" s="10">
        <f t="shared" si="50"/>
        <v>8.26</v>
      </c>
      <c r="O138" s="10">
        <f t="shared" si="51"/>
        <v>0.31900000000000001</v>
      </c>
      <c r="P138" s="10">
        <f t="shared" si="70"/>
        <v>14.545797876527445</v>
      </c>
      <c r="Q138" s="42">
        <f t="shared" si="71"/>
        <v>0.14302632690482261</v>
      </c>
      <c r="R138" s="4">
        <f t="shared" si="72"/>
        <v>546675.80880282493</v>
      </c>
      <c r="S138">
        <f t="shared" si="52"/>
        <v>5.4667580880282489E-4</v>
      </c>
      <c r="T138" s="41">
        <f t="shared" si="53"/>
        <v>2.7817472646581628E-4</v>
      </c>
      <c r="U138" s="42">
        <f t="shared" si="73"/>
        <v>0.97071036665882415</v>
      </c>
      <c r="V138" s="42">
        <f t="shared" si="74"/>
        <v>1.0043333706975071</v>
      </c>
      <c r="W138" s="42">
        <f t="shared" si="75"/>
        <v>0.99029047370865608</v>
      </c>
      <c r="X138" s="42">
        <f t="shared" si="76"/>
        <v>1.4042896988850972E-2</v>
      </c>
      <c r="Y138" s="42">
        <f t="shared" si="59"/>
        <v>5.1512599395491521E-3</v>
      </c>
      <c r="Z138" s="10">
        <f t="shared" si="77"/>
        <v>18.518073172913386</v>
      </c>
      <c r="AA138">
        <f t="shared" si="54"/>
        <v>5898837.5438608769</v>
      </c>
      <c r="AB138" s="10">
        <f t="shared" si="55"/>
        <v>5.8988375438608767</v>
      </c>
      <c r="AC138" s="10">
        <f t="shared" si="56"/>
        <v>5.7978375438608767</v>
      </c>
      <c r="AD138" s="3">
        <f t="shared" si="57"/>
        <v>840.8756408790249</v>
      </c>
      <c r="AI138" s="94">
        <f t="shared" si="58"/>
        <v>0.99029047370865608</v>
      </c>
    </row>
    <row r="139" spans="2:35">
      <c r="B139" s="39">
        <f t="shared" si="60"/>
        <v>111</v>
      </c>
      <c r="C139" s="42">
        <f t="shared" si="61"/>
        <v>1.9964028776974363</v>
      </c>
      <c r="D139" s="10">
        <f t="shared" si="62"/>
        <v>13.003597122302516</v>
      </c>
      <c r="E139" s="40">
        <f t="shared" si="63"/>
        <v>19.992805755394969</v>
      </c>
      <c r="F139" s="40">
        <f t="shared" si="64"/>
        <v>46</v>
      </c>
      <c r="G139" s="3">
        <f t="shared" si="65"/>
        <v>405.03597122302358</v>
      </c>
      <c r="H139" s="3">
        <f t="shared" si="66"/>
        <v>150.59214621494854</v>
      </c>
      <c r="I139">
        <f t="shared" si="48"/>
        <v>1.5059214621494855E-4</v>
      </c>
      <c r="J139" s="4">
        <f t="shared" si="67"/>
        <v>461.58814686768164</v>
      </c>
      <c r="K139" s="40">
        <f t="shared" si="68"/>
        <v>3.0651541828006836</v>
      </c>
      <c r="L139" s="40">
        <f t="shared" si="49"/>
        <v>2.9348458171993164</v>
      </c>
      <c r="M139" s="10">
        <f t="shared" si="69"/>
        <v>5.8988375438608767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14.549716804780294</v>
      </c>
      <c r="Q139" s="42">
        <f t="shared" si="71"/>
        <v>0.1442624754671698</v>
      </c>
      <c r="R139" s="4">
        <f t="shared" si="72"/>
        <v>545976.02284951496</v>
      </c>
      <c r="S139">
        <f t="shared" si="52"/>
        <v>5.4597602284951492E-4</v>
      </c>
      <c r="T139" s="41">
        <f t="shared" si="53"/>
        <v>2.7887451241912626E-4</v>
      </c>
      <c r="U139" s="42">
        <f t="shared" si="73"/>
        <v>0.96946778473296968</v>
      </c>
      <c r="V139" s="42">
        <f t="shared" si="74"/>
        <v>1.0052043611126031</v>
      </c>
      <c r="W139" s="42">
        <f t="shared" si="75"/>
        <v>0.99114167712073853</v>
      </c>
      <c r="X139" s="42">
        <f t="shared" si="76"/>
        <v>1.4062683991864611E-2</v>
      </c>
      <c r="Y139" s="42">
        <f t="shared" si="59"/>
        <v>5.1686435061484379E-3</v>
      </c>
      <c r="Z139" s="10">
        <f t="shared" si="77"/>
        <v>18.533940091234932</v>
      </c>
      <c r="AA139">
        <f t="shared" si="54"/>
        <v>5903805.3293259759</v>
      </c>
      <c r="AB139" s="10">
        <f t="shared" si="55"/>
        <v>5.9038053293259756</v>
      </c>
      <c r="AC139" s="10">
        <f t="shared" si="56"/>
        <v>5.8028053293259756</v>
      </c>
      <c r="AD139" s="3">
        <f t="shared" si="57"/>
        <v>841.59613188193998</v>
      </c>
      <c r="AI139" s="94">
        <f t="shared" si="58"/>
        <v>0.99114167712073853</v>
      </c>
    </row>
    <row r="140" spans="2:35">
      <c r="B140" s="39">
        <f t="shared" si="60"/>
        <v>112</v>
      </c>
      <c r="C140" s="42">
        <f t="shared" si="61"/>
        <v>2.014388489208224</v>
      </c>
      <c r="D140" s="10">
        <f t="shared" si="62"/>
        <v>12.985611510791728</v>
      </c>
      <c r="E140" s="40">
        <f t="shared" si="63"/>
        <v>20.028776978416545</v>
      </c>
      <c r="F140" s="40">
        <f t="shared" si="64"/>
        <v>46</v>
      </c>
      <c r="G140" s="3">
        <f t="shared" si="65"/>
        <v>404.85611510791568</v>
      </c>
      <c r="H140" s="3">
        <f t="shared" si="66"/>
        <v>150.59214621494854</v>
      </c>
      <c r="I140">
        <f t="shared" si="48"/>
        <v>1.5059214621494855E-4</v>
      </c>
      <c r="J140" s="4">
        <f t="shared" si="67"/>
        <v>462.71882591715598</v>
      </c>
      <c r="K140" s="40">
        <f t="shared" si="68"/>
        <v>3.0726624033679131</v>
      </c>
      <c r="L140" s="40">
        <f t="shared" si="49"/>
        <v>2.9273375966320869</v>
      </c>
      <c r="M140" s="10">
        <f t="shared" si="69"/>
        <v>5.9038053293259756</v>
      </c>
      <c r="N140" s="10">
        <f t="shared" si="50"/>
        <v>8.26</v>
      </c>
      <c r="O140" s="10">
        <f t="shared" si="51"/>
        <v>0.31900000000000001</v>
      </c>
      <c r="P140" s="10">
        <f t="shared" si="70"/>
        <v>14.553624467973156</v>
      </c>
      <c r="Q140" s="42">
        <f t="shared" si="71"/>
        <v>0.14549829212235196</v>
      </c>
      <c r="R140" s="4">
        <f t="shared" si="72"/>
        <v>545275.82001462893</v>
      </c>
      <c r="S140">
        <f t="shared" si="52"/>
        <v>5.4527582001462891E-4</v>
      </c>
      <c r="T140" s="41">
        <f t="shared" si="53"/>
        <v>2.7957471525401226E-4</v>
      </c>
      <c r="U140" s="42">
        <f t="shared" si="73"/>
        <v>0.96822446256717598</v>
      </c>
      <c r="V140" s="42">
        <f t="shared" si="74"/>
        <v>1.0060733204881736</v>
      </c>
      <c r="W140" s="42">
        <f t="shared" si="75"/>
        <v>0.9919909212018645</v>
      </c>
      <c r="X140" s="42">
        <f t="shared" si="76"/>
        <v>1.4082399286309055E-2</v>
      </c>
      <c r="Y140" s="42">
        <f t="shared" si="59"/>
        <v>5.1860467697313842E-3</v>
      </c>
      <c r="Z140" s="10">
        <f t="shared" si="77"/>
        <v>18.549770371828924</v>
      </c>
      <c r="AA140">
        <f t="shared" si="54"/>
        <v>5908761.6438572276</v>
      </c>
      <c r="AB140" s="10">
        <f t="shared" si="55"/>
        <v>5.9087616438572272</v>
      </c>
      <c r="AC140" s="10">
        <f t="shared" si="56"/>
        <v>5.8077616438572273</v>
      </c>
      <c r="AD140" s="3">
        <f t="shared" si="57"/>
        <v>842.31495922512363</v>
      </c>
      <c r="AI140" s="94">
        <f t="shared" si="58"/>
        <v>0.9919909212018645</v>
      </c>
    </row>
    <row r="141" spans="2:35">
      <c r="B141" s="39">
        <f t="shared" si="60"/>
        <v>113</v>
      </c>
      <c r="C141" s="42">
        <f t="shared" si="61"/>
        <v>2.0323741007190117</v>
      </c>
      <c r="D141" s="10">
        <f t="shared" si="62"/>
        <v>12.967625899280939</v>
      </c>
      <c r="E141" s="40">
        <f t="shared" si="63"/>
        <v>20.064748201438121</v>
      </c>
      <c r="F141" s="40">
        <f t="shared" si="64"/>
        <v>46</v>
      </c>
      <c r="G141" s="3">
        <f t="shared" si="65"/>
        <v>404.67625899280779</v>
      </c>
      <c r="H141" s="3">
        <f t="shared" si="66"/>
        <v>150.59214621494854</v>
      </c>
      <c r="I141">
        <f t="shared" si="48"/>
        <v>1.5059214621494855E-4</v>
      </c>
      <c r="J141" s="4">
        <f t="shared" si="67"/>
        <v>463.85153746537117</v>
      </c>
      <c r="K141" s="40">
        <f t="shared" si="68"/>
        <v>3.0801841206465714</v>
      </c>
      <c r="L141" s="40">
        <f t="shared" si="49"/>
        <v>2.9198158793534286</v>
      </c>
      <c r="M141" s="10">
        <f t="shared" si="69"/>
        <v>5.9087616438572272</v>
      </c>
      <c r="N141" s="10">
        <f t="shared" si="50"/>
        <v>8.26</v>
      </c>
      <c r="O141" s="10">
        <f t="shared" si="51"/>
        <v>0.31900000000000001</v>
      </c>
      <c r="P141" s="10">
        <f t="shared" si="70"/>
        <v>14.557520877297282</v>
      </c>
      <c r="Q141" s="42">
        <f t="shared" si="71"/>
        <v>0.14673377800366275</v>
      </c>
      <c r="R141" s="4">
        <f t="shared" si="72"/>
        <v>544575.20139483851</v>
      </c>
      <c r="S141">
        <f t="shared" si="52"/>
        <v>5.4457520139483846E-4</v>
      </c>
      <c r="T141" s="41">
        <f t="shared" si="53"/>
        <v>2.8027533387380271E-4</v>
      </c>
      <c r="U141" s="42">
        <f t="shared" si="73"/>
        <v>0.96698040210875891</v>
      </c>
      <c r="V141" s="42">
        <f t="shared" si="74"/>
        <v>1.0069402469392799</v>
      </c>
      <c r="W141" s="42">
        <f t="shared" si="75"/>
        <v>0.99283820432418046</v>
      </c>
      <c r="X141" s="42">
        <f t="shared" si="76"/>
        <v>1.4102042615099397E-2</v>
      </c>
      <c r="Y141" s="42">
        <f t="shared" si="59"/>
        <v>5.2034696442799823E-3</v>
      </c>
      <c r="Z141" s="10">
        <f t="shared" si="77"/>
        <v>18.565563984388675</v>
      </c>
      <c r="AA141">
        <f t="shared" si="54"/>
        <v>5913706.4779658895</v>
      </c>
      <c r="AB141" s="10">
        <f t="shared" si="55"/>
        <v>5.9137064779658894</v>
      </c>
      <c r="AC141" s="10">
        <f t="shared" si="56"/>
        <v>5.8127064779658895</v>
      </c>
      <c r="AD141" s="3">
        <f t="shared" si="57"/>
        <v>843.03212153239872</v>
      </c>
      <c r="AI141" s="94">
        <f t="shared" si="58"/>
        <v>0.99283820432418046</v>
      </c>
    </row>
    <row r="142" spans="2:35">
      <c r="B142" s="39">
        <f t="shared" si="60"/>
        <v>114</v>
      </c>
      <c r="C142" s="42">
        <f t="shared" si="61"/>
        <v>2.0503597122297994</v>
      </c>
      <c r="D142" s="10">
        <f t="shared" si="62"/>
        <v>12.949640287770151</v>
      </c>
      <c r="E142" s="40">
        <f t="shared" si="63"/>
        <v>20.100719424459697</v>
      </c>
      <c r="F142" s="40">
        <f t="shared" si="64"/>
        <v>46</v>
      </c>
      <c r="G142" s="3">
        <f t="shared" si="65"/>
        <v>404.49640287769989</v>
      </c>
      <c r="H142" s="3">
        <f t="shared" si="66"/>
        <v>150.59214621494854</v>
      </c>
      <c r="I142">
        <f t="shared" si="48"/>
        <v>1.5059214621494855E-4</v>
      </c>
      <c r="J142" s="4">
        <f t="shared" si="67"/>
        <v>464.98628151232697</v>
      </c>
      <c r="K142" s="40">
        <f t="shared" si="68"/>
        <v>3.0877193346366565</v>
      </c>
      <c r="L142" s="40">
        <f t="shared" si="49"/>
        <v>2.9122806653633435</v>
      </c>
      <c r="M142" s="10">
        <f t="shared" si="69"/>
        <v>5.9137064779658894</v>
      </c>
      <c r="N142" s="10">
        <f t="shared" si="50"/>
        <v>8.26</v>
      </c>
      <c r="O142" s="10">
        <f t="shared" si="51"/>
        <v>0.31900000000000001</v>
      </c>
      <c r="P142" s="10">
        <f t="shared" si="70"/>
        <v>14.561406043900801</v>
      </c>
      <c r="Q142" s="42">
        <f t="shared" si="71"/>
        <v>0.14796893424177351</v>
      </c>
      <c r="R142" s="4">
        <f t="shared" si="72"/>
        <v>543874.16808681586</v>
      </c>
      <c r="S142">
        <f t="shared" si="52"/>
        <v>5.4387416808681581E-4</v>
      </c>
      <c r="T142" s="41">
        <f t="shared" si="53"/>
        <v>2.8097636718182536E-4</v>
      </c>
      <c r="U142" s="42">
        <f t="shared" si="73"/>
        <v>0.96573560530503544</v>
      </c>
      <c r="V142" s="42">
        <f t="shared" si="74"/>
        <v>1.0078051385850963</v>
      </c>
      <c r="W142" s="42">
        <f t="shared" si="75"/>
        <v>0.99368352486558342</v>
      </c>
      <c r="X142" s="42">
        <f t="shared" si="76"/>
        <v>1.4121613719512927E-2</v>
      </c>
      <c r="Y142" s="42">
        <f t="shared" si="59"/>
        <v>5.2209120435578295E-3</v>
      </c>
      <c r="Z142" s="10">
        <f t="shared" si="77"/>
        <v>18.581320898704888</v>
      </c>
      <c r="AA142">
        <f t="shared" si="54"/>
        <v>5918639.8221937092</v>
      </c>
      <c r="AB142" s="10">
        <f t="shared" si="55"/>
        <v>5.9186398221937093</v>
      </c>
      <c r="AC142" s="10">
        <f t="shared" si="56"/>
        <v>5.8176398221937093</v>
      </c>
      <c r="AD142" s="3">
        <f t="shared" si="57"/>
        <v>843.74761743201009</v>
      </c>
      <c r="AI142" s="94">
        <f t="shared" si="58"/>
        <v>0.99368352486558342</v>
      </c>
    </row>
    <row r="143" spans="2:35">
      <c r="B143" s="39">
        <f t="shared" si="60"/>
        <v>115</v>
      </c>
      <c r="C143" s="42">
        <f t="shared" si="61"/>
        <v>2.0683453237405871</v>
      </c>
      <c r="D143" s="10">
        <f t="shared" si="62"/>
        <v>12.931654676259363</v>
      </c>
      <c r="E143" s="40">
        <f t="shared" si="63"/>
        <v>20.136690647481274</v>
      </c>
      <c r="F143" s="40">
        <f t="shared" si="64"/>
        <v>46</v>
      </c>
      <c r="G143" s="3">
        <f t="shared" si="65"/>
        <v>404.316546762592</v>
      </c>
      <c r="H143" s="3">
        <f t="shared" si="66"/>
        <v>150.59214621494854</v>
      </c>
      <c r="I143">
        <f t="shared" si="48"/>
        <v>1.5059214621494855E-4</v>
      </c>
      <c r="J143" s="4">
        <f t="shared" si="67"/>
        <v>466.12305805802362</v>
      </c>
      <c r="K143" s="40">
        <f t="shared" si="68"/>
        <v>3.0952680453381696</v>
      </c>
      <c r="L143" s="40">
        <f t="shared" si="49"/>
        <v>2.9047319546618304</v>
      </c>
      <c r="M143" s="10">
        <f t="shared" si="69"/>
        <v>5.9186398221937093</v>
      </c>
      <c r="N143" s="10">
        <f t="shared" si="50"/>
        <v>8.26</v>
      </c>
      <c r="O143" s="10">
        <f t="shared" si="51"/>
        <v>0.31900000000000001</v>
      </c>
      <c r="P143" s="10">
        <f t="shared" si="70"/>
        <v>14.565279978886457</v>
      </c>
      <c r="Q143" s="42">
        <f t="shared" si="71"/>
        <v>0.14920376196474619</v>
      </c>
      <c r="R143" s="4">
        <f t="shared" si="72"/>
        <v>543172.72118723288</v>
      </c>
      <c r="S143">
        <f t="shared" si="52"/>
        <v>5.4317272118723284E-4</v>
      </c>
      <c r="T143" s="41">
        <f t="shared" si="53"/>
        <v>2.8167781408140833E-4</v>
      </c>
      <c r="U143" s="42">
        <f t="shared" si="73"/>
        <v>0.96449007410332199</v>
      </c>
      <c r="V143" s="42">
        <f t="shared" si="74"/>
        <v>1.0086679935521716</v>
      </c>
      <c r="W143" s="42">
        <f t="shared" si="75"/>
        <v>0.99452688120918298</v>
      </c>
      <c r="X143" s="42">
        <f t="shared" si="76"/>
        <v>1.4141112342988649E-2</v>
      </c>
      <c r="Y143" s="42">
        <f t="shared" si="59"/>
        <v>5.2383738811126231E-3</v>
      </c>
      <c r="Z143" s="10">
        <f t="shared" si="77"/>
        <v>18.597041084672252</v>
      </c>
      <c r="AA143">
        <f t="shared" si="54"/>
        <v>5923561.6671149926</v>
      </c>
      <c r="AB143" s="10">
        <f t="shared" si="55"/>
        <v>5.9235616671149929</v>
      </c>
      <c r="AC143" s="10">
        <f t="shared" si="56"/>
        <v>5.8225616671149929</v>
      </c>
      <c r="AD143" s="3">
        <f t="shared" si="57"/>
        <v>844.46144555692422</v>
      </c>
      <c r="AI143" s="94">
        <f t="shared" si="58"/>
        <v>0.99452688120918298</v>
      </c>
    </row>
    <row r="144" spans="2:35">
      <c r="B144" s="39">
        <f t="shared" si="60"/>
        <v>116</v>
      </c>
      <c r="C144" s="42">
        <f t="shared" si="61"/>
        <v>2.0863309352513748</v>
      </c>
      <c r="D144" s="10">
        <f t="shared" si="62"/>
        <v>12.913669064748575</v>
      </c>
      <c r="E144" s="40">
        <f t="shared" si="63"/>
        <v>20.17266187050285</v>
      </c>
      <c r="F144" s="40">
        <f t="shared" si="64"/>
        <v>46</v>
      </c>
      <c r="G144" s="3">
        <f t="shared" si="65"/>
        <v>404.1366906474841</v>
      </c>
      <c r="H144" s="3">
        <f t="shared" si="66"/>
        <v>150.59214621494854</v>
      </c>
      <c r="I144">
        <f t="shared" si="48"/>
        <v>1.5059214621494855E-4</v>
      </c>
      <c r="J144" s="4">
        <f t="shared" si="67"/>
        <v>467.26186710246088</v>
      </c>
      <c r="K144" s="40">
        <f t="shared" si="68"/>
        <v>3.1028302527511098</v>
      </c>
      <c r="L144" s="40">
        <f t="shared" si="49"/>
        <v>2.8971697472488902</v>
      </c>
      <c r="M144" s="10">
        <f t="shared" si="69"/>
        <v>5.9235616671149929</v>
      </c>
      <c r="N144" s="10">
        <f t="shared" si="50"/>
        <v>8.26</v>
      </c>
      <c r="O144" s="10">
        <f t="shared" si="51"/>
        <v>0.31900000000000001</v>
      </c>
      <c r="P144" s="10">
        <f t="shared" si="70"/>
        <v>14.569142693313438</v>
      </c>
      <c r="Q144" s="42">
        <f t="shared" si="71"/>
        <v>0.15043826229804599</v>
      </c>
      <c r="R144" s="4">
        <f t="shared" si="72"/>
        <v>542470.8617927616</v>
      </c>
      <c r="S144">
        <f t="shared" si="52"/>
        <v>5.4247086179276159E-4</v>
      </c>
      <c r="T144" s="41">
        <f t="shared" si="53"/>
        <v>2.8237967347587959E-4</v>
      </c>
      <c r="U144" s="42">
        <f t="shared" si="73"/>
        <v>0.96324381045093499</v>
      </c>
      <c r="V144" s="42">
        <f t="shared" si="74"/>
        <v>1.0095288099726598</v>
      </c>
      <c r="W144" s="42">
        <f t="shared" si="75"/>
        <v>0.99536827174365472</v>
      </c>
      <c r="X144" s="42">
        <f t="shared" si="76"/>
        <v>1.4160538229005093E-2</v>
      </c>
      <c r="Y144" s="42">
        <f t="shared" si="59"/>
        <v>5.2558550702760344E-3</v>
      </c>
      <c r="Z144" s="10">
        <f t="shared" si="77"/>
        <v>18.612724512286757</v>
      </c>
      <c r="AA144">
        <f t="shared" si="54"/>
        <v>5928472.0033357618</v>
      </c>
      <c r="AB144" s="10">
        <f t="shared" si="55"/>
        <v>5.9284720033357621</v>
      </c>
      <c r="AC144" s="10">
        <f t="shared" si="56"/>
        <v>5.8274720033357621</v>
      </c>
      <c r="AD144" s="3">
        <f t="shared" si="57"/>
        <v>845.17360454470804</v>
      </c>
      <c r="AI144" s="94">
        <f t="shared" si="58"/>
        <v>0.99536827174365472</v>
      </c>
    </row>
    <row r="145" spans="2:35">
      <c r="B145" s="39">
        <f t="shared" si="60"/>
        <v>117</v>
      </c>
      <c r="C145" s="42">
        <f t="shared" si="61"/>
        <v>2.1043165467621625</v>
      </c>
      <c r="D145" s="10">
        <f t="shared" si="62"/>
        <v>12.895683453237787</v>
      </c>
      <c r="E145" s="40">
        <f t="shared" si="63"/>
        <v>20.208633093524426</v>
      </c>
      <c r="F145" s="40">
        <f t="shared" si="64"/>
        <v>46</v>
      </c>
      <c r="G145" s="3">
        <f t="shared" si="65"/>
        <v>403.95683453237621</v>
      </c>
      <c r="H145" s="3">
        <f t="shared" si="66"/>
        <v>150.59214621494854</v>
      </c>
      <c r="I145">
        <f t="shared" si="48"/>
        <v>1.5059214621494855E-4</v>
      </c>
      <c r="J145" s="4">
        <f t="shared" si="67"/>
        <v>468.402708645639</v>
      </c>
      <c r="K145" s="40">
        <f t="shared" si="68"/>
        <v>3.1104059568754785</v>
      </c>
      <c r="L145" s="40">
        <f t="shared" si="49"/>
        <v>2.8895940431245215</v>
      </c>
      <c r="M145" s="10">
        <f t="shared" si="69"/>
        <v>5.9284720033357621</v>
      </c>
      <c r="N145" s="10">
        <f t="shared" si="50"/>
        <v>8.26</v>
      </c>
      <c r="O145" s="10">
        <f t="shared" si="51"/>
        <v>0.31900000000000001</v>
      </c>
      <c r="P145" s="10">
        <f t="shared" si="70"/>
        <v>14.572994198196922</v>
      </c>
      <c r="Q145" s="42">
        <f t="shared" si="71"/>
        <v>0.1516724363645541</v>
      </c>
      <c r="R145" s="4">
        <f t="shared" si="72"/>
        <v>541768.59100007406</v>
      </c>
      <c r="S145">
        <f t="shared" si="52"/>
        <v>5.4176859100007406E-4</v>
      </c>
      <c r="T145" s="41">
        <f t="shared" si="53"/>
        <v>2.8308194426856712E-4</v>
      </c>
      <c r="U145" s="42">
        <f t="shared" si="73"/>
        <v>0.96199681629519151</v>
      </c>
      <c r="V145" s="42">
        <f t="shared" si="74"/>
        <v>1.0103875859842348</v>
      </c>
      <c r="W145" s="42">
        <f t="shared" si="75"/>
        <v>0.99620769486309557</v>
      </c>
      <c r="X145" s="42">
        <f t="shared" si="76"/>
        <v>1.4179891121139265E-2</v>
      </c>
      <c r="Y145" s="42">
        <f t="shared" si="59"/>
        <v>5.273355524163653E-3</v>
      </c>
      <c r="Z145" s="10">
        <f t="shared" si="77"/>
        <v>18.628371151643233</v>
      </c>
      <c r="AA145">
        <f t="shared" si="54"/>
        <v>5933370.821492983</v>
      </c>
      <c r="AB145" s="10">
        <f t="shared" si="55"/>
        <v>5.933370821492983</v>
      </c>
      <c r="AC145" s="10">
        <f t="shared" si="56"/>
        <v>5.832370821492983</v>
      </c>
      <c r="AD145" s="3">
        <f t="shared" si="57"/>
        <v>845.88409303741594</v>
      </c>
      <c r="AI145" s="94">
        <f t="shared" si="58"/>
        <v>0.99620769486309557</v>
      </c>
    </row>
    <row r="146" spans="2:35">
      <c r="B146" s="39">
        <f t="shared" si="60"/>
        <v>118</v>
      </c>
      <c r="C146" s="42">
        <f t="shared" si="61"/>
        <v>2.1223021582729502</v>
      </c>
      <c r="D146" s="10">
        <f t="shared" si="62"/>
        <v>12.877697841726999</v>
      </c>
      <c r="E146" s="40">
        <f t="shared" si="63"/>
        <v>20.244604316546003</v>
      </c>
      <c r="F146" s="40">
        <f t="shared" si="64"/>
        <v>46</v>
      </c>
      <c r="G146" s="3">
        <f t="shared" si="65"/>
        <v>403.77697841726831</v>
      </c>
      <c r="H146" s="3">
        <f t="shared" si="66"/>
        <v>150.59214621494854</v>
      </c>
      <c r="I146">
        <f t="shared" si="48"/>
        <v>1.5059214621494855E-4</v>
      </c>
      <c r="J146" s="4">
        <f t="shared" si="67"/>
        <v>469.54558268755795</v>
      </c>
      <c r="K146" s="40">
        <f t="shared" si="68"/>
        <v>3.1179951577112757</v>
      </c>
      <c r="L146" s="40">
        <f t="shared" si="49"/>
        <v>2.8820048422887243</v>
      </c>
      <c r="M146" s="10">
        <f t="shared" si="69"/>
        <v>5.933370821492983</v>
      </c>
      <c r="N146" s="10">
        <f t="shared" si="50"/>
        <v>8.26</v>
      </c>
      <c r="O146" s="10">
        <f t="shared" si="51"/>
        <v>0.31900000000000001</v>
      </c>
      <c r="P146" s="10">
        <f t="shared" si="70"/>
        <v>14.576834504507675</v>
      </c>
      <c r="Q146" s="42">
        <f t="shared" si="71"/>
        <v>0.15290628528458033</v>
      </c>
      <c r="R146" s="4">
        <f t="shared" si="72"/>
        <v>541065.90990584204</v>
      </c>
      <c r="S146">
        <f t="shared" si="52"/>
        <v>5.4106590990584205E-4</v>
      </c>
      <c r="T146" s="41">
        <f t="shared" si="53"/>
        <v>2.8378462536279912E-4</v>
      </c>
      <c r="U146" s="42">
        <f t="shared" si="73"/>
        <v>0.96074909358340743</v>
      </c>
      <c r="V146" s="42">
        <f t="shared" si="74"/>
        <v>1.0112443197320757</v>
      </c>
      <c r="W146" s="42">
        <f t="shared" si="75"/>
        <v>0.99704514896689322</v>
      </c>
      <c r="X146" s="42">
        <f t="shared" si="76"/>
        <v>1.4199170765182512E-2</v>
      </c>
      <c r="Y146" s="42">
        <f t="shared" si="59"/>
        <v>5.2908751556775416E-3</v>
      </c>
      <c r="Z146" s="10">
        <f t="shared" si="77"/>
        <v>18.643980972942146</v>
      </c>
      <c r="AA146">
        <f t="shared" si="54"/>
        <v>5938258.1122566983</v>
      </c>
      <c r="AB146" s="10">
        <f t="shared" si="55"/>
        <v>5.9382581122566984</v>
      </c>
      <c r="AC146" s="10">
        <f t="shared" si="56"/>
        <v>5.8372581122566984</v>
      </c>
      <c r="AD146" s="3">
        <f t="shared" si="57"/>
        <v>846.59290968189964</v>
      </c>
      <c r="AI146" s="94">
        <f t="shared" si="58"/>
        <v>0.99704514896689322</v>
      </c>
    </row>
    <row r="147" spans="2:35">
      <c r="B147" s="39">
        <f t="shared" si="60"/>
        <v>119</v>
      </c>
      <c r="C147" s="42">
        <f t="shared" si="61"/>
        <v>2.1402877697837379</v>
      </c>
      <c r="D147" s="10">
        <f t="shared" si="62"/>
        <v>12.859712230216211</v>
      </c>
      <c r="E147" s="40">
        <f t="shared" si="63"/>
        <v>20.280575539567579</v>
      </c>
      <c r="F147" s="40">
        <f t="shared" si="64"/>
        <v>46</v>
      </c>
      <c r="G147" s="3">
        <f t="shared" si="65"/>
        <v>403.59712230216041</v>
      </c>
      <c r="H147" s="3">
        <f t="shared" si="66"/>
        <v>150.59214621494854</v>
      </c>
      <c r="I147">
        <f t="shared" si="48"/>
        <v>1.5059214621494855E-4</v>
      </c>
      <c r="J147" s="4">
        <f t="shared" si="67"/>
        <v>470.69048922821753</v>
      </c>
      <c r="K147" s="40">
        <f t="shared" si="68"/>
        <v>3.1255978552584995</v>
      </c>
      <c r="L147" s="40">
        <f t="shared" si="49"/>
        <v>2.8744021447415005</v>
      </c>
      <c r="M147" s="10">
        <f t="shared" si="69"/>
        <v>5.9382581122566984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14.580663623173924</v>
      </c>
      <c r="Q147" s="42">
        <f t="shared" si="71"/>
        <v>0.15413981017587555</v>
      </c>
      <c r="R147" s="4">
        <f t="shared" si="72"/>
        <v>540362.8196067377</v>
      </c>
      <c r="S147">
        <f t="shared" si="52"/>
        <v>5.4036281960673769E-4</v>
      </c>
      <c r="T147" s="41">
        <f t="shared" si="53"/>
        <v>2.8448771566190348E-4</v>
      </c>
      <c r="U147" s="42">
        <f t="shared" si="73"/>
        <v>0.95950064426289983</v>
      </c>
      <c r="V147" s="42">
        <f t="shared" si="74"/>
        <v>1.0120990093655235</v>
      </c>
      <c r="W147" s="42">
        <f t="shared" si="75"/>
        <v>0.99788063246008873</v>
      </c>
      <c r="X147" s="42">
        <f t="shared" si="76"/>
        <v>1.4218376905434815E-2</v>
      </c>
      <c r="Y147" s="42">
        <f t="shared" si="59"/>
        <v>5.3084138775042122E-3</v>
      </c>
      <c r="Z147" s="10">
        <f t="shared" si="77"/>
        <v>18.659553946480216</v>
      </c>
      <c r="AA147">
        <f t="shared" si="54"/>
        <v>5943133.8663270865</v>
      </c>
      <c r="AB147" s="10">
        <f t="shared" si="55"/>
        <v>5.9431338663270861</v>
      </c>
      <c r="AC147" s="10">
        <f t="shared" si="56"/>
        <v>5.8421338663270861</v>
      </c>
      <c r="AD147" s="3">
        <f t="shared" si="57"/>
        <v>847.30005312938169</v>
      </c>
      <c r="AI147" s="94">
        <f t="shared" si="58"/>
        <v>0.99788063246008873</v>
      </c>
    </row>
    <row r="148" spans="2:35">
      <c r="B148" s="39">
        <f t="shared" si="60"/>
        <v>120</v>
      </c>
      <c r="C148" s="42">
        <f t="shared" si="61"/>
        <v>2.1582733812945256</v>
      </c>
      <c r="D148" s="10">
        <f t="shared" si="62"/>
        <v>12.841726618705422</v>
      </c>
      <c r="E148" s="40">
        <f t="shared" si="63"/>
        <v>20.316546762589155</v>
      </c>
      <c r="F148" s="40">
        <f t="shared" si="64"/>
        <v>46</v>
      </c>
      <c r="G148" s="3">
        <f t="shared" si="65"/>
        <v>403.41726618705252</v>
      </c>
      <c r="H148" s="3">
        <f t="shared" si="66"/>
        <v>150.59214621494854</v>
      </c>
      <c r="I148">
        <f t="shared" si="48"/>
        <v>1.5059214621494855E-4</v>
      </c>
      <c r="J148" s="4">
        <f t="shared" si="67"/>
        <v>471.83742826761795</v>
      </c>
      <c r="K148" s="40">
        <f t="shared" si="68"/>
        <v>3.1332140495171519</v>
      </c>
      <c r="L148" s="40">
        <f t="shared" si="49"/>
        <v>2.8667859504828481</v>
      </c>
      <c r="M148" s="10">
        <f t="shared" si="69"/>
        <v>5.9431338663270861</v>
      </c>
      <c r="N148" s="10">
        <f t="shared" si="50"/>
        <v>8.26</v>
      </c>
      <c r="O148" s="10">
        <f t="shared" si="51"/>
        <v>0.31900000000000001</v>
      </c>
      <c r="P148" s="10">
        <f t="shared" si="70"/>
        <v>14.584481565079258</v>
      </c>
      <c r="Q148" s="42">
        <f t="shared" si="71"/>
        <v>0.1553730121536443</v>
      </c>
      <c r="R148" s="4">
        <f t="shared" si="72"/>
        <v>539659.32119943283</v>
      </c>
      <c r="S148">
        <f t="shared" si="52"/>
        <v>5.3965932119943278E-4</v>
      </c>
      <c r="T148" s="41">
        <f t="shared" si="53"/>
        <v>2.8519121406920839E-4</v>
      </c>
      <c r="U148" s="42">
        <f t="shared" si="73"/>
        <v>0.9582514702809849</v>
      </c>
      <c r="V148" s="42">
        <f t="shared" si="74"/>
        <v>1.0129516530415277</v>
      </c>
      <c r="W148" s="42">
        <f t="shared" si="75"/>
        <v>0.99871414375287593</v>
      </c>
      <c r="X148" s="42">
        <f t="shared" si="76"/>
        <v>1.4237509288651751E-2</v>
      </c>
      <c r="Y148" s="42">
        <f t="shared" si="59"/>
        <v>5.3259716021174788E-3</v>
      </c>
      <c r="Z148" s="10">
        <f t="shared" si="77"/>
        <v>18.675090042658208</v>
      </c>
      <c r="AA148">
        <f t="shared" si="54"/>
        <v>5947998.0744369002</v>
      </c>
      <c r="AB148" s="10">
        <f t="shared" si="55"/>
        <v>5.9479980744369003</v>
      </c>
      <c r="AC148" s="10">
        <f t="shared" si="56"/>
        <v>5.8469980744369003</v>
      </c>
      <c r="AD148" s="3">
        <f t="shared" si="57"/>
        <v>848.00552203580855</v>
      </c>
      <c r="AI148" s="94">
        <f t="shared" si="58"/>
        <v>0.99871414375287593</v>
      </c>
    </row>
    <row r="149" spans="2:35">
      <c r="B149" s="39">
        <f t="shared" si="60"/>
        <v>121</v>
      </c>
      <c r="C149" s="42">
        <f t="shared" si="61"/>
        <v>2.1762589928053133</v>
      </c>
      <c r="D149" s="10">
        <f t="shared" si="62"/>
        <v>12.823741007194634</v>
      </c>
      <c r="E149" s="40">
        <f t="shared" si="63"/>
        <v>20.352517985610731</v>
      </c>
      <c r="F149" s="40">
        <f t="shared" si="64"/>
        <v>46</v>
      </c>
      <c r="G149" s="3">
        <f t="shared" si="65"/>
        <v>403.23741007194462</v>
      </c>
      <c r="H149" s="3">
        <f t="shared" si="66"/>
        <v>150.59214621494854</v>
      </c>
      <c r="I149">
        <f t="shared" si="48"/>
        <v>1.5059214621494855E-4</v>
      </c>
      <c r="J149" s="4">
        <f t="shared" si="67"/>
        <v>472.98639980575899</v>
      </c>
      <c r="K149" s="40">
        <f t="shared" si="68"/>
        <v>3.1408437404872309</v>
      </c>
      <c r="L149" s="40">
        <f t="shared" si="49"/>
        <v>2.8591562595127691</v>
      </c>
      <c r="M149" s="10">
        <f t="shared" si="69"/>
        <v>5.9479980744369003</v>
      </c>
      <c r="N149" s="10">
        <f t="shared" si="50"/>
        <v>8.26</v>
      </c>
      <c r="O149" s="10">
        <f t="shared" si="51"/>
        <v>0.31900000000000001</v>
      </c>
      <c r="P149" s="10">
        <f t="shared" si="70"/>
        <v>14.588288341064732</v>
      </c>
      <c r="Q149" s="42">
        <f t="shared" si="71"/>
        <v>0.15660589233055716</v>
      </c>
      <c r="R149" s="4">
        <f t="shared" si="72"/>
        <v>538955.41578059981</v>
      </c>
      <c r="S149">
        <f t="shared" si="52"/>
        <v>5.3895541578059976E-4</v>
      </c>
      <c r="T149" s="41">
        <f t="shared" si="53"/>
        <v>2.8589511948804141E-4</v>
      </c>
      <c r="U149" s="42">
        <f t="shared" si="73"/>
        <v>0.95700157358497984</v>
      </c>
      <c r="V149" s="42">
        <f t="shared" si="74"/>
        <v>1.0138022489215488</v>
      </c>
      <c r="W149" s="42">
        <f t="shared" si="75"/>
        <v>0.99954568126101639</v>
      </c>
      <c r="X149" s="42">
        <f t="shared" si="76"/>
        <v>1.4256567660532404E-2</v>
      </c>
      <c r="Y149" s="42">
        <f t="shared" si="59"/>
        <v>5.3435482417769666E-3</v>
      </c>
      <c r="Z149" s="10">
        <f t="shared" si="77"/>
        <v>18.690589231973508</v>
      </c>
      <c r="AA149">
        <f t="shared" si="54"/>
        <v>5952850.7273491425</v>
      </c>
      <c r="AB149" s="10">
        <f t="shared" si="55"/>
        <v>5.9528507273491424</v>
      </c>
      <c r="AC149" s="10">
        <f t="shared" si="56"/>
        <v>5.8518507273491425</v>
      </c>
      <c r="AD149" s="3">
        <f t="shared" si="57"/>
        <v>848.70931506151453</v>
      </c>
      <c r="AI149" s="94">
        <f t="shared" si="58"/>
        <v>0.99954568126101639</v>
      </c>
    </row>
    <row r="150" spans="2:35">
      <c r="B150" s="39">
        <f t="shared" si="60"/>
        <v>122</v>
      </c>
      <c r="C150" s="42">
        <f t="shared" si="61"/>
        <v>2.194244604316101</v>
      </c>
      <c r="D150" s="10">
        <f t="shared" si="62"/>
        <v>12.805755395683846</v>
      </c>
      <c r="E150" s="40">
        <f t="shared" si="63"/>
        <v>20.388489208632308</v>
      </c>
      <c r="F150" s="40">
        <f t="shared" si="64"/>
        <v>46</v>
      </c>
      <c r="G150" s="3">
        <f t="shared" si="65"/>
        <v>403.05755395683673</v>
      </c>
      <c r="H150" s="3">
        <f t="shared" si="66"/>
        <v>150.59214621494854</v>
      </c>
      <c r="I150">
        <f t="shared" si="48"/>
        <v>1.5059214621494855E-4</v>
      </c>
      <c r="J150" s="4">
        <f t="shared" si="67"/>
        <v>474.13740384264088</v>
      </c>
      <c r="K150" s="40">
        <f t="shared" si="68"/>
        <v>3.1484869281687384</v>
      </c>
      <c r="L150" s="40">
        <f t="shared" si="49"/>
        <v>2.8515130718312616</v>
      </c>
      <c r="M150" s="10">
        <f t="shared" si="69"/>
        <v>5.9528507273491424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14.59208396192725</v>
      </c>
      <c r="Q150" s="42">
        <f t="shared" si="71"/>
        <v>0.15783845181676315</v>
      </c>
      <c r="R150" s="4">
        <f t="shared" si="72"/>
        <v>538251.10444691021</v>
      </c>
      <c r="S150">
        <f t="shared" si="52"/>
        <v>5.3825110444691022E-4</v>
      </c>
      <c r="T150" s="41">
        <f t="shared" si="53"/>
        <v>2.8659943082173095E-4</v>
      </c>
      <c r="U150" s="42">
        <f t="shared" si="73"/>
        <v>0.95575095612220062</v>
      </c>
      <c r="V150" s="42">
        <f t="shared" si="74"/>
        <v>1.0146507951748538</v>
      </c>
      <c r="W150" s="42">
        <f t="shared" si="75"/>
        <v>1.0003752434054434</v>
      </c>
      <c r="X150" s="42">
        <f t="shared" si="76"/>
        <v>1.4275551769410422E-2</v>
      </c>
      <c r="Y150" s="42">
        <f t="shared" si="59"/>
        <v>5.3611437085311778E-3</v>
      </c>
      <c r="Z150" s="10">
        <f t="shared" si="77"/>
        <v>18.706051485028553</v>
      </c>
      <c r="AA150">
        <f t="shared" si="54"/>
        <v>5957691.8158597089</v>
      </c>
      <c r="AB150" s="10">
        <f t="shared" si="55"/>
        <v>5.9576918158597092</v>
      </c>
      <c r="AC150" s="10">
        <f t="shared" si="56"/>
        <v>5.8566918158597092</v>
      </c>
      <c r="AD150" s="3">
        <f t="shared" si="57"/>
        <v>849.4114308716039</v>
      </c>
      <c r="AI150" s="94">
        <f t="shared" si="58"/>
        <v>1.0003752434054434</v>
      </c>
    </row>
    <row r="151" spans="2:35">
      <c r="B151" s="39">
        <f t="shared" si="60"/>
        <v>123</v>
      </c>
      <c r="C151" s="42">
        <f t="shared" si="61"/>
        <v>2.2122302158268887</v>
      </c>
      <c r="D151" s="10">
        <f t="shared" si="62"/>
        <v>12.787769784173058</v>
      </c>
      <c r="E151" s="40">
        <f t="shared" si="63"/>
        <v>20.424460431653884</v>
      </c>
      <c r="F151" s="40">
        <f t="shared" si="64"/>
        <v>46</v>
      </c>
      <c r="G151" s="3">
        <f t="shared" si="65"/>
        <v>402.87769784172883</v>
      </c>
      <c r="H151" s="3">
        <f t="shared" si="66"/>
        <v>150.59214621494854</v>
      </c>
      <c r="I151">
        <f t="shared" si="48"/>
        <v>1.5059214621494855E-4</v>
      </c>
      <c r="J151" s="4">
        <f t="shared" si="67"/>
        <v>475.29044037826361</v>
      </c>
      <c r="K151" s="40">
        <f t="shared" si="68"/>
        <v>3.1561436125616749</v>
      </c>
      <c r="L151" s="40">
        <f t="shared" si="49"/>
        <v>2.8438563874383251</v>
      </c>
      <c r="M151" s="10">
        <f t="shared" si="69"/>
        <v>5.9576918158597092</v>
      </c>
      <c r="N151" s="10">
        <f t="shared" si="50"/>
        <v>8.26</v>
      </c>
      <c r="O151" s="10">
        <f t="shared" si="51"/>
        <v>0.31900000000000001</v>
      </c>
      <c r="P151" s="10">
        <f t="shared" si="70"/>
        <v>14.595868438421835</v>
      </c>
      <c r="Q151" s="42">
        <f t="shared" si="71"/>
        <v>0.15907069171990196</v>
      </c>
      <c r="R151" s="4">
        <f t="shared" si="72"/>
        <v>537546.38829503604</v>
      </c>
      <c r="S151">
        <f t="shared" si="52"/>
        <v>5.3754638829503606E-4</v>
      </c>
      <c r="T151" s="41">
        <f t="shared" si="53"/>
        <v>2.8730414697360511E-4</v>
      </c>
      <c r="U151" s="42">
        <f t="shared" si="73"/>
        <v>0.95449961983996379</v>
      </c>
      <c r="V151" s="42">
        <f t="shared" si="74"/>
        <v>1.0154972899752588</v>
      </c>
      <c r="W151" s="42">
        <f t="shared" si="75"/>
        <v>1.0012028286127133</v>
      </c>
      <c r="X151" s="42">
        <f t="shared" si="76"/>
        <v>1.429446136254553E-2</v>
      </c>
      <c r="Y151" s="42">
        <f t="shared" si="59"/>
        <v>5.3787579142159821E-3</v>
      </c>
      <c r="Z151" s="10">
        <f t="shared" si="77"/>
        <v>18.721476772523349</v>
      </c>
      <c r="AA151">
        <f t="shared" si="54"/>
        <v>5962521.3307950422</v>
      </c>
      <c r="AB151" s="10">
        <f t="shared" si="55"/>
        <v>5.9625213307950427</v>
      </c>
      <c r="AC151" s="10">
        <f t="shared" si="56"/>
        <v>5.8615213307950427</v>
      </c>
      <c r="AD151" s="3">
        <f t="shared" si="57"/>
        <v>850.11186813561164</v>
      </c>
      <c r="AI151" s="94">
        <f t="shared" si="58"/>
        <v>1.0012028286127133</v>
      </c>
    </row>
    <row r="152" spans="2:35">
      <c r="B152" s="39">
        <f t="shared" si="60"/>
        <v>124</v>
      </c>
      <c r="C152" s="42">
        <f t="shared" si="61"/>
        <v>2.2302158273376764</v>
      </c>
      <c r="D152" s="10">
        <f t="shared" si="62"/>
        <v>12.76978417266227</v>
      </c>
      <c r="E152" s="40">
        <f t="shared" si="63"/>
        <v>20.46043165467546</v>
      </c>
      <c r="F152" s="40">
        <f t="shared" si="64"/>
        <v>46</v>
      </c>
      <c r="G152" s="3">
        <f t="shared" si="65"/>
        <v>402.69784172662094</v>
      </c>
      <c r="H152" s="3">
        <f t="shared" si="66"/>
        <v>150.59214621494854</v>
      </c>
      <c r="I152">
        <f t="shared" si="48"/>
        <v>1.5059214621494855E-4</v>
      </c>
      <c r="J152" s="4">
        <f t="shared" si="67"/>
        <v>476.44550941262673</v>
      </c>
      <c r="K152" s="40">
        <f t="shared" si="68"/>
        <v>3.1638137936660362</v>
      </c>
      <c r="L152" s="40">
        <f t="shared" si="49"/>
        <v>2.8361862063339638</v>
      </c>
      <c r="M152" s="10">
        <f t="shared" si="69"/>
        <v>5.9625213307950427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14.599641781259992</v>
      </c>
      <c r="Q152" s="42">
        <f t="shared" si="71"/>
        <v>0.16030261314511624</v>
      </c>
      <c r="R152" s="4">
        <f t="shared" si="72"/>
        <v>536841.2684216497</v>
      </c>
      <c r="S152">
        <f t="shared" si="52"/>
        <v>5.3684126842164974E-4</v>
      </c>
      <c r="T152" s="41">
        <f t="shared" si="53"/>
        <v>2.8800926684699143E-4</v>
      </c>
      <c r="U152" s="42">
        <f t="shared" si="73"/>
        <v>0.95324756668558652</v>
      </c>
      <c r="V152" s="42">
        <f t="shared" si="74"/>
        <v>1.0163417315024657</v>
      </c>
      <c r="W152" s="42">
        <f t="shared" si="75"/>
        <v>1.0020284353146041</v>
      </c>
      <c r="X152" s="42">
        <f t="shared" si="76"/>
        <v>1.4313296187861591E-2</v>
      </c>
      <c r="Y152" s="42">
        <f t="shared" si="59"/>
        <v>5.3963907704552465E-3</v>
      </c>
      <c r="Z152" s="10">
        <f t="shared" si="77"/>
        <v>18.736865065255515</v>
      </c>
      <c r="AA152">
        <f t="shared" si="54"/>
        <v>5967339.2630121456</v>
      </c>
      <c r="AB152" s="10">
        <f t="shared" si="55"/>
        <v>5.9673392630121453</v>
      </c>
      <c r="AC152" s="10">
        <f t="shared" si="56"/>
        <v>5.8663392630121454</v>
      </c>
      <c r="AD152" s="3">
        <f t="shared" si="57"/>
        <v>850.81062552750484</v>
      </c>
      <c r="AI152" s="94">
        <f t="shared" si="58"/>
        <v>1.0020284353146041</v>
      </c>
    </row>
    <row r="153" spans="2:35">
      <c r="B153" s="39">
        <f t="shared" si="60"/>
        <v>125</v>
      </c>
      <c r="C153" s="42">
        <f t="shared" si="61"/>
        <v>2.2482014388484641</v>
      </c>
      <c r="D153" s="10">
        <f t="shared" si="62"/>
        <v>12.751798561151482</v>
      </c>
      <c r="E153" s="40">
        <f t="shared" si="63"/>
        <v>20.496402877697037</v>
      </c>
      <c r="F153" s="40">
        <f t="shared" si="64"/>
        <v>46</v>
      </c>
      <c r="G153" s="3">
        <f t="shared" si="65"/>
        <v>402.51798561151304</v>
      </c>
      <c r="H153" s="3">
        <f t="shared" si="66"/>
        <v>150.59214621494854</v>
      </c>
      <c r="I153">
        <f t="shared" si="48"/>
        <v>1.5059214621494855E-4</v>
      </c>
      <c r="J153" s="4">
        <f t="shared" si="67"/>
        <v>477.6026109457307</v>
      </c>
      <c r="K153" s="40">
        <f t="shared" si="68"/>
        <v>3.1714974714818256</v>
      </c>
      <c r="L153" s="40">
        <f t="shared" si="49"/>
        <v>2.8285025285181744</v>
      </c>
      <c r="M153" s="10">
        <f t="shared" si="69"/>
        <v>5.9673392630121453</v>
      </c>
      <c r="N153" s="10">
        <f t="shared" si="50"/>
        <v>8.26</v>
      </c>
      <c r="O153" s="10">
        <f t="shared" si="51"/>
        <v>0.31900000000000001</v>
      </c>
      <c r="P153" s="10">
        <f t="shared" si="70"/>
        <v>14.603404001109899</v>
      </c>
      <c r="Q153" s="42">
        <f t="shared" si="71"/>
        <v>0.16153421719506383</v>
      </c>
      <c r="R153" s="4">
        <f t="shared" si="72"/>
        <v>536135.74592342274</v>
      </c>
      <c r="S153">
        <f t="shared" si="52"/>
        <v>5.3613574592342272E-4</v>
      </c>
      <c r="T153" s="41">
        <f t="shared" si="53"/>
        <v>2.8871478934521845E-4</v>
      </c>
      <c r="U153" s="42">
        <f t="shared" si="73"/>
        <v>0.95199479860638481</v>
      </c>
      <c r="V153" s="42">
        <f t="shared" si="74"/>
        <v>1.0171841179436016</v>
      </c>
      <c r="W153" s="42">
        <f t="shared" si="75"/>
        <v>1.0028520619481185</v>
      </c>
      <c r="X153" s="42">
        <f t="shared" si="76"/>
        <v>1.4332055995483151E-2</v>
      </c>
      <c r="Y153" s="42">
        <f t="shared" si="59"/>
        <v>5.4140421886633592E-3</v>
      </c>
      <c r="Z153" s="10">
        <f t="shared" si="77"/>
        <v>18.752216334126715</v>
      </c>
      <c r="AA153">
        <f t="shared" si="54"/>
        <v>5972145.6034006011</v>
      </c>
      <c r="AB153" s="10">
        <f t="shared" si="55"/>
        <v>5.9721456034006009</v>
      </c>
      <c r="AC153" s="10">
        <f t="shared" si="56"/>
        <v>5.8711456034006009</v>
      </c>
      <c r="AD153" s="3">
        <f t="shared" si="57"/>
        <v>851.50770172597549</v>
      </c>
      <c r="AI153" s="94">
        <f t="shared" si="58"/>
        <v>1.0028520619481185</v>
      </c>
    </row>
    <row r="154" spans="2:35">
      <c r="B154" s="39">
        <f t="shared" si="60"/>
        <v>126</v>
      </c>
      <c r="C154" s="42">
        <f t="shared" si="61"/>
        <v>2.2661870503592518</v>
      </c>
      <c r="D154" s="10">
        <f t="shared" si="62"/>
        <v>12.733812949640694</v>
      </c>
      <c r="E154" s="40">
        <f t="shared" si="63"/>
        <v>20.532374100718613</v>
      </c>
      <c r="F154" s="40">
        <f t="shared" si="64"/>
        <v>46</v>
      </c>
      <c r="G154" s="3">
        <f t="shared" si="65"/>
        <v>402.33812949640514</v>
      </c>
      <c r="H154" s="3">
        <f t="shared" si="66"/>
        <v>150.59214621494854</v>
      </c>
      <c r="I154">
        <f t="shared" si="48"/>
        <v>1.5059214621494855E-4</v>
      </c>
      <c r="J154" s="4">
        <f t="shared" si="67"/>
        <v>478.76174497757574</v>
      </c>
      <c r="K154" s="40">
        <f t="shared" si="68"/>
        <v>3.1791946460090457</v>
      </c>
      <c r="L154" s="40">
        <f t="shared" si="49"/>
        <v>2.8208053539909543</v>
      </c>
      <c r="M154" s="10">
        <f t="shared" si="69"/>
        <v>5.9721456034006009</v>
      </c>
      <c r="N154" s="10">
        <f t="shared" si="50"/>
        <v>8.26</v>
      </c>
      <c r="O154" s="10">
        <f t="shared" si="51"/>
        <v>0.31900000000000001</v>
      </c>
      <c r="P154" s="10">
        <f t="shared" si="70"/>
        <v>14.607155108598205</v>
      </c>
      <c r="Q154" s="42">
        <f t="shared" si="71"/>
        <v>0.16276550496992978</v>
      </c>
      <c r="R154" s="4">
        <f t="shared" si="72"/>
        <v>535429.8218970272</v>
      </c>
      <c r="S154">
        <f t="shared" si="52"/>
        <v>5.3542982189702724E-4</v>
      </c>
      <c r="T154" s="41">
        <f t="shared" si="53"/>
        <v>2.8942071337161393E-4</v>
      </c>
      <c r="U154" s="42">
        <f t="shared" si="73"/>
        <v>0.95074131754967539</v>
      </c>
      <c r="V154" s="42">
        <f t="shared" si="74"/>
        <v>1.0180244474902589</v>
      </c>
      <c r="W154" s="42">
        <f t="shared" si="75"/>
        <v>1.0036737069558284</v>
      </c>
      <c r="X154" s="42">
        <f t="shared" si="76"/>
        <v>1.4350740534430528E-2</v>
      </c>
      <c r="Y154" s="42">
        <f t="shared" si="59"/>
        <v>5.4317120800436765E-3</v>
      </c>
      <c r="Z154" s="10">
        <f t="shared" si="77"/>
        <v>18.767530550135163</v>
      </c>
      <c r="AA154">
        <f t="shared" si="54"/>
        <v>5976940.3428802164</v>
      </c>
      <c r="AB154" s="10">
        <f t="shared" si="55"/>
        <v>5.9769403428802166</v>
      </c>
      <c r="AC154" s="10">
        <f t="shared" si="56"/>
        <v>5.8759403428802166</v>
      </c>
      <c r="AD154" s="3">
        <f t="shared" si="57"/>
        <v>852.20309541409961</v>
      </c>
      <c r="AI154" s="94">
        <f t="shared" si="58"/>
        <v>1.0036737069558284</v>
      </c>
    </row>
    <row r="155" spans="2:35">
      <c r="B155" s="39">
        <f t="shared" si="60"/>
        <v>127</v>
      </c>
      <c r="C155" s="42">
        <f t="shared" si="61"/>
        <v>2.2841726618700395</v>
      </c>
      <c r="D155" s="10">
        <f t="shared" si="62"/>
        <v>12.715827338129905</v>
      </c>
      <c r="E155" s="40">
        <f t="shared" si="63"/>
        <v>20.568345323740189</v>
      </c>
      <c r="F155" s="40">
        <f t="shared" si="64"/>
        <v>46</v>
      </c>
      <c r="G155" s="3">
        <f t="shared" si="65"/>
        <v>402.15827338129725</v>
      </c>
      <c r="H155" s="3">
        <f t="shared" si="66"/>
        <v>150.59214621494854</v>
      </c>
      <c r="I155">
        <f t="shared" si="48"/>
        <v>1.5059214621494855E-4</v>
      </c>
      <c r="J155" s="4">
        <f t="shared" si="67"/>
        <v>479.92291150816118</v>
      </c>
      <c r="K155" s="40">
        <f t="shared" si="68"/>
        <v>3.1869053172476907</v>
      </c>
      <c r="L155" s="40">
        <f t="shared" si="49"/>
        <v>2.8130946827523093</v>
      </c>
      <c r="M155" s="10">
        <f t="shared" si="69"/>
        <v>5.9769403428802166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14.610895114308367</v>
      </c>
      <c r="Q155" s="42">
        <f t="shared" si="71"/>
        <v>0.16399647756743851</v>
      </c>
      <c r="R155" s="4">
        <f t="shared" si="72"/>
        <v>534723.49743913533</v>
      </c>
      <c r="S155">
        <f t="shared" si="52"/>
        <v>5.3472349743913532E-4</v>
      </c>
      <c r="T155" s="41">
        <f t="shared" si="53"/>
        <v>2.9012703782950585E-4</v>
      </c>
      <c r="U155" s="42">
        <f t="shared" si="73"/>
        <v>0.94948712546277503</v>
      </c>
      <c r="V155" s="42">
        <f t="shared" si="74"/>
        <v>1.0188627183404582</v>
      </c>
      <c r="W155" s="42">
        <f t="shared" si="75"/>
        <v>1.0044933687854731</v>
      </c>
      <c r="X155" s="42">
        <f t="shared" si="76"/>
        <v>1.4369349554985034E-2</v>
      </c>
      <c r="Y155" s="42">
        <f t="shared" si="59"/>
        <v>5.4494003555898875E-3</v>
      </c>
      <c r="Z155" s="10">
        <f t="shared" si="77"/>
        <v>18.782807684378064</v>
      </c>
      <c r="AA155">
        <f t="shared" si="54"/>
        <v>5981723.472401794</v>
      </c>
      <c r="AB155" s="10">
        <f t="shared" si="55"/>
        <v>5.9817234724017938</v>
      </c>
      <c r="AC155" s="10">
        <f t="shared" si="56"/>
        <v>5.8807234724017938</v>
      </c>
      <c r="AD155" s="3">
        <f t="shared" si="57"/>
        <v>852.89680527944802</v>
      </c>
      <c r="AI155" s="94">
        <f t="shared" si="58"/>
        <v>1.0044933687854731</v>
      </c>
    </row>
    <row r="156" spans="2:35">
      <c r="B156" s="39">
        <f t="shared" si="60"/>
        <v>128</v>
      </c>
      <c r="C156" s="42">
        <f t="shared" si="61"/>
        <v>2.3021582733808272</v>
      </c>
      <c r="D156" s="10">
        <f t="shared" si="62"/>
        <v>12.697841726619117</v>
      </c>
      <c r="E156" s="40">
        <f t="shared" si="63"/>
        <v>20.604316546761765</v>
      </c>
      <c r="F156" s="40">
        <f t="shared" si="64"/>
        <v>46</v>
      </c>
      <c r="G156" s="3">
        <f t="shared" si="65"/>
        <v>401.97841726618935</v>
      </c>
      <c r="H156" s="3">
        <f t="shared" si="66"/>
        <v>150.59214621494854</v>
      </c>
      <c r="I156">
        <f t="shared" ref="I156:I219" si="78">H156/1000^2</f>
        <v>1.5059214621494855E-4</v>
      </c>
      <c r="J156" s="4">
        <f t="shared" si="67"/>
        <v>481.08611053748746</v>
      </c>
      <c r="K156" s="40">
        <f t="shared" si="68"/>
        <v>3.1946294851977641</v>
      </c>
      <c r="L156" s="40">
        <f t="shared" ref="L156:L219" si="79">IF((gstar-K156)&lt;0,0,gstar-K156)</f>
        <v>2.8053705148022359</v>
      </c>
      <c r="M156" s="10">
        <f t="shared" si="69"/>
        <v>5.9817234724017938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14.614624028781449</v>
      </c>
      <c r="Q156" s="42">
        <f t="shared" si="71"/>
        <v>0.16522713608286577</v>
      </c>
      <c r="R156" s="4">
        <f t="shared" si="72"/>
        <v>534016.77364641882</v>
      </c>
      <c r="S156">
        <f t="shared" ref="S156:S219" si="82">R156/1000^3</f>
        <v>5.3401677364641885E-4</v>
      </c>
      <c r="T156" s="41">
        <f t="shared" ref="T156:T219" si="83">(vc/1000^3-S156)</f>
        <v>2.9083376162222232E-4</v>
      </c>
      <c r="U156" s="42">
        <f t="shared" si="73"/>
        <v>0.94823222429300003</v>
      </c>
      <c r="V156" s="42">
        <f t="shared" si="74"/>
        <v>1.0196989286986196</v>
      </c>
      <c r="W156" s="42">
        <f t="shared" si="75"/>
        <v>1.0053110458900898</v>
      </c>
      <c r="X156" s="42">
        <f t="shared" si="76"/>
        <v>1.4387882808529762E-2</v>
      </c>
      <c r="Y156" s="42">
        <f t="shared" si="59"/>
        <v>5.4671069260871742E-3</v>
      </c>
      <c r="Z156" s="10">
        <f t="shared" si="77"/>
        <v>18.798047708053431</v>
      </c>
      <c r="AA156">
        <f t="shared" ref="AA156:AA219" si="84">Z156*rat*to+patm*1000000</f>
        <v>5986494.9829476979</v>
      </c>
      <c r="AB156" s="10">
        <f t="shared" ref="AB156:AB219" si="85">AA156/1000000</f>
        <v>5.9864949829476979</v>
      </c>
      <c r="AC156" s="10">
        <f t="shared" ref="AC156:AC219" si="86">AB156-patm</f>
        <v>5.8854949829476979</v>
      </c>
      <c r="AD156" s="3">
        <f t="shared" ref="AD156:AD219" si="87">AC156*1000000/6895</f>
        <v>853.58883001416939</v>
      </c>
      <c r="AI156" s="94">
        <f t="shared" si="58"/>
        <v>1.0053110458900898</v>
      </c>
    </row>
    <row r="157" spans="2:35">
      <c r="B157" s="39">
        <f t="shared" si="60"/>
        <v>129</v>
      </c>
      <c r="C157" s="42">
        <f t="shared" si="61"/>
        <v>2.3201438848916149</v>
      </c>
      <c r="D157" s="10">
        <f t="shared" si="62"/>
        <v>12.679856115108329</v>
      </c>
      <c r="E157" s="40">
        <f t="shared" si="63"/>
        <v>20.640287769783342</v>
      </c>
      <c r="F157" s="40">
        <f t="shared" si="64"/>
        <v>46</v>
      </c>
      <c r="G157" s="3">
        <f t="shared" si="65"/>
        <v>401.79856115108146</v>
      </c>
      <c r="H157" s="3">
        <f t="shared" si="66"/>
        <v>150.59214621494854</v>
      </c>
      <c r="I157">
        <f t="shared" si="78"/>
        <v>1.5059214621494855E-4</v>
      </c>
      <c r="J157" s="4">
        <f t="shared" si="67"/>
        <v>482.25134206555458</v>
      </c>
      <c r="K157" s="40">
        <f t="shared" si="68"/>
        <v>3.2023671498592656</v>
      </c>
      <c r="L157" s="40">
        <f t="shared" si="79"/>
        <v>2.7976328501407344</v>
      </c>
      <c r="M157" s="10">
        <f t="shared" si="69"/>
        <v>5.9864949829476979</v>
      </c>
      <c r="N157" s="10">
        <f t="shared" si="80"/>
        <v>8.26</v>
      </c>
      <c r="O157" s="10">
        <f t="shared" si="81"/>
        <v>0.31900000000000001</v>
      </c>
      <c r="P157" s="10">
        <f t="shared" si="70"/>
        <v>14.618341862516758</v>
      </c>
      <c r="Q157" s="42">
        <f t="shared" si="71"/>
        <v>0.16645748160905058</v>
      </c>
      <c r="R157" s="4">
        <f t="shared" si="72"/>
        <v>533309.65161554969</v>
      </c>
      <c r="S157">
        <f t="shared" si="82"/>
        <v>5.3330965161554964E-4</v>
      </c>
      <c r="T157" s="41">
        <f t="shared" si="83"/>
        <v>2.9154088365309153E-4</v>
      </c>
      <c r="U157" s="42">
        <f t="shared" si="73"/>
        <v>0.94697661598766703</v>
      </c>
      <c r="V157" s="42">
        <f t="shared" si="74"/>
        <v>1.020533076774397</v>
      </c>
      <c r="W157" s="42">
        <f t="shared" si="75"/>
        <v>1.0061267367281117</v>
      </c>
      <c r="X157" s="42">
        <f t="shared" si="76"/>
        <v>1.4406340046285271E-2</v>
      </c>
      <c r="Y157" s="42">
        <f t="shared" si="59"/>
        <v>5.4848317021118182E-3</v>
      </c>
      <c r="Z157" s="10">
        <f t="shared" si="77"/>
        <v>18.813250592456509</v>
      </c>
      <c r="AA157">
        <f t="shared" si="84"/>
        <v>5991254.865530734</v>
      </c>
      <c r="AB157" s="10">
        <f t="shared" si="85"/>
        <v>5.9912548655307338</v>
      </c>
      <c r="AC157" s="10">
        <f t="shared" si="86"/>
        <v>5.8902548655307339</v>
      </c>
      <c r="AD157" s="3">
        <f t="shared" si="87"/>
        <v>854.2791683148273</v>
      </c>
      <c r="AI157" s="94">
        <f t="shared" ref="AI157:AI220" si="88">($M157-patm)*1000000*$I157/SQRT(rat*to)*SQRT(k)*(2/(k+1))^((k+1)/2/(k-1))</f>
        <v>1.0061267367281117</v>
      </c>
    </row>
    <row r="158" spans="2:35">
      <c r="B158" s="39">
        <f t="shared" si="60"/>
        <v>130</v>
      </c>
      <c r="C158" s="42">
        <f t="shared" si="61"/>
        <v>2.3381294964024026</v>
      </c>
      <c r="D158" s="10">
        <f t="shared" si="62"/>
        <v>12.661870503597541</v>
      </c>
      <c r="E158" s="40">
        <f t="shared" si="63"/>
        <v>20.676258992804918</v>
      </c>
      <c r="F158" s="40">
        <f t="shared" si="64"/>
        <v>46</v>
      </c>
      <c r="G158" s="3">
        <f t="shared" si="65"/>
        <v>401.61870503597356</v>
      </c>
      <c r="H158" s="3">
        <f t="shared" si="66"/>
        <v>150.59214621494854</v>
      </c>
      <c r="I158">
        <f t="shared" si="78"/>
        <v>1.5059214621494855E-4</v>
      </c>
      <c r="J158" s="4">
        <f t="shared" si="67"/>
        <v>483.41860609236232</v>
      </c>
      <c r="K158" s="40">
        <f t="shared" si="68"/>
        <v>3.2101183112321947</v>
      </c>
      <c r="L158" s="40">
        <f t="shared" si="79"/>
        <v>2.7898816887678053</v>
      </c>
      <c r="M158" s="10">
        <f t="shared" si="69"/>
        <v>5.9912548655307338</v>
      </c>
      <c r="N158" s="10">
        <f t="shared" si="80"/>
        <v>8.26</v>
      </c>
      <c r="O158" s="10">
        <f t="shared" si="81"/>
        <v>0.31900000000000001</v>
      </c>
      <c r="P158" s="10">
        <f t="shared" si="70"/>
        <v>14.622048625971155</v>
      </c>
      <c r="Q158" s="42">
        <f t="shared" si="71"/>
        <v>0.16768751523640718</v>
      </c>
      <c r="R158" s="4">
        <f t="shared" si="72"/>
        <v>532602.1324432001</v>
      </c>
      <c r="S158">
        <f t="shared" si="82"/>
        <v>5.3260213244320015E-4</v>
      </c>
      <c r="T158" s="41">
        <f t="shared" si="83"/>
        <v>2.9224840282544102E-4</v>
      </c>
      <c r="U158" s="42">
        <f t="shared" si="73"/>
        <v>0.94572030249409278</v>
      </c>
      <c r="V158" s="42">
        <f t="shared" si="74"/>
        <v>1.021365160783547</v>
      </c>
      <c r="W158" s="42">
        <f t="shared" si="75"/>
        <v>1.0069404397631756</v>
      </c>
      <c r="X158" s="42">
        <f t="shared" si="76"/>
        <v>1.44247210203714E-2</v>
      </c>
      <c r="Y158" s="42">
        <f t="shared" ref="Y158:Y221" si="89">IF((X158*(Q158-Q157)+Y157)&lt;0,0,X158*(Q158-Q157)+Y157)</f>
        <v>5.5025745940321131E-3</v>
      </c>
      <c r="Z158" s="10">
        <f t="shared" si="77"/>
        <v>18.82841630898076</v>
      </c>
      <c r="AA158">
        <f t="shared" si="84"/>
        <v>5996003.1111944607</v>
      </c>
      <c r="AB158" s="10">
        <f t="shared" si="85"/>
        <v>5.9960031111944607</v>
      </c>
      <c r="AC158" s="10">
        <f t="shared" si="86"/>
        <v>5.8950031111944607</v>
      </c>
      <c r="AD158" s="3">
        <f t="shared" si="87"/>
        <v>854.96781888244539</v>
      </c>
      <c r="AI158" s="94">
        <f t="shared" si="88"/>
        <v>1.0069404397631756</v>
      </c>
    </row>
    <row r="159" spans="2:35">
      <c r="B159" s="39">
        <f t="shared" si="60"/>
        <v>131</v>
      </c>
      <c r="C159" s="42">
        <f t="shared" si="61"/>
        <v>2.3561151079131903</v>
      </c>
      <c r="D159" s="10">
        <f t="shared" si="62"/>
        <v>12.643884892086753</v>
      </c>
      <c r="E159" s="40">
        <f t="shared" si="63"/>
        <v>20.712230215826494</v>
      </c>
      <c r="F159" s="40">
        <f t="shared" si="64"/>
        <v>46</v>
      </c>
      <c r="G159" s="3">
        <f t="shared" si="65"/>
        <v>401.43884892086567</v>
      </c>
      <c r="H159" s="3">
        <f t="shared" si="66"/>
        <v>150.59214621494854</v>
      </c>
      <c r="I159">
        <f t="shared" si="78"/>
        <v>1.5059214621494855E-4</v>
      </c>
      <c r="J159" s="4">
        <f t="shared" si="67"/>
        <v>484.58790261791069</v>
      </c>
      <c r="K159" s="40">
        <f t="shared" si="68"/>
        <v>3.21788296931655</v>
      </c>
      <c r="L159" s="40">
        <f t="shared" si="79"/>
        <v>2.78211703068345</v>
      </c>
      <c r="M159" s="10">
        <f t="shared" si="69"/>
        <v>5.9960031111944607</v>
      </c>
      <c r="N159" s="10">
        <f t="shared" si="80"/>
        <v>8.26</v>
      </c>
      <c r="O159" s="10">
        <f t="shared" si="81"/>
        <v>0.31900000000000001</v>
      </c>
      <c r="P159" s="10">
        <f t="shared" si="70"/>
        <v>14.625744329559504</v>
      </c>
      <c r="Q159" s="42">
        <f t="shared" si="71"/>
        <v>0.16891723805293679</v>
      </c>
      <c r="R159" s="4">
        <f t="shared" si="72"/>
        <v>531894.21722604206</v>
      </c>
      <c r="S159">
        <f t="shared" si="82"/>
        <v>5.3189421722604205E-4</v>
      </c>
      <c r="T159" s="41">
        <f t="shared" si="83"/>
        <v>2.9295631804259913E-4</v>
      </c>
      <c r="U159" s="42">
        <f t="shared" si="73"/>
        <v>0.94446328575959382</v>
      </c>
      <c r="V159" s="42">
        <f t="shared" si="74"/>
        <v>1.0221951789480306</v>
      </c>
      <c r="W159" s="42">
        <f t="shared" si="75"/>
        <v>1.0077521534641762</v>
      </c>
      <c r="X159" s="42">
        <f t="shared" si="76"/>
        <v>1.4443025483854344E-2</v>
      </c>
      <c r="Y159" s="42">
        <f t="shared" si="89"/>
        <v>5.5203355120093276E-3</v>
      </c>
      <c r="Z159" s="10">
        <f t="shared" si="77"/>
        <v>18.843544829118891</v>
      </c>
      <c r="AA159">
        <f t="shared" si="84"/>
        <v>6000739.7110135071</v>
      </c>
      <c r="AB159" s="10">
        <f t="shared" si="85"/>
        <v>6.000739711013507</v>
      </c>
      <c r="AC159" s="10">
        <f t="shared" si="86"/>
        <v>5.899739711013507</v>
      </c>
      <c r="AD159" s="3">
        <f t="shared" si="87"/>
        <v>855.65478042255359</v>
      </c>
      <c r="AI159" s="94">
        <f t="shared" si="88"/>
        <v>1.0077521534641762</v>
      </c>
    </row>
    <row r="160" spans="2:35">
      <c r="B160" s="39">
        <f t="shared" si="60"/>
        <v>132</v>
      </c>
      <c r="C160" s="42">
        <f t="shared" si="61"/>
        <v>2.374100719423978</v>
      </c>
      <c r="D160" s="10">
        <f t="shared" si="62"/>
        <v>12.625899280575965</v>
      </c>
      <c r="E160" s="40">
        <f t="shared" si="63"/>
        <v>20.748201438848071</v>
      </c>
      <c r="F160" s="40">
        <f t="shared" si="64"/>
        <v>46</v>
      </c>
      <c r="G160" s="3">
        <f t="shared" si="65"/>
        <v>401.25899280575777</v>
      </c>
      <c r="H160" s="3">
        <f t="shared" si="66"/>
        <v>150.59214621494854</v>
      </c>
      <c r="I160">
        <f t="shared" si="78"/>
        <v>1.5059214621494855E-4</v>
      </c>
      <c r="J160" s="4">
        <f t="shared" si="67"/>
        <v>485.75923164220012</v>
      </c>
      <c r="K160" s="40">
        <f t="shared" si="68"/>
        <v>3.2256611241123356</v>
      </c>
      <c r="L160" s="40">
        <f t="shared" si="79"/>
        <v>2.7743388758876644</v>
      </c>
      <c r="M160" s="10">
        <f t="shared" si="69"/>
        <v>6.000739711013507</v>
      </c>
      <c r="N160" s="10">
        <f t="shared" si="80"/>
        <v>8.26</v>
      </c>
      <c r="O160" s="10">
        <f t="shared" si="81"/>
        <v>0.31900000000000001</v>
      </c>
      <c r="P160" s="10">
        <f t="shared" si="70"/>
        <v>14.629428983655082</v>
      </c>
      <c r="Q160" s="42">
        <f t="shared" si="71"/>
        <v>0.17014665114423944</v>
      </c>
      <c r="R160" s="4">
        <f t="shared" si="72"/>
        <v>531185.90706074715</v>
      </c>
      <c r="S160">
        <f t="shared" si="82"/>
        <v>5.3118590706074714E-4</v>
      </c>
      <c r="T160" s="41">
        <f t="shared" si="83"/>
        <v>2.9366462820789403E-4</v>
      </c>
      <c r="U160" s="42">
        <f t="shared" si="73"/>
        <v>0.94320556773148634</v>
      </c>
      <c r="V160" s="42">
        <f t="shared" si="74"/>
        <v>1.023023129495753</v>
      </c>
      <c r="W160" s="42">
        <f t="shared" si="75"/>
        <v>1.008561876305319</v>
      </c>
      <c r="X160" s="42">
        <f t="shared" si="76"/>
        <v>1.4461253190434009E-2</v>
      </c>
      <c r="Y160" s="42">
        <f t="shared" si="89"/>
        <v>5.5381143659982892E-3</v>
      </c>
      <c r="Z160" s="10">
        <f t="shared" si="77"/>
        <v>18.85863612446267</v>
      </c>
      <c r="AA160">
        <f t="shared" si="84"/>
        <v>6005464.6560935192</v>
      </c>
      <c r="AB160" s="10">
        <f t="shared" si="85"/>
        <v>6.005464656093519</v>
      </c>
      <c r="AC160" s="10">
        <f t="shared" si="86"/>
        <v>5.904464656093519</v>
      </c>
      <c r="AD160" s="3">
        <f t="shared" si="87"/>
        <v>856.34005164518044</v>
      </c>
      <c r="AI160" s="94">
        <f t="shared" si="88"/>
        <v>1.008561876305319</v>
      </c>
    </row>
    <row r="161" spans="2:35">
      <c r="B161" s="39">
        <f t="shared" si="60"/>
        <v>133</v>
      </c>
      <c r="C161" s="42">
        <f t="shared" si="61"/>
        <v>2.3920863309347657</v>
      </c>
      <c r="D161" s="10">
        <f t="shared" si="62"/>
        <v>12.607913669065177</v>
      </c>
      <c r="E161" s="40">
        <f t="shared" si="63"/>
        <v>20.784172661869647</v>
      </c>
      <c r="F161" s="40">
        <f t="shared" si="64"/>
        <v>46</v>
      </c>
      <c r="G161" s="3">
        <f t="shared" si="65"/>
        <v>401.07913669064988</v>
      </c>
      <c r="H161" s="3">
        <f t="shared" si="66"/>
        <v>150.59214621494854</v>
      </c>
      <c r="I161">
        <f t="shared" si="78"/>
        <v>1.5059214621494855E-4</v>
      </c>
      <c r="J161" s="4">
        <f t="shared" si="67"/>
        <v>486.93259316522995</v>
      </c>
      <c r="K161" s="40">
        <f t="shared" si="68"/>
        <v>3.2334527756195466</v>
      </c>
      <c r="L161" s="40">
        <f t="shared" si="79"/>
        <v>2.7665472243804534</v>
      </c>
      <c r="M161" s="10">
        <f t="shared" si="69"/>
        <v>6.005464656093519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14.633102598589749</v>
      </c>
      <c r="Q161" s="42">
        <f t="shared" si="71"/>
        <v>0.17137575559352561</v>
      </c>
      <c r="R161" s="4">
        <f t="shared" si="72"/>
        <v>530477.20304398786</v>
      </c>
      <c r="S161">
        <f t="shared" si="82"/>
        <v>5.3047720304398788E-4</v>
      </c>
      <c r="T161" s="41">
        <f t="shared" si="83"/>
        <v>2.9437333222465329E-4</v>
      </c>
      <c r="U161" s="42">
        <f t="shared" si="73"/>
        <v>0.94194715035708754</v>
      </c>
      <c r="V161" s="42">
        <f t="shared" si="74"/>
        <v>1.0238490106594709</v>
      </c>
      <c r="W161" s="42">
        <f t="shared" si="75"/>
        <v>1.0093696067661122</v>
      </c>
      <c r="X161" s="42">
        <f t="shared" si="76"/>
        <v>1.4479403893358667E-2</v>
      </c>
      <c r="Y161" s="42">
        <f t="shared" si="89"/>
        <v>5.5559110657466279E-3</v>
      </c>
      <c r="Z161" s="10">
        <f t="shared" si="77"/>
        <v>18.873690166698225</v>
      </c>
      <c r="AA161">
        <f t="shared" si="84"/>
        <v>6010177.9375696834</v>
      </c>
      <c r="AB161" s="10">
        <f t="shared" si="85"/>
        <v>6.0101779375696838</v>
      </c>
      <c r="AC161" s="10">
        <f t="shared" si="86"/>
        <v>5.9091779375696838</v>
      </c>
      <c r="AD161" s="3">
        <f t="shared" si="87"/>
        <v>857.02363126463865</v>
      </c>
      <c r="AI161" s="94">
        <f t="shared" si="88"/>
        <v>1.0093696067661122</v>
      </c>
    </row>
    <row r="162" spans="2:35">
      <c r="B162" s="39">
        <f t="shared" si="60"/>
        <v>134</v>
      </c>
      <c r="C162" s="42">
        <f t="shared" si="61"/>
        <v>2.4100719424455535</v>
      </c>
      <c r="D162" s="10">
        <f t="shared" si="62"/>
        <v>12.589928057554388</v>
      </c>
      <c r="E162" s="40">
        <f t="shared" si="63"/>
        <v>20.820143884891223</v>
      </c>
      <c r="F162" s="40">
        <f t="shared" si="64"/>
        <v>46</v>
      </c>
      <c r="G162" s="3">
        <f t="shared" si="65"/>
        <v>400.89928057554198</v>
      </c>
      <c r="H162" s="3">
        <f t="shared" si="66"/>
        <v>150.59214621494854</v>
      </c>
      <c r="I162">
        <f t="shared" si="78"/>
        <v>1.5059214621494855E-4</v>
      </c>
      <c r="J162" s="4">
        <f t="shared" si="67"/>
        <v>488.10798718700084</v>
      </c>
      <c r="K162" s="40">
        <f t="shared" si="68"/>
        <v>3.2412579238381873</v>
      </c>
      <c r="L162" s="40">
        <f t="shared" si="79"/>
        <v>2.7587420761618127</v>
      </c>
      <c r="M162" s="10">
        <f t="shared" si="69"/>
        <v>6.0101779375696838</v>
      </c>
      <c r="N162" s="10">
        <f t="shared" si="80"/>
        <v>8.26</v>
      </c>
      <c r="O162" s="10">
        <f t="shared" si="81"/>
        <v>0.31900000000000001</v>
      </c>
      <c r="P162" s="10">
        <f t="shared" si="70"/>
        <v>14.636765184652978</v>
      </c>
      <c r="Q162" s="42">
        <f t="shared" si="71"/>
        <v>0.17260455248162804</v>
      </c>
      <c r="R162" s="4">
        <f t="shared" si="72"/>
        <v>529768.10627243575</v>
      </c>
      <c r="S162">
        <f t="shared" si="82"/>
        <v>5.2976810627243574E-4</v>
      </c>
      <c r="T162" s="41">
        <f t="shared" si="83"/>
        <v>2.9508242899620543E-4</v>
      </c>
      <c r="U162" s="42">
        <f t="shared" si="73"/>
        <v>0.94068803558371328</v>
      </c>
      <c r="V162" s="42">
        <f t="shared" si="74"/>
        <v>1.024672820679623</v>
      </c>
      <c r="W162" s="42">
        <f t="shared" si="75"/>
        <v>1.0101753433311136</v>
      </c>
      <c r="X162" s="42">
        <f t="shared" si="76"/>
        <v>1.4497477348509369E-2</v>
      </c>
      <c r="Y162" s="42">
        <f t="shared" si="89"/>
        <v>5.5737255207978119E-3</v>
      </c>
      <c r="Z162" s="10">
        <f t="shared" si="77"/>
        <v>18.88870692761407</v>
      </c>
      <c r="AA162">
        <f t="shared" si="84"/>
        <v>6014879.546609248</v>
      </c>
      <c r="AB162" s="10">
        <f t="shared" si="85"/>
        <v>6.0148795466092482</v>
      </c>
      <c r="AC162" s="10">
        <f t="shared" si="86"/>
        <v>5.9138795466092482</v>
      </c>
      <c r="AD162" s="3">
        <f t="shared" si="87"/>
        <v>857.70551799989096</v>
      </c>
      <c r="AI162" s="94">
        <f t="shared" si="88"/>
        <v>1.0101753433311136</v>
      </c>
    </row>
    <row r="163" spans="2:35">
      <c r="B163" s="39">
        <f t="shared" si="60"/>
        <v>135</v>
      </c>
      <c r="C163" s="42">
        <f t="shared" si="61"/>
        <v>2.4280575539563412</v>
      </c>
      <c r="D163" s="10">
        <f t="shared" si="62"/>
        <v>12.5719424460436</v>
      </c>
      <c r="E163" s="40">
        <f t="shared" si="63"/>
        <v>20.8561151079128</v>
      </c>
      <c r="F163" s="40">
        <f t="shared" si="64"/>
        <v>46</v>
      </c>
      <c r="G163" s="3">
        <f t="shared" si="65"/>
        <v>400.71942446043408</v>
      </c>
      <c r="H163" s="3">
        <f t="shared" si="66"/>
        <v>150.59214621494854</v>
      </c>
      <c r="I163">
        <f t="shared" si="78"/>
        <v>1.5059214621494855E-4</v>
      </c>
      <c r="J163" s="4">
        <f t="shared" si="67"/>
        <v>489.28541370751213</v>
      </c>
      <c r="K163" s="40">
        <f t="shared" si="68"/>
        <v>3.2490765687682535</v>
      </c>
      <c r="L163" s="40">
        <f t="shared" si="79"/>
        <v>2.7509234312317465</v>
      </c>
      <c r="M163" s="10">
        <f t="shared" si="69"/>
        <v>6.0148795466092482</v>
      </c>
      <c r="N163" s="10">
        <f t="shared" si="80"/>
        <v>8.26</v>
      </c>
      <c r="O163" s="10">
        <f t="shared" si="81"/>
        <v>0.31900000000000001</v>
      </c>
      <c r="P163" s="10">
        <f t="shared" si="70"/>
        <v>14.640416752093991</v>
      </c>
      <c r="Q163" s="42">
        <f t="shared" si="71"/>
        <v>0.17383304288701321</v>
      </c>
      <c r="R163" s="4">
        <f t="shared" si="72"/>
        <v>529058.61784276308</v>
      </c>
      <c r="S163">
        <f t="shared" si="82"/>
        <v>5.2905861784276306E-4</v>
      </c>
      <c r="T163" s="41">
        <f t="shared" si="83"/>
        <v>2.9579191742587811E-4</v>
      </c>
      <c r="U163" s="42">
        <f t="shared" si="73"/>
        <v>0.93942822535868076</v>
      </c>
      <c r="V163" s="42">
        <f t="shared" si="74"/>
        <v>1.0254945578004186</v>
      </c>
      <c r="W163" s="42">
        <f t="shared" si="75"/>
        <v>1.0109790844903628</v>
      </c>
      <c r="X163" s="42">
        <f t="shared" si="76"/>
        <v>1.4515473310055871E-2</v>
      </c>
      <c r="Y163" s="42">
        <f t="shared" si="89"/>
        <v>5.5915576404888404E-3</v>
      </c>
      <c r="Z163" s="10">
        <f t="shared" si="77"/>
        <v>18.903686379091198</v>
      </c>
      <c r="AA163">
        <f t="shared" si="84"/>
        <v>6019569.4744084077</v>
      </c>
      <c r="AB163" s="10">
        <f t="shared" si="85"/>
        <v>6.0195694744084074</v>
      </c>
      <c r="AC163" s="10">
        <f t="shared" si="86"/>
        <v>5.9185694744084074</v>
      </c>
      <c r="AD163" s="3">
        <f t="shared" si="87"/>
        <v>858.38571057409831</v>
      </c>
      <c r="AI163" s="94">
        <f t="shared" si="88"/>
        <v>1.0109790844903628</v>
      </c>
    </row>
    <row r="164" spans="2:35">
      <c r="B164" s="39">
        <f t="shared" si="60"/>
        <v>136</v>
      </c>
      <c r="C164" s="42">
        <f t="shared" si="61"/>
        <v>2.4460431654671289</v>
      </c>
      <c r="D164" s="10">
        <f t="shared" si="62"/>
        <v>12.553956834532812</v>
      </c>
      <c r="E164" s="40">
        <f t="shared" si="63"/>
        <v>20.892086330934376</v>
      </c>
      <c r="F164" s="40">
        <f t="shared" si="64"/>
        <v>46</v>
      </c>
      <c r="G164" s="3">
        <f t="shared" si="65"/>
        <v>400.53956834532619</v>
      </c>
      <c r="H164" s="3">
        <f t="shared" si="66"/>
        <v>150.59214621494854</v>
      </c>
      <c r="I164">
        <f t="shared" si="78"/>
        <v>1.5059214621494855E-4</v>
      </c>
      <c r="J164" s="4">
        <f t="shared" si="67"/>
        <v>490.46487272676427</v>
      </c>
      <c r="K164" s="40">
        <f t="shared" si="68"/>
        <v>3.2569087104097481</v>
      </c>
      <c r="L164" s="40">
        <f t="shared" si="79"/>
        <v>2.7430912895902519</v>
      </c>
      <c r="M164" s="10">
        <f t="shared" si="69"/>
        <v>6.0195694744084074</v>
      </c>
      <c r="N164" s="10">
        <f t="shared" si="80"/>
        <v>8.26</v>
      </c>
      <c r="O164" s="10">
        <f t="shared" si="81"/>
        <v>0.31900000000000001</v>
      </c>
      <c r="P164" s="10">
        <f t="shared" si="70"/>
        <v>14.644057311119539</v>
      </c>
      <c r="Q164" s="42">
        <f t="shared" si="71"/>
        <v>0.17506122788579295</v>
      </c>
      <c r="R164" s="4">
        <f t="shared" si="72"/>
        <v>528348.73885164177</v>
      </c>
      <c r="S164">
        <f t="shared" si="82"/>
        <v>5.2834873885164175E-4</v>
      </c>
      <c r="T164" s="41">
        <f t="shared" si="83"/>
        <v>2.9650179641699942E-4</v>
      </c>
      <c r="U164" s="42">
        <f t="shared" si="73"/>
        <v>0.93816772162930617</v>
      </c>
      <c r="V164" s="42">
        <f t="shared" si="74"/>
        <v>1.0263142202737763</v>
      </c>
      <c r="W164" s="42">
        <f t="shared" si="75"/>
        <v>1.0117808287388466</v>
      </c>
      <c r="X164" s="42">
        <f t="shared" si="76"/>
        <v>1.4533391534929718E-2</v>
      </c>
      <c r="Y164" s="42">
        <f t="shared" si="89"/>
        <v>5.6094073339534338E-3</v>
      </c>
      <c r="Z164" s="10">
        <f t="shared" si="77"/>
        <v>18.918628493111648</v>
      </c>
      <c r="AA164">
        <f t="shared" si="84"/>
        <v>6024247.7121950006</v>
      </c>
      <c r="AB164" s="10">
        <f t="shared" si="85"/>
        <v>6.0242477121950007</v>
      </c>
      <c r="AC164" s="10">
        <f t="shared" si="86"/>
        <v>5.9232477121950007</v>
      </c>
      <c r="AD164" s="3">
        <f t="shared" si="87"/>
        <v>859.06420771501098</v>
      </c>
      <c r="AI164" s="94">
        <f t="shared" si="88"/>
        <v>1.0117808287388466</v>
      </c>
    </row>
    <row r="165" spans="2:35">
      <c r="B165" s="39">
        <f t="shared" si="60"/>
        <v>137</v>
      </c>
      <c r="C165" s="42">
        <f t="shared" si="61"/>
        <v>2.4640287769779166</v>
      </c>
      <c r="D165" s="10">
        <f t="shared" si="62"/>
        <v>12.535971223022024</v>
      </c>
      <c r="E165" s="40">
        <f t="shared" si="63"/>
        <v>20.928057553955952</v>
      </c>
      <c r="F165" s="40">
        <f t="shared" si="64"/>
        <v>46</v>
      </c>
      <c r="G165" s="3">
        <f t="shared" si="65"/>
        <v>400.35971223021829</v>
      </c>
      <c r="H165" s="3">
        <f t="shared" si="66"/>
        <v>150.59214621494854</v>
      </c>
      <c r="I165">
        <f t="shared" si="78"/>
        <v>1.5059214621494855E-4</v>
      </c>
      <c r="J165" s="4">
        <f t="shared" si="67"/>
        <v>491.64636424475725</v>
      </c>
      <c r="K165" s="40">
        <f t="shared" si="68"/>
        <v>3.2647543487626711</v>
      </c>
      <c r="L165" s="40">
        <f t="shared" si="79"/>
        <v>2.7352456512373289</v>
      </c>
      <c r="M165" s="10">
        <f t="shared" si="69"/>
        <v>6.0242477121950007</v>
      </c>
      <c r="N165" s="10">
        <f t="shared" si="80"/>
        <v>8.26</v>
      </c>
      <c r="O165" s="10">
        <f t="shared" si="81"/>
        <v>0.31900000000000001</v>
      </c>
      <c r="P165" s="10">
        <f t="shared" si="70"/>
        <v>14.647686871896173</v>
      </c>
      <c r="Q165" s="42">
        <f t="shared" si="71"/>
        <v>0.17628910855173591</v>
      </c>
      <c r="R165" s="4">
        <f t="shared" si="72"/>
        <v>527638.47039574373</v>
      </c>
      <c r="S165">
        <f t="shared" si="82"/>
        <v>5.2763847039574371E-4</v>
      </c>
      <c r="T165" s="41">
        <f t="shared" si="83"/>
        <v>2.9721206487289746E-4</v>
      </c>
      <c r="U165" s="42">
        <f t="shared" si="73"/>
        <v>0.93690652634290628</v>
      </c>
      <c r="V165" s="42">
        <f t="shared" si="74"/>
        <v>1.0271318063562458</v>
      </c>
      <c r="W165" s="42">
        <f t="shared" si="75"/>
        <v>1.0125805745769623</v>
      </c>
      <c r="X165" s="42">
        <f t="shared" si="76"/>
        <v>1.4551231779283524E-2</v>
      </c>
      <c r="Y165" s="42">
        <f t="shared" si="89"/>
        <v>5.6272745101208707E-3</v>
      </c>
      <c r="Z165" s="10">
        <f t="shared" si="77"/>
        <v>18.933533241752386</v>
      </c>
      <c r="AA165">
        <f t="shared" si="84"/>
        <v>6028914.2512265826</v>
      </c>
      <c r="AB165" s="10">
        <f t="shared" si="85"/>
        <v>6.028914251226583</v>
      </c>
      <c r="AC165" s="10">
        <f t="shared" si="86"/>
        <v>5.927914251226583</v>
      </c>
      <c r="AD165" s="3">
        <f t="shared" si="87"/>
        <v>859.74100815468933</v>
      </c>
      <c r="AI165" s="94">
        <f t="shared" si="88"/>
        <v>1.0125805745769623</v>
      </c>
    </row>
    <row r="166" spans="2:35">
      <c r="B166" s="39">
        <f t="shared" si="60"/>
        <v>138</v>
      </c>
      <c r="C166" s="42">
        <f t="shared" si="61"/>
        <v>2.4820143884887043</v>
      </c>
      <c r="D166" s="10">
        <f t="shared" si="62"/>
        <v>12.517985611511236</v>
      </c>
      <c r="E166" s="40">
        <f t="shared" si="63"/>
        <v>20.964028776977528</v>
      </c>
      <c r="F166" s="40">
        <f t="shared" si="64"/>
        <v>46</v>
      </c>
      <c r="G166" s="3">
        <f t="shared" si="65"/>
        <v>400.1798561151104</v>
      </c>
      <c r="H166" s="3">
        <f t="shared" si="66"/>
        <v>150.59214621494854</v>
      </c>
      <c r="I166">
        <f t="shared" si="78"/>
        <v>1.5059214621494855E-4</v>
      </c>
      <c r="J166" s="4">
        <f t="shared" si="67"/>
        <v>492.82988826149085</v>
      </c>
      <c r="K166" s="40">
        <f t="shared" si="68"/>
        <v>3.2726134838270209</v>
      </c>
      <c r="L166" s="40">
        <f t="shared" si="79"/>
        <v>2.7273865161729791</v>
      </c>
      <c r="M166" s="10">
        <f t="shared" si="69"/>
        <v>6.028914251226583</v>
      </c>
      <c r="N166" s="10">
        <f t="shared" si="80"/>
        <v>8.26</v>
      </c>
      <c r="O166" s="10">
        <f t="shared" si="81"/>
        <v>0.31900000000000001</v>
      </c>
      <c r="P166" s="10">
        <f t="shared" si="70"/>
        <v>14.65130544454893</v>
      </c>
      <c r="Q166" s="42">
        <f t="shared" si="71"/>
        <v>0.17751668595627901</v>
      </c>
      <c r="R166" s="4">
        <f t="shared" si="72"/>
        <v>526927.81357174099</v>
      </c>
      <c r="S166">
        <f t="shared" si="82"/>
        <v>5.2692781357174096E-4</v>
      </c>
      <c r="T166" s="41">
        <f t="shared" si="83"/>
        <v>2.9792272169690021E-4</v>
      </c>
      <c r="U166" s="42">
        <f t="shared" si="73"/>
        <v>0.9356446414467976</v>
      </c>
      <c r="V166" s="42">
        <f t="shared" si="74"/>
        <v>1.0279473143107798</v>
      </c>
      <c r="W166" s="42">
        <f t="shared" si="75"/>
        <v>1.0133783205101867</v>
      </c>
      <c r="X166" s="42">
        <f t="shared" si="76"/>
        <v>1.4568993800593066E-2</v>
      </c>
      <c r="Y166" s="42">
        <f t="shared" si="89"/>
        <v>5.6451590777174075E-3</v>
      </c>
      <c r="Z166" s="10">
        <f t="shared" si="77"/>
        <v>18.948400597187963</v>
      </c>
      <c r="AA166">
        <f t="shared" si="84"/>
        <v>6033569.0827912604</v>
      </c>
      <c r="AB166" s="10">
        <f t="shared" si="85"/>
        <v>6.03356908279126</v>
      </c>
      <c r="AC166" s="10">
        <f t="shared" si="86"/>
        <v>5.9325690827912601</v>
      </c>
      <c r="AD166" s="3">
        <f t="shared" si="87"/>
        <v>860.41611062962443</v>
      </c>
      <c r="AI166" s="94">
        <f t="shared" si="88"/>
        <v>1.0133783205101867</v>
      </c>
    </row>
    <row r="167" spans="2:35">
      <c r="B167" s="39">
        <f t="shared" si="60"/>
        <v>139</v>
      </c>
      <c r="C167" s="42">
        <f t="shared" si="61"/>
        <v>2.499999999999492</v>
      </c>
      <c r="D167" s="10">
        <f t="shared" si="62"/>
        <v>12.500000000000448</v>
      </c>
      <c r="E167" s="40">
        <f t="shared" si="63"/>
        <v>20.999999999999105</v>
      </c>
      <c r="F167" s="40">
        <f t="shared" si="64"/>
        <v>46</v>
      </c>
      <c r="G167" s="3">
        <f t="shared" si="65"/>
        <v>400.0000000000025</v>
      </c>
      <c r="H167" s="3">
        <f t="shared" si="66"/>
        <v>150.59214621494854</v>
      </c>
      <c r="I167">
        <f t="shared" si="78"/>
        <v>1.5059214621494855E-4</v>
      </c>
      <c r="J167" s="4">
        <f t="shared" si="67"/>
        <v>494.0154447769653</v>
      </c>
      <c r="K167" s="40">
        <f t="shared" si="68"/>
        <v>3.2804861156027991</v>
      </c>
      <c r="L167" s="40">
        <f t="shared" si="79"/>
        <v>2.7195138843972009</v>
      </c>
      <c r="M167" s="10">
        <f t="shared" si="69"/>
        <v>6.03356908279126</v>
      </c>
      <c r="N167" s="10">
        <f t="shared" si="80"/>
        <v>8.26</v>
      </c>
      <c r="O167" s="10">
        <f t="shared" si="81"/>
        <v>0.31900000000000001</v>
      </c>
      <c r="P167" s="10">
        <f t="shared" si="70"/>
        <v>14.65491303916216</v>
      </c>
      <c r="Q167" s="42">
        <f t="shared" si="71"/>
        <v>0.17874396116853888</v>
      </c>
      <c r="R167" s="4">
        <f t="shared" si="72"/>
        <v>526216.76947630546</v>
      </c>
      <c r="S167">
        <f t="shared" si="82"/>
        <v>5.2621676947630551E-4</v>
      </c>
      <c r="T167" s="41">
        <f t="shared" si="83"/>
        <v>2.9863376579233566E-4</v>
      </c>
      <c r="U167" s="42">
        <f t="shared" si="73"/>
        <v>0.93438206888829656</v>
      </c>
      <c r="V167" s="42">
        <f t="shared" si="74"/>
        <v>1.0287607424060725</v>
      </c>
      <c r="W167" s="42">
        <f t="shared" si="75"/>
        <v>1.0141740650492201</v>
      </c>
      <c r="X167" s="42">
        <f t="shared" si="76"/>
        <v>1.4586677356852373E-2</v>
      </c>
      <c r="Y167" s="42">
        <f t="shared" si="89"/>
        <v>5.6630609452667045E-3</v>
      </c>
      <c r="Z167" s="10">
        <f t="shared" si="77"/>
        <v>18.963230531689746</v>
      </c>
      <c r="AA167">
        <f t="shared" si="84"/>
        <v>6038212.1982074594</v>
      </c>
      <c r="AB167" s="10">
        <f t="shared" si="85"/>
        <v>6.038212198207459</v>
      </c>
      <c r="AC167" s="10">
        <f t="shared" si="86"/>
        <v>5.937212198207459</v>
      </c>
      <c r="AD167" s="3">
        <f t="shared" si="87"/>
        <v>861.08951388070477</v>
      </c>
      <c r="AI167" s="94">
        <f t="shared" si="88"/>
        <v>1.0141740650492201</v>
      </c>
    </row>
    <row r="168" spans="2:35">
      <c r="B168" s="39">
        <f t="shared" ref="B168:B231" si="90">1+B167</f>
        <v>140</v>
      </c>
      <c r="C168" s="42">
        <f t="shared" ref="C168:C231" si="91">xincp+C167</f>
        <v>2.5179856115102797</v>
      </c>
      <c r="D168" s="10">
        <f t="shared" ref="D168:D231" si="92">(F168-E168)/2</f>
        <v>12.482014388489659</v>
      </c>
      <c r="E168" s="40">
        <f t="shared" ref="E168:E231" si="93">E167+ci*2*xincp</f>
        <v>21.035971223020681</v>
      </c>
      <c r="F168" s="40">
        <f t="shared" ref="F168:F231" si="94">F167-osi*2*xincp</f>
        <v>46</v>
      </c>
      <c r="G168" s="3">
        <f t="shared" ref="G168:G231" si="95">G167-ei*n*2*xincp</f>
        <v>399.82014388489461</v>
      </c>
      <c r="H168" s="3">
        <f t="shared" ref="H168:H231" si="96">PI()/4*(dto+erate*(two-D168)/two)^2</f>
        <v>150.59214621494854</v>
      </c>
      <c r="I168">
        <f t="shared" si="78"/>
        <v>1.5059214621494855E-4</v>
      </c>
      <c r="J168" s="4">
        <f t="shared" ref="J168:J231" si="97">PI()/4*dc^2-PI()/4*(F168^2-E168^2)</f>
        <v>495.20303379118081</v>
      </c>
      <c r="K168" s="40">
        <f t="shared" ref="K168:K231" si="98">J168/H168</f>
        <v>3.2883722440900072</v>
      </c>
      <c r="L168" s="40">
        <f t="shared" si="79"/>
        <v>2.7116277559099928</v>
      </c>
      <c r="M168" s="10">
        <f t="shared" ref="M168:M231" si="99">AB167</f>
        <v>6.038212198207459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14.658509665779539</v>
      </c>
      <c r="Q168" s="42">
        <f t="shared" ref="Q168:Q231" si="101">xincp/P168+Q167</f>
        <v>0.17997093525532312</v>
      </c>
      <c r="R168" s="4">
        <f t="shared" ref="R168:R231" si="102">PI()/4*(F168^2-E168^2)*G168</f>
        <v>525505.33920610917</v>
      </c>
      <c r="S168">
        <f t="shared" si="82"/>
        <v>5.2550533920610917E-4</v>
      </c>
      <c r="T168" s="41">
        <f t="shared" si="83"/>
        <v>2.99345196062532E-4</v>
      </c>
      <c r="U168" s="42">
        <f t="shared" ref="U168:U231" si="103">rhopgrain*R168/1000^2</f>
        <v>0.93311881061471991</v>
      </c>
      <c r="V168" s="42">
        <f t="shared" ref="V168:V231" si="104">(U167-U168)/(Q168-Q167)</f>
        <v>1.0295720889163269</v>
      </c>
      <c r="W168" s="42">
        <f t="shared" ref="W168:W231" si="105">IF(V168&lt;AI168,IF(AB167&gt;pbd,AI168,0),AI168)</f>
        <v>1.014967806709945</v>
      </c>
      <c r="X168" s="42">
        <f t="shared" ref="X168:X231" si="106">V168-W168</f>
        <v>1.460428220638188E-2</v>
      </c>
      <c r="Y168" s="42">
        <f t="shared" si="89"/>
        <v>5.680980021090019E-3</v>
      </c>
      <c r="Z168" s="10">
        <f t="shared" ref="Z168:Z231" si="107">Y168/T168</f>
        <v>18.978023017624391</v>
      </c>
      <c r="AA168">
        <f t="shared" si="84"/>
        <v>6042843.5888234312</v>
      </c>
      <c r="AB168" s="10">
        <f t="shared" si="85"/>
        <v>6.0428435888234313</v>
      </c>
      <c r="AC168" s="10">
        <f t="shared" si="86"/>
        <v>5.9418435888234313</v>
      </c>
      <c r="AD168" s="3">
        <f t="shared" si="87"/>
        <v>861.76121665314452</v>
      </c>
      <c r="AI168" s="94">
        <f t="shared" si="88"/>
        <v>1.014967806709945</v>
      </c>
    </row>
    <row r="169" spans="2:35">
      <c r="B169" s="39">
        <f t="shared" si="90"/>
        <v>141</v>
      </c>
      <c r="C169" s="42">
        <f t="shared" si="91"/>
        <v>2.5359712230210674</v>
      </c>
      <c r="D169" s="10">
        <f t="shared" si="92"/>
        <v>12.464028776978871</v>
      </c>
      <c r="E169" s="40">
        <f t="shared" si="93"/>
        <v>21.071942446042257</v>
      </c>
      <c r="F169" s="40">
        <f t="shared" si="94"/>
        <v>46</v>
      </c>
      <c r="G169" s="3">
        <f t="shared" si="95"/>
        <v>399.64028776978671</v>
      </c>
      <c r="H169" s="3">
        <f t="shared" si="96"/>
        <v>150.59214621494854</v>
      </c>
      <c r="I169">
        <f t="shared" si="78"/>
        <v>1.5059214621494855E-4</v>
      </c>
      <c r="J169" s="4">
        <f t="shared" si="97"/>
        <v>496.3926553041365</v>
      </c>
      <c r="K169" s="40">
        <f t="shared" si="98"/>
        <v>3.2962718692886392</v>
      </c>
      <c r="L169" s="40">
        <f t="shared" si="79"/>
        <v>2.7037281307113608</v>
      </c>
      <c r="M169" s="10">
        <f t="shared" si="99"/>
        <v>6.0428435888234313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14.662095334403848</v>
      </c>
      <c r="Q169" s="42">
        <f t="shared" si="101"/>
        <v>0.18119760928114162</v>
      </c>
      <c r="R169" s="4">
        <f t="shared" si="102"/>
        <v>524793.52385782427</v>
      </c>
      <c r="S169">
        <f t="shared" si="82"/>
        <v>5.2479352385782427E-4</v>
      </c>
      <c r="T169" s="41">
        <f t="shared" si="83"/>
        <v>3.000570114108169E-4</v>
      </c>
      <c r="U169" s="42">
        <f t="shared" si="103"/>
        <v>0.93185486857338429</v>
      </c>
      <c r="V169" s="42">
        <f t="shared" si="104"/>
        <v>1.0303813521218526</v>
      </c>
      <c r="W169" s="42">
        <f t="shared" si="105"/>
        <v>1.0157595440133429</v>
      </c>
      <c r="X169" s="42">
        <f t="shared" si="106"/>
        <v>1.462180810850966E-2</v>
      </c>
      <c r="Y169" s="42">
        <f t="shared" si="89"/>
        <v>5.6989162133072304E-3</v>
      </c>
      <c r="Z169" s="10">
        <f t="shared" si="107"/>
        <v>18.992778027455177</v>
      </c>
      <c r="AA169">
        <f t="shared" si="84"/>
        <v>6047463.2460176852</v>
      </c>
      <c r="AB169" s="10">
        <f t="shared" si="85"/>
        <v>6.0474632460176849</v>
      </c>
      <c r="AC169" s="10">
        <f t="shared" si="86"/>
        <v>5.9464632460176849</v>
      </c>
      <c r="AD169" s="3">
        <f t="shared" si="87"/>
        <v>862.43121769654613</v>
      </c>
      <c r="AI169" s="94">
        <f t="shared" si="88"/>
        <v>1.0157595440133429</v>
      </c>
    </row>
    <row r="170" spans="2:35">
      <c r="B170" s="39">
        <f t="shared" si="90"/>
        <v>142</v>
      </c>
      <c r="C170" s="42">
        <f t="shared" si="91"/>
        <v>2.5539568345318551</v>
      </c>
      <c r="D170" s="10">
        <f t="shared" si="92"/>
        <v>12.446043165468083</v>
      </c>
      <c r="E170" s="40">
        <f t="shared" si="93"/>
        <v>21.107913669063834</v>
      </c>
      <c r="F170" s="40">
        <f t="shared" si="94"/>
        <v>46</v>
      </c>
      <c r="G170" s="3">
        <f t="shared" si="95"/>
        <v>399.46043165467881</v>
      </c>
      <c r="H170" s="3">
        <f t="shared" si="96"/>
        <v>150.59214621494854</v>
      </c>
      <c r="I170">
        <f t="shared" si="78"/>
        <v>1.5059214621494855E-4</v>
      </c>
      <c r="J170" s="4">
        <f t="shared" si="97"/>
        <v>497.58430931583302</v>
      </c>
      <c r="K170" s="40">
        <f t="shared" si="98"/>
        <v>3.3041849911986994</v>
      </c>
      <c r="L170" s="40">
        <f t="shared" si="79"/>
        <v>2.6958150088013006</v>
      </c>
      <c r="M170" s="10">
        <f t="shared" si="99"/>
        <v>6.0474632460176849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14.665670054997504</v>
      </c>
      <c r="Q170" s="42">
        <f t="shared" si="101"/>
        <v>0.1824239843082178</v>
      </c>
      <c r="R170" s="4">
        <f t="shared" si="102"/>
        <v>524081.32452812255</v>
      </c>
      <c r="S170">
        <f t="shared" si="82"/>
        <v>5.240813245281225E-4</v>
      </c>
      <c r="T170" s="41">
        <f t="shared" si="83"/>
        <v>3.0076921074051867E-4</v>
      </c>
      <c r="U170" s="42">
        <f t="shared" si="103"/>
        <v>0.93059024471160612</v>
      </c>
      <c r="V170" s="42">
        <f t="shared" si="104"/>
        <v>1.0311885303088586</v>
      </c>
      <c r="W170" s="42">
        <f t="shared" si="105"/>
        <v>1.0165492754855678</v>
      </c>
      <c r="X170" s="42">
        <f t="shared" si="106"/>
        <v>1.4639254823290759E-2</v>
      </c>
      <c r="Y170" s="42">
        <f t="shared" si="89"/>
        <v>5.7168694298375183E-3</v>
      </c>
      <c r="Z170" s="10">
        <f t="shared" si="107"/>
        <v>19.007495533742009</v>
      </c>
      <c r="AA170">
        <f t="shared" si="84"/>
        <v>6052071.1611989802</v>
      </c>
      <c r="AB170" s="10">
        <f t="shared" si="85"/>
        <v>6.0520711611989801</v>
      </c>
      <c r="AC170" s="10">
        <f t="shared" si="86"/>
        <v>5.9510711611989802</v>
      </c>
      <c r="AD170" s="3">
        <f t="shared" si="87"/>
        <v>863.09951576489925</v>
      </c>
      <c r="AI170" s="94">
        <f t="shared" si="88"/>
        <v>1.0165492754855678</v>
      </c>
    </row>
    <row r="171" spans="2:35">
      <c r="B171" s="39">
        <f t="shared" si="90"/>
        <v>143</v>
      </c>
      <c r="C171" s="42">
        <f t="shared" si="91"/>
        <v>2.5719424460426428</v>
      </c>
      <c r="D171" s="10">
        <f t="shared" si="92"/>
        <v>12.428057553957295</v>
      </c>
      <c r="E171" s="40">
        <f t="shared" si="93"/>
        <v>21.14388489208541</v>
      </c>
      <c r="F171" s="40">
        <f t="shared" si="94"/>
        <v>46</v>
      </c>
      <c r="G171" s="3">
        <f t="shared" si="95"/>
        <v>399.28057553957092</v>
      </c>
      <c r="H171" s="3">
        <f t="shared" si="96"/>
        <v>150.59214621494854</v>
      </c>
      <c r="I171">
        <f t="shared" si="78"/>
        <v>1.5059214621494855E-4</v>
      </c>
      <c r="J171" s="4">
        <f t="shared" si="97"/>
        <v>498.77799582627063</v>
      </c>
      <c r="K171" s="40">
        <f t="shared" si="98"/>
        <v>3.3121116098201897</v>
      </c>
      <c r="L171" s="40">
        <f t="shared" si="79"/>
        <v>2.6878883901798103</v>
      </c>
      <c r="M171" s="10">
        <f t="shared" si="99"/>
        <v>6.0520711611989801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14.669233837482716</v>
      </c>
      <c r="Q171" s="42">
        <f t="shared" si="101"/>
        <v>0.18365006139649973</v>
      </c>
      <c r="R171" s="4">
        <f t="shared" si="102"/>
        <v>523368.74231367593</v>
      </c>
      <c r="S171">
        <f t="shared" si="82"/>
        <v>5.2336874231367588E-4</v>
      </c>
      <c r="T171" s="41">
        <f t="shared" si="83"/>
        <v>3.0148179295496529E-4</v>
      </c>
      <c r="U171" s="42">
        <f t="shared" si="103"/>
        <v>0.92932494097670182</v>
      </c>
      <c r="V171" s="42">
        <f t="shared" si="104"/>
        <v>1.0319936217691967</v>
      </c>
      <c r="W171" s="42">
        <f t="shared" si="105"/>
        <v>1.0173369996579458</v>
      </c>
      <c r="X171" s="42">
        <f t="shared" si="106"/>
        <v>1.4656622111250961E-2</v>
      </c>
      <c r="Y171" s="42">
        <f t="shared" si="89"/>
        <v>5.7348395783997294E-3</v>
      </c>
      <c r="Z171" s="10">
        <f t="shared" si="107"/>
        <v>19.02217550914057</v>
      </c>
      <c r="AA171">
        <f t="shared" si="84"/>
        <v>6056667.3258060645</v>
      </c>
      <c r="AB171" s="10">
        <f t="shared" si="85"/>
        <v>6.0566673258060648</v>
      </c>
      <c r="AC171" s="10">
        <f t="shared" si="86"/>
        <v>5.9556673258060648</v>
      </c>
      <c r="AD171" s="3">
        <f t="shared" si="87"/>
        <v>863.76610961654308</v>
      </c>
      <c r="AI171" s="94">
        <f t="shared" si="88"/>
        <v>1.0173369996579458</v>
      </c>
    </row>
    <row r="172" spans="2:35">
      <c r="B172" s="39">
        <f t="shared" si="90"/>
        <v>144</v>
      </c>
      <c r="C172" s="42">
        <f t="shared" si="91"/>
        <v>2.5899280575534305</v>
      </c>
      <c r="D172" s="10">
        <f t="shared" si="92"/>
        <v>12.410071942446507</v>
      </c>
      <c r="E172" s="40">
        <f t="shared" si="93"/>
        <v>21.179856115106986</v>
      </c>
      <c r="F172" s="40">
        <f t="shared" si="94"/>
        <v>46</v>
      </c>
      <c r="G172" s="3">
        <f t="shared" si="95"/>
        <v>399.10071942446302</v>
      </c>
      <c r="H172" s="3">
        <f t="shared" si="96"/>
        <v>150.59214621494854</v>
      </c>
      <c r="I172">
        <f t="shared" si="78"/>
        <v>1.5059214621494855E-4</v>
      </c>
      <c r="J172" s="4">
        <f t="shared" si="97"/>
        <v>499.97371483544862</v>
      </c>
      <c r="K172" s="40">
        <f t="shared" si="98"/>
        <v>3.3200517251531054</v>
      </c>
      <c r="L172" s="40">
        <f t="shared" si="79"/>
        <v>2.6799482748468946</v>
      </c>
      <c r="M172" s="10">
        <f t="shared" si="99"/>
        <v>6.0566673258060648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14.672786691741477</v>
      </c>
      <c r="Q172" s="42">
        <f t="shared" si="101"/>
        <v>0.18487584160367135</v>
      </c>
      <c r="R172" s="4">
        <f t="shared" si="102"/>
        <v>522655.77831115667</v>
      </c>
      <c r="S172">
        <f t="shared" si="82"/>
        <v>5.2265577831115664E-4</v>
      </c>
      <c r="T172" s="41">
        <f t="shared" si="83"/>
        <v>3.0219475695748453E-4</v>
      </c>
      <c r="U172" s="42">
        <f t="shared" si="103"/>
        <v>0.92805895931598847</v>
      </c>
      <c r="V172" s="42">
        <f t="shared" si="104"/>
        <v>1.0327966247998757</v>
      </c>
      <c r="W172" s="42">
        <f t="shared" si="105"/>
        <v>1.0181227150669283</v>
      </c>
      <c r="X172" s="42">
        <f t="shared" si="106"/>
        <v>1.4673909732947354E-2</v>
      </c>
      <c r="Y172" s="42">
        <f t="shared" si="89"/>
        <v>5.7528265665121991E-3</v>
      </c>
      <c r="Z172" s="10">
        <f t="shared" si="107"/>
        <v>19.036817926399557</v>
      </c>
      <c r="AA172">
        <f t="shared" si="84"/>
        <v>6061251.7313068053</v>
      </c>
      <c r="AB172" s="10">
        <f t="shared" si="85"/>
        <v>6.0612517313068048</v>
      </c>
      <c r="AC172" s="10">
        <f t="shared" si="86"/>
        <v>5.9602517313068049</v>
      </c>
      <c r="AD172" s="3">
        <f t="shared" si="87"/>
        <v>864.43099801403991</v>
      </c>
      <c r="AI172" s="94">
        <f t="shared" si="88"/>
        <v>1.0181227150669283</v>
      </c>
    </row>
    <row r="173" spans="2:35">
      <c r="B173" s="39">
        <f t="shared" si="90"/>
        <v>145</v>
      </c>
      <c r="C173" s="42">
        <f t="shared" si="91"/>
        <v>2.6079136690642182</v>
      </c>
      <c r="D173" s="10">
        <f t="shared" si="92"/>
        <v>12.392086330935719</v>
      </c>
      <c r="E173" s="40">
        <f t="shared" si="93"/>
        <v>21.215827338128562</v>
      </c>
      <c r="F173" s="40">
        <f t="shared" si="94"/>
        <v>46</v>
      </c>
      <c r="G173" s="3">
        <f t="shared" si="95"/>
        <v>398.92086330935513</v>
      </c>
      <c r="H173" s="3">
        <f t="shared" si="96"/>
        <v>150.59214621494854</v>
      </c>
      <c r="I173">
        <f t="shared" si="78"/>
        <v>1.5059214621494855E-4</v>
      </c>
      <c r="J173" s="4">
        <f t="shared" si="97"/>
        <v>501.17146634336746</v>
      </c>
      <c r="K173" s="40">
        <f t="shared" si="98"/>
        <v>3.3280053371974496</v>
      </c>
      <c r="L173" s="40">
        <f t="shared" si="79"/>
        <v>2.6719946628025504</v>
      </c>
      <c r="M173" s="10">
        <f t="shared" si="99"/>
        <v>6.0612517313068048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14.676328627615042</v>
      </c>
      <c r="Q173" s="42">
        <f t="shared" si="101"/>
        <v>0.18610132598516346</v>
      </c>
      <c r="R173" s="4">
        <f t="shared" si="102"/>
        <v>521942.43361723644</v>
      </c>
      <c r="S173">
        <f t="shared" si="82"/>
        <v>5.2194243361723648E-4</v>
      </c>
      <c r="T173" s="41">
        <f t="shared" si="83"/>
        <v>3.0290810165140469E-4</v>
      </c>
      <c r="U173" s="42">
        <f t="shared" si="103"/>
        <v>0.92679230167678206</v>
      </c>
      <c r="V173" s="42">
        <f t="shared" si="104"/>
        <v>1.0335975377051876</v>
      </c>
      <c r="W173" s="42">
        <f t="shared" si="105"/>
        <v>1.0189064202539451</v>
      </c>
      <c r="X173" s="42">
        <f t="shared" si="106"/>
        <v>1.4691117451242519E-2</v>
      </c>
      <c r="Y173" s="42">
        <f t="shared" si="89"/>
        <v>5.7708303014953628E-3</v>
      </c>
      <c r="Z173" s="10">
        <f t="shared" si="107"/>
        <v>19.051422758367153</v>
      </c>
      <c r="AA173">
        <f t="shared" si="84"/>
        <v>6065824.3692002213</v>
      </c>
      <c r="AB173" s="10">
        <f t="shared" si="85"/>
        <v>6.0658243692002216</v>
      </c>
      <c r="AC173" s="10">
        <f t="shared" si="86"/>
        <v>5.9648243692002216</v>
      </c>
      <c r="AD173" s="3">
        <f t="shared" si="87"/>
        <v>865.09417972447011</v>
      </c>
      <c r="AI173" s="94">
        <f t="shared" si="88"/>
        <v>1.0189064202539451</v>
      </c>
    </row>
    <row r="174" spans="2:35">
      <c r="B174" s="39">
        <f t="shared" si="90"/>
        <v>146</v>
      </c>
      <c r="C174" s="42">
        <f t="shared" si="91"/>
        <v>2.6258992805750059</v>
      </c>
      <c r="D174" s="10">
        <f t="shared" si="92"/>
        <v>12.374100719424931</v>
      </c>
      <c r="E174" s="40">
        <f t="shared" si="93"/>
        <v>21.251798561150139</v>
      </c>
      <c r="F174" s="40">
        <f t="shared" si="94"/>
        <v>46</v>
      </c>
      <c r="G174" s="3">
        <f t="shared" si="95"/>
        <v>398.74100719424723</v>
      </c>
      <c r="H174" s="3">
        <f t="shared" si="96"/>
        <v>150.59214621494854</v>
      </c>
      <c r="I174">
        <f t="shared" si="78"/>
        <v>1.5059214621494855E-4</v>
      </c>
      <c r="J174" s="4">
        <f t="shared" si="97"/>
        <v>502.37125035002714</v>
      </c>
      <c r="K174" s="40">
        <f t="shared" si="98"/>
        <v>3.3359724459532218</v>
      </c>
      <c r="L174" s="40">
        <f t="shared" si="79"/>
        <v>2.6640275540467782</v>
      </c>
      <c r="M174" s="10">
        <f t="shared" si="99"/>
        <v>6.0658243692002216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14.679859654905714</v>
      </c>
      <c r="Q174" s="42">
        <f t="shared" si="101"/>
        <v>0.18732651559416474</v>
      </c>
      <c r="R174" s="4">
        <f t="shared" si="102"/>
        <v>521228.7093285874</v>
      </c>
      <c r="S174">
        <f t="shared" si="82"/>
        <v>5.2122870932858739E-4</v>
      </c>
      <c r="T174" s="41">
        <f t="shared" si="83"/>
        <v>3.0362182594005378E-4</v>
      </c>
      <c r="U174" s="42">
        <f t="shared" si="103"/>
        <v>0.92552497000639955</v>
      </c>
      <c r="V174" s="42">
        <f t="shared" si="104"/>
        <v>1.034396358793461</v>
      </c>
      <c r="W174" s="42">
        <f t="shared" si="105"/>
        <v>1.0196881137657521</v>
      </c>
      <c r="X174" s="42">
        <f t="shared" si="106"/>
        <v>1.4708245027708955E-2</v>
      </c>
      <c r="Y174" s="42">
        <f t="shared" si="89"/>
        <v>5.7888506904699563E-3</v>
      </c>
      <c r="Z174" s="10">
        <f t="shared" si="107"/>
        <v>19.065989977982973</v>
      </c>
      <c r="AA174">
        <f t="shared" si="84"/>
        <v>6070385.2310139546</v>
      </c>
      <c r="AB174" s="10">
        <f t="shared" si="85"/>
        <v>6.0703852310139546</v>
      </c>
      <c r="AC174" s="10">
        <f t="shared" si="86"/>
        <v>5.9693852310139546</v>
      </c>
      <c r="AD174" s="3">
        <f t="shared" si="87"/>
        <v>865.75565351906516</v>
      </c>
      <c r="AI174" s="94">
        <f t="shared" si="88"/>
        <v>1.0196881137657521</v>
      </c>
    </row>
    <row r="175" spans="2:35">
      <c r="B175" s="39">
        <f t="shared" si="90"/>
        <v>147</v>
      </c>
      <c r="C175" s="42">
        <f t="shared" si="91"/>
        <v>2.6438848920857936</v>
      </c>
      <c r="D175" s="10">
        <f t="shared" si="92"/>
        <v>12.356115107914142</v>
      </c>
      <c r="E175" s="40">
        <f t="shared" si="93"/>
        <v>21.287769784171715</v>
      </c>
      <c r="F175" s="40">
        <f t="shared" si="94"/>
        <v>46</v>
      </c>
      <c r="G175" s="3">
        <f t="shared" si="95"/>
        <v>398.56115107913934</v>
      </c>
      <c r="H175" s="3">
        <f t="shared" si="96"/>
        <v>150.59214621494854</v>
      </c>
      <c r="I175">
        <f t="shared" si="78"/>
        <v>1.5059214621494855E-4</v>
      </c>
      <c r="J175" s="4">
        <f t="shared" si="97"/>
        <v>503.57306685542767</v>
      </c>
      <c r="K175" s="40">
        <f t="shared" si="98"/>
        <v>3.343953051420423</v>
      </c>
      <c r="L175" s="40">
        <f t="shared" si="79"/>
        <v>2.656046948579577</v>
      </c>
      <c r="M175" s="10">
        <f t="shared" si="99"/>
        <v>6.0703852310139546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14.683379783375013</v>
      </c>
      <c r="Q175" s="42">
        <f t="shared" si="101"/>
        <v>0.18855141148163282</v>
      </c>
      <c r="R175" s="4">
        <f t="shared" si="102"/>
        <v>520514.60654188145</v>
      </c>
      <c r="S175">
        <f t="shared" si="82"/>
        <v>5.2051460654188142E-4</v>
      </c>
      <c r="T175" s="41">
        <f t="shared" si="83"/>
        <v>3.0433592872675976E-4</v>
      </c>
      <c r="U175" s="42">
        <f t="shared" si="103"/>
        <v>0.92425696625215725</v>
      </c>
      <c r="V175" s="42">
        <f t="shared" si="104"/>
        <v>1.0351930863800423</v>
      </c>
      <c r="W175" s="42">
        <f t="shared" si="105"/>
        <v>1.0204677941539972</v>
      </c>
      <c r="X175" s="42">
        <f t="shared" si="106"/>
        <v>1.4725292226045017E-2</v>
      </c>
      <c r="Y175" s="42">
        <f t="shared" si="89"/>
        <v>5.8068876403594046E-3</v>
      </c>
      <c r="Z175" s="10">
        <f t="shared" si="107"/>
        <v>19.0805195582838</v>
      </c>
      <c r="AA175">
        <f t="shared" si="84"/>
        <v>6074934.3083060728</v>
      </c>
      <c r="AB175" s="10">
        <f t="shared" si="85"/>
        <v>6.0749343083060729</v>
      </c>
      <c r="AC175" s="10">
        <f t="shared" si="86"/>
        <v>5.973934308306073</v>
      </c>
      <c r="AD175" s="3">
        <f t="shared" si="87"/>
        <v>866.41541817346956</v>
      </c>
      <c r="AI175" s="94">
        <f t="shared" si="88"/>
        <v>1.0204677941539972</v>
      </c>
    </row>
    <row r="176" spans="2:35">
      <c r="B176" s="39">
        <f t="shared" si="90"/>
        <v>148</v>
      </c>
      <c r="C176" s="42">
        <f t="shared" si="91"/>
        <v>2.6618705035965813</v>
      </c>
      <c r="D176" s="10">
        <f t="shared" si="92"/>
        <v>12.338129496403354</v>
      </c>
      <c r="E176" s="40">
        <f t="shared" si="93"/>
        <v>21.323741007193291</v>
      </c>
      <c r="F176" s="40">
        <f t="shared" si="94"/>
        <v>46</v>
      </c>
      <c r="G176" s="3">
        <f t="shared" si="95"/>
        <v>398.38129496403144</v>
      </c>
      <c r="H176" s="3">
        <f t="shared" si="96"/>
        <v>150.59214621494854</v>
      </c>
      <c r="I176">
        <f t="shared" si="78"/>
        <v>1.5059214621494855E-4</v>
      </c>
      <c r="J176" s="4">
        <f t="shared" si="97"/>
        <v>504.77691585956859</v>
      </c>
      <c r="K176" s="40">
        <f t="shared" si="98"/>
        <v>3.351947153599049</v>
      </c>
      <c r="L176" s="40">
        <f t="shared" si="79"/>
        <v>2.648052846400951</v>
      </c>
      <c r="M176" s="10">
        <f t="shared" si="99"/>
        <v>6.0749343083060729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14.686889022745291</v>
      </c>
      <c r="Q176" s="42">
        <f t="shared" si="101"/>
        <v>0.18977601469630501</v>
      </c>
      <c r="R176" s="4">
        <f t="shared" si="102"/>
        <v>519800.12635379075</v>
      </c>
      <c r="S176">
        <f t="shared" si="82"/>
        <v>5.1980012635379077E-4</v>
      </c>
      <c r="T176" s="41">
        <f t="shared" si="83"/>
        <v>3.050504089148504E-4</v>
      </c>
      <c r="U176" s="42">
        <f t="shared" si="103"/>
        <v>0.92298829236137214</v>
      </c>
      <c r="V176" s="42">
        <f t="shared" si="104"/>
        <v>1.0359877187850761</v>
      </c>
      <c r="W176" s="42">
        <f t="shared" si="105"/>
        <v>1.0212454599755303</v>
      </c>
      <c r="X176" s="42">
        <f t="shared" si="106"/>
        <v>1.4742258809545827E-2</v>
      </c>
      <c r="Y176" s="42">
        <f t="shared" si="89"/>
        <v>5.8249410578891034E-3</v>
      </c>
      <c r="Z176" s="10">
        <f t="shared" si="107"/>
        <v>19.095011472399094</v>
      </c>
      <c r="AA176">
        <f t="shared" si="84"/>
        <v>6079471.592663656</v>
      </c>
      <c r="AB176" s="10">
        <f t="shared" si="85"/>
        <v>6.0794715926636558</v>
      </c>
      <c r="AC176" s="10">
        <f t="shared" si="86"/>
        <v>5.9784715926636558</v>
      </c>
      <c r="AD176" s="3">
        <f t="shared" si="87"/>
        <v>867.07347246753534</v>
      </c>
      <c r="AI176" s="94">
        <f t="shared" si="88"/>
        <v>1.0212454599755303</v>
      </c>
    </row>
    <row r="177" spans="2:35">
      <c r="B177" s="39">
        <f t="shared" si="90"/>
        <v>149</v>
      </c>
      <c r="C177" s="42">
        <f t="shared" si="91"/>
        <v>2.679856115107369</v>
      </c>
      <c r="D177" s="10">
        <f t="shared" si="92"/>
        <v>12.320143884892566</v>
      </c>
      <c r="E177" s="40">
        <f t="shared" si="93"/>
        <v>21.359712230214868</v>
      </c>
      <c r="F177" s="40">
        <f t="shared" si="94"/>
        <v>46</v>
      </c>
      <c r="G177" s="3">
        <f t="shared" si="95"/>
        <v>398.20143884892354</v>
      </c>
      <c r="H177" s="3">
        <f t="shared" si="96"/>
        <v>150.59214621494854</v>
      </c>
      <c r="I177">
        <f t="shared" si="78"/>
        <v>1.5059214621494855E-4</v>
      </c>
      <c r="J177" s="4">
        <f t="shared" si="97"/>
        <v>505.98279736245058</v>
      </c>
      <c r="K177" s="40">
        <f t="shared" si="98"/>
        <v>3.3599547524891054</v>
      </c>
      <c r="L177" s="40">
        <f t="shared" si="79"/>
        <v>2.6400452475108946</v>
      </c>
      <c r="M177" s="10">
        <f t="shared" si="99"/>
        <v>6.0794715926636558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14.690387382698777</v>
      </c>
      <c r="Q177" s="42">
        <f t="shared" si="101"/>
        <v>0.19100032628470939</v>
      </c>
      <c r="R177" s="4">
        <f t="shared" si="102"/>
        <v>519085.26986098703</v>
      </c>
      <c r="S177">
        <f t="shared" si="82"/>
        <v>5.1908526986098704E-4</v>
      </c>
      <c r="T177" s="41">
        <f t="shared" si="83"/>
        <v>3.0576526540765413E-4</v>
      </c>
      <c r="U177" s="42">
        <f t="shared" si="103"/>
        <v>0.92171895028136019</v>
      </c>
      <c r="V177" s="42">
        <f t="shared" si="104"/>
        <v>1.0367802543356213</v>
      </c>
      <c r="W177" s="42">
        <f t="shared" si="105"/>
        <v>1.0220211097921608</v>
      </c>
      <c r="X177" s="42">
        <f t="shared" si="106"/>
        <v>1.4759144543460501E-2</v>
      </c>
      <c r="Y177" s="42">
        <f t="shared" si="89"/>
        <v>5.8430108495885974E-3</v>
      </c>
      <c r="Z177" s="10">
        <f t="shared" si="107"/>
        <v>19.109465693555954</v>
      </c>
      <c r="AA177">
        <f t="shared" si="84"/>
        <v>6083997.0757043594</v>
      </c>
      <c r="AB177" s="10">
        <f t="shared" si="85"/>
        <v>6.0839970757043593</v>
      </c>
      <c r="AC177" s="10">
        <f t="shared" si="86"/>
        <v>5.9829970757043593</v>
      </c>
      <c r="AD177" s="3">
        <f t="shared" si="87"/>
        <v>867.72981518554889</v>
      </c>
      <c r="AI177" s="94">
        <f t="shared" si="88"/>
        <v>1.0220211097921608</v>
      </c>
    </row>
    <row r="178" spans="2:35">
      <c r="B178" s="39">
        <f t="shared" si="90"/>
        <v>150</v>
      </c>
      <c r="C178" s="42">
        <f t="shared" si="91"/>
        <v>2.6978417266181567</v>
      </c>
      <c r="D178" s="10">
        <f t="shared" si="92"/>
        <v>12.302158273381778</v>
      </c>
      <c r="E178" s="40">
        <f t="shared" si="93"/>
        <v>21.395683453236444</v>
      </c>
      <c r="F178" s="40">
        <f t="shared" si="94"/>
        <v>46</v>
      </c>
      <c r="G178" s="3">
        <f t="shared" si="95"/>
        <v>398.02158273381565</v>
      </c>
      <c r="H178" s="3">
        <f t="shared" si="96"/>
        <v>150.59214621494854</v>
      </c>
      <c r="I178">
        <f t="shared" si="78"/>
        <v>1.5059214621494855E-4</v>
      </c>
      <c r="J178" s="4">
        <f t="shared" si="97"/>
        <v>507.19071136407319</v>
      </c>
      <c r="K178" s="40">
        <f t="shared" si="98"/>
        <v>3.3679758480905884</v>
      </c>
      <c r="L178" s="40">
        <f t="shared" si="79"/>
        <v>2.6320241519094116</v>
      </c>
      <c r="M178" s="10">
        <f t="shared" si="99"/>
        <v>6.0839970757043593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14.693874872878972</v>
      </c>
      <c r="Q178" s="42">
        <f t="shared" si="101"/>
        <v>0.19222434729117546</v>
      </c>
      <c r="R178" s="4">
        <f t="shared" si="102"/>
        <v>518370.03816014243</v>
      </c>
      <c r="S178">
        <f t="shared" si="82"/>
        <v>5.1837003816014246E-4</v>
      </c>
      <c r="T178" s="41">
        <f t="shared" si="83"/>
        <v>3.0648049710849871E-4</v>
      </c>
      <c r="U178" s="42">
        <f t="shared" si="103"/>
        <v>0.92044894195943849</v>
      </c>
      <c r="V178" s="42">
        <f t="shared" si="104"/>
        <v>1.0375706913628904</v>
      </c>
      <c r="W178" s="42">
        <f t="shared" si="105"/>
        <v>1.0227947421709247</v>
      </c>
      <c r="X178" s="42">
        <f t="shared" si="106"/>
        <v>1.4775949191965676E-2</v>
      </c>
      <c r="Y178" s="42">
        <f t="shared" si="89"/>
        <v>5.8610969217900389E-3</v>
      </c>
      <c r="Z178" s="10">
        <f t="shared" si="107"/>
        <v>19.123882195072017</v>
      </c>
      <c r="AA178">
        <f t="shared" si="84"/>
        <v>6088510.7490741797</v>
      </c>
      <c r="AB178" s="10">
        <f t="shared" si="85"/>
        <v>6.0885107490741799</v>
      </c>
      <c r="AC178" s="10">
        <f t="shared" si="86"/>
        <v>5.9875107490741799</v>
      </c>
      <c r="AD178" s="3">
        <f t="shared" si="87"/>
        <v>868.38444511590717</v>
      </c>
      <c r="AI178" s="94">
        <f t="shared" si="88"/>
        <v>1.0227947421709247</v>
      </c>
    </row>
    <row r="179" spans="2:35">
      <c r="B179" s="39">
        <f t="shared" si="90"/>
        <v>151</v>
      </c>
      <c r="C179" s="42">
        <f t="shared" si="91"/>
        <v>2.7158273381289444</v>
      </c>
      <c r="D179" s="10">
        <f t="shared" si="92"/>
        <v>12.28417266187099</v>
      </c>
      <c r="E179" s="40">
        <f t="shared" si="93"/>
        <v>21.43165467625802</v>
      </c>
      <c r="F179" s="40">
        <f t="shared" si="94"/>
        <v>46</v>
      </c>
      <c r="G179" s="3">
        <f t="shared" si="95"/>
        <v>397.84172661870775</v>
      </c>
      <c r="H179" s="3">
        <f t="shared" si="96"/>
        <v>150.59214621494854</v>
      </c>
      <c r="I179">
        <f t="shared" si="78"/>
        <v>1.5059214621494855E-4</v>
      </c>
      <c r="J179" s="4">
        <f t="shared" si="97"/>
        <v>508.40065786443643</v>
      </c>
      <c r="K179" s="40">
        <f t="shared" si="98"/>
        <v>3.3760104404034981</v>
      </c>
      <c r="L179" s="40">
        <f t="shared" si="79"/>
        <v>2.6239895595965019</v>
      </c>
      <c r="M179" s="10">
        <f t="shared" si="99"/>
        <v>6.0885107490741799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14.69735150288909</v>
      </c>
      <c r="Q179" s="42">
        <f t="shared" si="101"/>
        <v>0.19344807875784498</v>
      </c>
      <c r="R179" s="4">
        <f t="shared" si="102"/>
        <v>517654.43234792893</v>
      </c>
      <c r="S179">
        <f t="shared" si="82"/>
        <v>5.1765443234792893E-4</v>
      </c>
      <c r="T179" s="41">
        <f t="shared" si="83"/>
        <v>3.0719610292071224E-4</v>
      </c>
      <c r="U179" s="42">
        <f t="shared" si="103"/>
        <v>0.91917826934292357</v>
      </c>
      <c r="V179" s="42">
        <f t="shared" si="104"/>
        <v>1.038359028205071</v>
      </c>
      <c r="W179" s="42">
        <f t="shared" si="105"/>
        <v>1.0235663556837034</v>
      </c>
      <c r="X179" s="42">
        <f t="shared" si="106"/>
        <v>1.4792672521367622E-2</v>
      </c>
      <c r="Y179" s="42">
        <f t="shared" si="89"/>
        <v>5.8791991806305737E-3</v>
      </c>
      <c r="Z179" s="10">
        <f t="shared" si="107"/>
        <v>19.13826095036109</v>
      </c>
      <c r="AA179">
        <f t="shared" si="84"/>
        <v>6093012.6044492256</v>
      </c>
      <c r="AB179" s="10">
        <f t="shared" si="85"/>
        <v>6.0930126044492257</v>
      </c>
      <c r="AC179" s="10">
        <f t="shared" si="86"/>
        <v>5.9920126044492257</v>
      </c>
      <c r="AD179" s="3">
        <f t="shared" si="87"/>
        <v>869.03736105137432</v>
      </c>
      <c r="AI179" s="94">
        <f t="shared" si="88"/>
        <v>1.0235663556837034</v>
      </c>
    </row>
    <row r="180" spans="2:35">
      <c r="B180" s="39">
        <f t="shared" si="90"/>
        <v>152</v>
      </c>
      <c r="C180" s="42">
        <f t="shared" si="91"/>
        <v>2.7338129496397321</v>
      </c>
      <c r="D180" s="10">
        <f t="shared" si="92"/>
        <v>12.266187050360202</v>
      </c>
      <c r="E180" s="40">
        <f t="shared" si="93"/>
        <v>21.467625899279597</v>
      </c>
      <c r="F180" s="40">
        <f t="shared" si="94"/>
        <v>46</v>
      </c>
      <c r="G180" s="3">
        <f t="shared" si="95"/>
        <v>397.66187050359986</v>
      </c>
      <c r="H180" s="3">
        <f t="shared" si="96"/>
        <v>150.59214621494854</v>
      </c>
      <c r="I180">
        <f t="shared" si="78"/>
        <v>1.5059214621494855E-4</v>
      </c>
      <c r="J180" s="4">
        <f t="shared" si="97"/>
        <v>509.6126368635405</v>
      </c>
      <c r="K180" s="40">
        <f t="shared" si="98"/>
        <v>3.3840585294278367</v>
      </c>
      <c r="L180" s="40">
        <f t="shared" si="79"/>
        <v>2.6159414705721633</v>
      </c>
      <c r="M180" s="10">
        <f t="shared" si="99"/>
        <v>6.0930126044492257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14.700817282293595</v>
      </c>
      <c r="Q180" s="42">
        <f t="shared" si="101"/>
        <v>0.19467152172468263</v>
      </c>
      <c r="R180" s="4">
        <f t="shared" si="102"/>
        <v>516938.45352101844</v>
      </c>
      <c r="S180">
        <f t="shared" si="82"/>
        <v>5.1693845352101847E-4</v>
      </c>
      <c r="T180" s="41">
        <f t="shared" si="83"/>
        <v>3.079120817476227E-4</v>
      </c>
      <c r="U180" s="42">
        <f t="shared" si="103"/>
        <v>0.91790693437913162</v>
      </c>
      <c r="V180" s="42">
        <f t="shared" si="104"/>
        <v>1.0391452632059197</v>
      </c>
      <c r="W180" s="42">
        <f t="shared" si="105"/>
        <v>1.0243359489075257</v>
      </c>
      <c r="X180" s="42">
        <f t="shared" si="106"/>
        <v>1.480931429839405E-2</v>
      </c>
      <c r="Y180" s="42">
        <f t="shared" si="89"/>
        <v>5.897317532052632E-3</v>
      </c>
      <c r="Z180" s="10">
        <f t="shared" si="107"/>
        <v>19.152601932931994</v>
      </c>
      <c r="AA180">
        <f t="shared" si="84"/>
        <v>6097502.6335353535</v>
      </c>
      <c r="AB180" s="10">
        <f t="shared" si="85"/>
        <v>6.0975026335353535</v>
      </c>
      <c r="AC180" s="10">
        <f t="shared" si="86"/>
        <v>5.9965026335353535</v>
      </c>
      <c r="AD180" s="3">
        <f t="shared" si="87"/>
        <v>869.68856178902877</v>
      </c>
      <c r="AI180" s="94">
        <f t="shared" si="88"/>
        <v>1.0243359489075257</v>
      </c>
    </row>
    <row r="181" spans="2:35">
      <c r="B181" s="39">
        <f t="shared" si="90"/>
        <v>153</v>
      </c>
      <c r="C181" s="42">
        <f t="shared" si="91"/>
        <v>2.7517985611505198</v>
      </c>
      <c r="D181" s="10">
        <f t="shared" si="92"/>
        <v>12.248201438849414</v>
      </c>
      <c r="E181" s="40">
        <f t="shared" si="93"/>
        <v>21.503597122301173</v>
      </c>
      <c r="F181" s="40">
        <f t="shared" si="94"/>
        <v>46</v>
      </c>
      <c r="G181" s="3">
        <f t="shared" si="95"/>
        <v>397.48201438849196</v>
      </c>
      <c r="H181" s="3">
        <f t="shared" si="96"/>
        <v>150.59214621494854</v>
      </c>
      <c r="I181">
        <f t="shared" si="78"/>
        <v>1.5059214621494855E-4</v>
      </c>
      <c r="J181" s="4">
        <f t="shared" si="97"/>
        <v>510.82664836138542</v>
      </c>
      <c r="K181" s="40">
        <f t="shared" si="98"/>
        <v>3.3921201151636033</v>
      </c>
      <c r="L181" s="40">
        <f t="shared" si="79"/>
        <v>2.6078798848363967</v>
      </c>
      <c r="M181" s="10">
        <f t="shared" si="99"/>
        <v>6.0975026335353535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14.70427222061809</v>
      </c>
      <c r="Q181" s="42">
        <f t="shared" si="101"/>
        <v>0.19589467722948678</v>
      </c>
      <c r="R181" s="4">
        <f t="shared" si="102"/>
        <v>516222.10277608293</v>
      </c>
      <c r="S181">
        <f t="shared" si="82"/>
        <v>5.1622210277608288E-4</v>
      </c>
      <c r="T181" s="41">
        <f t="shared" si="83"/>
        <v>3.0862843249255829E-4</v>
      </c>
      <c r="U181" s="42">
        <f t="shared" si="103"/>
        <v>0.9166349390153794</v>
      </c>
      <c r="V181" s="42">
        <f t="shared" si="104"/>
        <v>1.0399293947141206</v>
      </c>
      <c r="W181" s="42">
        <f t="shared" si="105"/>
        <v>1.0251035204245058</v>
      </c>
      <c r="X181" s="42">
        <f t="shared" si="106"/>
        <v>1.4825874289614793E-2</v>
      </c>
      <c r="Y181" s="42">
        <f t="shared" si="89"/>
        <v>5.9154518818035082E-3</v>
      </c>
      <c r="Z181" s="10">
        <f t="shared" si="107"/>
        <v>19.166905116385035</v>
      </c>
      <c r="AA181">
        <f t="shared" si="84"/>
        <v>6101980.8280670652</v>
      </c>
      <c r="AB181" s="10">
        <f t="shared" si="85"/>
        <v>6.1019808280670649</v>
      </c>
      <c r="AC181" s="10">
        <f t="shared" si="86"/>
        <v>6.0009808280670649</v>
      </c>
      <c r="AD181" s="3">
        <f t="shared" si="87"/>
        <v>870.33804613010375</v>
      </c>
      <c r="AI181" s="94">
        <f t="shared" si="88"/>
        <v>1.0251035204245058</v>
      </c>
    </row>
    <row r="182" spans="2:35">
      <c r="B182" s="39">
        <f t="shared" si="90"/>
        <v>154</v>
      </c>
      <c r="C182" s="42">
        <f t="shared" si="91"/>
        <v>2.7697841726613075</v>
      </c>
      <c r="D182" s="10">
        <f t="shared" si="92"/>
        <v>12.230215827338625</v>
      </c>
      <c r="E182" s="40">
        <f t="shared" si="93"/>
        <v>21.539568345322749</v>
      </c>
      <c r="F182" s="40">
        <f t="shared" si="94"/>
        <v>46</v>
      </c>
      <c r="G182" s="3">
        <f t="shared" si="95"/>
        <v>397.30215827338407</v>
      </c>
      <c r="H182" s="3">
        <f t="shared" si="96"/>
        <v>150.59214621494854</v>
      </c>
      <c r="I182">
        <f t="shared" si="78"/>
        <v>1.5059214621494855E-4</v>
      </c>
      <c r="J182" s="4">
        <f t="shared" si="97"/>
        <v>512.04269235797096</v>
      </c>
      <c r="K182" s="40">
        <f t="shared" si="98"/>
        <v>3.4001951976107967</v>
      </c>
      <c r="L182" s="40">
        <f t="shared" si="79"/>
        <v>2.5998048023892033</v>
      </c>
      <c r="M182" s="10">
        <f t="shared" si="99"/>
        <v>6.1019808280670649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14.70771632734863</v>
      </c>
      <c r="Q182" s="42">
        <f t="shared" si="101"/>
        <v>0.19711754630789999</v>
      </c>
      <c r="R182" s="4">
        <f t="shared" si="102"/>
        <v>515505.38120979449</v>
      </c>
      <c r="S182">
        <f t="shared" si="82"/>
        <v>5.155053812097945E-4</v>
      </c>
      <c r="T182" s="41">
        <f t="shared" si="83"/>
        <v>3.0934515405884667E-4</v>
      </c>
      <c r="U182" s="42">
        <f t="shared" si="103"/>
        <v>0.91536228519898377</v>
      </c>
      <c r="V182" s="42">
        <f t="shared" si="104"/>
        <v>1.040711421084441</v>
      </c>
      <c r="W182" s="42">
        <f t="shared" si="105"/>
        <v>1.025869068821655</v>
      </c>
      <c r="X182" s="42">
        <f t="shared" si="106"/>
        <v>1.4842352262786074E-2</v>
      </c>
      <c r="Y182" s="42">
        <f t="shared" si="89"/>
        <v>5.9336021354365852E-3</v>
      </c>
      <c r="Z182" s="10">
        <f t="shared" si="107"/>
        <v>19.181170474413953</v>
      </c>
      <c r="AA182">
        <f t="shared" si="84"/>
        <v>6106447.1798081128</v>
      </c>
      <c r="AB182" s="10">
        <f t="shared" si="85"/>
        <v>6.1064471798081126</v>
      </c>
      <c r="AC182" s="10">
        <f t="shared" si="86"/>
        <v>6.0054471798081126</v>
      </c>
      <c r="AD182" s="3">
        <f t="shared" si="87"/>
        <v>870.98581288007438</v>
      </c>
      <c r="AI182" s="94">
        <f t="shared" si="88"/>
        <v>1.025869068821655</v>
      </c>
    </row>
    <row r="183" spans="2:35">
      <c r="B183" s="39">
        <f t="shared" si="90"/>
        <v>155</v>
      </c>
      <c r="C183" s="42">
        <f t="shared" si="91"/>
        <v>2.7877697841720952</v>
      </c>
      <c r="D183" s="10">
        <f t="shared" si="92"/>
        <v>12.212230215827837</v>
      </c>
      <c r="E183" s="40">
        <f t="shared" si="93"/>
        <v>21.575539568344325</v>
      </c>
      <c r="F183" s="40">
        <f t="shared" si="94"/>
        <v>46</v>
      </c>
      <c r="G183" s="3">
        <f t="shared" si="95"/>
        <v>397.12230215827617</v>
      </c>
      <c r="H183" s="3">
        <f t="shared" si="96"/>
        <v>150.59214621494854</v>
      </c>
      <c r="I183">
        <f t="shared" si="78"/>
        <v>1.5059214621494855E-4</v>
      </c>
      <c r="J183" s="4">
        <f t="shared" si="97"/>
        <v>513.26076885329712</v>
      </c>
      <c r="K183" s="40">
        <f t="shared" si="98"/>
        <v>3.4082837767694172</v>
      </c>
      <c r="L183" s="40">
        <f t="shared" si="79"/>
        <v>2.5917162232305828</v>
      </c>
      <c r="M183" s="10">
        <f t="shared" si="99"/>
        <v>6.1064471798081126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14.711149611932358</v>
      </c>
      <c r="Q183" s="42">
        <f t="shared" si="101"/>
        <v>0.19834012999341968</v>
      </c>
      <c r="R183" s="4">
        <f t="shared" si="102"/>
        <v>514788.28991882515</v>
      </c>
      <c r="S183">
        <f t="shared" si="82"/>
        <v>5.1478828991882513E-4</v>
      </c>
      <c r="T183" s="41">
        <f t="shared" si="83"/>
        <v>3.1006224534981604E-4</v>
      </c>
      <c r="U183" s="42">
        <f t="shared" si="103"/>
        <v>0.91408897487726104</v>
      </c>
      <c r="V183" s="42">
        <f t="shared" si="104"/>
        <v>1.0414913406778143</v>
      </c>
      <c r="W183" s="42">
        <f t="shared" si="105"/>
        <v>1.0266325926909847</v>
      </c>
      <c r="X183" s="42">
        <f t="shared" si="106"/>
        <v>1.4858747986829623E-2</v>
      </c>
      <c r="Y183" s="42">
        <f t="shared" si="89"/>
        <v>5.9517681983125318E-3</v>
      </c>
      <c r="Z183" s="10">
        <f t="shared" si="107"/>
        <v>19.195397980807609</v>
      </c>
      <c r="AA183">
        <f t="shared" si="84"/>
        <v>6110901.68055203</v>
      </c>
      <c r="AB183" s="10">
        <f t="shared" si="85"/>
        <v>6.11090168055203</v>
      </c>
      <c r="AC183" s="10">
        <f t="shared" si="86"/>
        <v>6.00990168055203</v>
      </c>
      <c r="AD183" s="3">
        <f t="shared" si="87"/>
        <v>871.6318608487353</v>
      </c>
      <c r="AI183" s="94">
        <f t="shared" si="88"/>
        <v>1.0266325926909847</v>
      </c>
    </row>
    <row r="184" spans="2:35">
      <c r="B184" s="39">
        <f t="shared" si="90"/>
        <v>156</v>
      </c>
      <c r="C184" s="42">
        <f t="shared" si="91"/>
        <v>2.8057553956828829</v>
      </c>
      <c r="D184" s="10">
        <f t="shared" si="92"/>
        <v>12.194244604317049</v>
      </c>
      <c r="E184" s="40">
        <f t="shared" si="93"/>
        <v>21.611510791365902</v>
      </c>
      <c r="F184" s="40">
        <f t="shared" si="94"/>
        <v>46</v>
      </c>
      <c r="G184" s="3">
        <f t="shared" si="95"/>
        <v>396.94244604316827</v>
      </c>
      <c r="H184" s="3">
        <f t="shared" si="96"/>
        <v>150.59214621494854</v>
      </c>
      <c r="I184">
        <f t="shared" si="78"/>
        <v>1.5059214621494855E-4</v>
      </c>
      <c r="J184" s="4">
        <f t="shared" si="97"/>
        <v>514.48087784736413</v>
      </c>
      <c r="K184" s="40">
        <f t="shared" si="98"/>
        <v>3.4163858526394661</v>
      </c>
      <c r="L184" s="40">
        <f t="shared" si="79"/>
        <v>2.5836141473605339</v>
      </c>
      <c r="M184" s="10">
        <f t="shared" si="99"/>
        <v>6.11090168055203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14.714572083778078</v>
      </c>
      <c r="Q184" s="42">
        <f t="shared" si="101"/>
        <v>0.19956242931740859</v>
      </c>
      <c r="R184" s="4">
        <f t="shared" si="102"/>
        <v>514070.82999984664</v>
      </c>
      <c r="S184">
        <f t="shared" si="82"/>
        <v>5.1407082999984667E-4</v>
      </c>
      <c r="T184" s="41">
        <f t="shared" si="83"/>
        <v>3.107797052687945E-4</v>
      </c>
      <c r="U184" s="42">
        <f t="shared" si="103"/>
        <v>0.91281500999752774</v>
      </c>
      <c r="V184" s="42">
        <f t="shared" si="104"/>
        <v>1.0422691518602774</v>
      </c>
      <c r="W184" s="42">
        <f t="shared" si="105"/>
        <v>1.0273940906295973</v>
      </c>
      <c r="X184" s="42">
        <f t="shared" si="106"/>
        <v>1.4875061230680053E-2</v>
      </c>
      <c r="Y184" s="42">
        <f t="shared" si="89"/>
        <v>5.9699499755990855E-3</v>
      </c>
      <c r="Z184" s="10">
        <f t="shared" si="107"/>
        <v>19.209587609447194</v>
      </c>
      <c r="AA184">
        <f t="shared" si="84"/>
        <v>6115344.3221212598</v>
      </c>
      <c r="AB184" s="10">
        <f t="shared" si="85"/>
        <v>6.1153443221212598</v>
      </c>
      <c r="AC184" s="10">
        <f t="shared" si="86"/>
        <v>6.0143443221212598</v>
      </c>
      <c r="AD184" s="3">
        <f t="shared" si="87"/>
        <v>872.27618885007394</v>
      </c>
      <c r="AI184" s="94">
        <f t="shared" si="88"/>
        <v>1.0273940906295973</v>
      </c>
    </row>
    <row r="185" spans="2:35">
      <c r="B185" s="39">
        <f t="shared" si="90"/>
        <v>157</v>
      </c>
      <c r="C185" s="42">
        <f t="shared" si="91"/>
        <v>2.8237410071936706</v>
      </c>
      <c r="D185" s="10">
        <f t="shared" si="92"/>
        <v>12.176258992806261</v>
      </c>
      <c r="E185" s="40">
        <f t="shared" si="93"/>
        <v>21.647482014387478</v>
      </c>
      <c r="F185" s="40">
        <f t="shared" si="94"/>
        <v>46</v>
      </c>
      <c r="G185" s="3">
        <f t="shared" si="95"/>
        <v>396.76258992806038</v>
      </c>
      <c r="H185" s="3">
        <f t="shared" si="96"/>
        <v>150.59214621494854</v>
      </c>
      <c r="I185">
        <f t="shared" si="78"/>
        <v>1.5059214621494855E-4</v>
      </c>
      <c r="J185" s="4">
        <f t="shared" si="97"/>
        <v>515.70301934017198</v>
      </c>
      <c r="K185" s="40">
        <f t="shared" si="98"/>
        <v>3.4245014252209436</v>
      </c>
      <c r="L185" s="40">
        <f t="shared" si="79"/>
        <v>2.5754985747790564</v>
      </c>
      <c r="M185" s="10">
        <f t="shared" si="99"/>
        <v>6.1153443221212598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14.717983752255757</v>
      </c>
      <c r="Q185" s="42">
        <f t="shared" si="101"/>
        <v>0.20078444530910522</v>
      </c>
      <c r="R185" s="4">
        <f t="shared" si="102"/>
        <v>513353.00254953111</v>
      </c>
      <c r="S185">
        <f t="shared" si="82"/>
        <v>5.1335300254953115E-4</v>
      </c>
      <c r="T185" s="41">
        <f t="shared" si="83"/>
        <v>3.1149753271911002E-4</v>
      </c>
      <c r="U185" s="42">
        <f t="shared" si="103"/>
        <v>0.91154039250710051</v>
      </c>
      <c r="V185" s="42">
        <f t="shared" si="104"/>
        <v>1.0430448530035736</v>
      </c>
      <c r="W185" s="42">
        <f t="shared" si="105"/>
        <v>1.0281535612395378</v>
      </c>
      <c r="X185" s="42">
        <f t="shared" si="106"/>
        <v>1.4891291764035808E-2</v>
      </c>
      <c r="Y185" s="42">
        <f t="shared" si="89"/>
        <v>5.9881473722717578E-3</v>
      </c>
      <c r="Z185" s="10">
        <f t="shared" si="107"/>
        <v>19.223739334306423</v>
      </c>
      <c r="AA185">
        <f t="shared" si="84"/>
        <v>6119775.0963672129</v>
      </c>
      <c r="AB185" s="10">
        <f t="shared" si="85"/>
        <v>6.1197750963672126</v>
      </c>
      <c r="AC185" s="10">
        <f t="shared" si="86"/>
        <v>6.0187750963672126</v>
      </c>
      <c r="AD185" s="3">
        <f t="shared" si="87"/>
        <v>872.91879570227889</v>
      </c>
      <c r="AI185" s="94">
        <f t="shared" si="88"/>
        <v>1.0281535612395378</v>
      </c>
    </row>
    <row r="186" spans="2:35">
      <c r="B186" s="39">
        <f t="shared" si="90"/>
        <v>158</v>
      </c>
      <c r="C186" s="42">
        <f t="shared" si="91"/>
        <v>2.8417266187044583</v>
      </c>
      <c r="D186" s="10">
        <f t="shared" si="92"/>
        <v>12.158273381295473</v>
      </c>
      <c r="E186" s="40">
        <f t="shared" si="93"/>
        <v>21.683453237409054</v>
      </c>
      <c r="F186" s="40">
        <f t="shared" si="94"/>
        <v>46</v>
      </c>
      <c r="G186" s="3">
        <f t="shared" si="95"/>
        <v>396.58273381295248</v>
      </c>
      <c r="H186" s="3">
        <f t="shared" si="96"/>
        <v>150.59214621494854</v>
      </c>
      <c r="I186">
        <f t="shared" si="78"/>
        <v>1.5059214621494855E-4</v>
      </c>
      <c r="J186" s="4">
        <f t="shared" si="97"/>
        <v>516.92719333172045</v>
      </c>
      <c r="K186" s="40">
        <f t="shared" si="98"/>
        <v>3.4326304945138477</v>
      </c>
      <c r="L186" s="40">
        <f t="shared" si="79"/>
        <v>2.5673695054861523</v>
      </c>
      <c r="M186" s="10">
        <f t="shared" si="99"/>
        <v>6.1197750963672126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14.721384626696715</v>
      </c>
      <c r="Q186" s="42">
        <f t="shared" si="101"/>
        <v>0.20200617899563436</v>
      </c>
      <c r="R186" s="4">
        <f t="shared" si="102"/>
        <v>512634.8086645506</v>
      </c>
      <c r="S186">
        <f t="shared" si="82"/>
        <v>5.1263480866455056E-4</v>
      </c>
      <c r="T186" s="41">
        <f t="shared" si="83"/>
        <v>3.1221572660409061E-4</v>
      </c>
      <c r="U186" s="42">
        <f t="shared" si="103"/>
        <v>0.91026512435329587</v>
      </c>
      <c r="V186" s="42">
        <f t="shared" si="104"/>
        <v>1.0438184424852668</v>
      </c>
      <c r="W186" s="42">
        <f t="shared" si="105"/>
        <v>1.0289110031278033</v>
      </c>
      <c r="X186" s="42">
        <f t="shared" si="106"/>
        <v>1.4907439357463526E-2</v>
      </c>
      <c r="Y186" s="42">
        <f t="shared" si="89"/>
        <v>6.0063602931146615E-3</v>
      </c>
      <c r="Z186" s="10">
        <f t="shared" si="107"/>
        <v>19.237853129452088</v>
      </c>
      <c r="AA186">
        <f t="shared" si="84"/>
        <v>6124193.9951704424</v>
      </c>
      <c r="AB186" s="10">
        <f t="shared" si="85"/>
        <v>6.1241939951704421</v>
      </c>
      <c r="AC186" s="10">
        <f t="shared" si="86"/>
        <v>6.0231939951704421</v>
      </c>
      <c r="AD186" s="3">
        <f t="shared" si="87"/>
        <v>873.5596802277654</v>
      </c>
      <c r="AI186" s="94">
        <f t="shared" si="88"/>
        <v>1.0289110031278033</v>
      </c>
    </row>
    <row r="187" spans="2:35">
      <c r="B187" s="39">
        <f t="shared" si="90"/>
        <v>159</v>
      </c>
      <c r="C187" s="42">
        <f t="shared" si="91"/>
        <v>2.859712230215246</v>
      </c>
      <c r="D187" s="10">
        <f t="shared" si="92"/>
        <v>12.140287769784685</v>
      </c>
      <c r="E187" s="40">
        <f t="shared" si="93"/>
        <v>21.719424460430631</v>
      </c>
      <c r="F187" s="40">
        <f t="shared" si="94"/>
        <v>46</v>
      </c>
      <c r="G187" s="3">
        <f t="shared" si="95"/>
        <v>396.40287769784459</v>
      </c>
      <c r="H187" s="3">
        <f t="shared" si="96"/>
        <v>150.59214621494854</v>
      </c>
      <c r="I187">
        <f t="shared" si="78"/>
        <v>1.5059214621494855E-4</v>
      </c>
      <c r="J187" s="4">
        <f t="shared" si="97"/>
        <v>518.15339982200976</v>
      </c>
      <c r="K187" s="40">
        <f t="shared" si="98"/>
        <v>3.4407730605181799</v>
      </c>
      <c r="L187" s="40">
        <f t="shared" si="79"/>
        <v>2.5592269394818201</v>
      </c>
      <c r="M187" s="10">
        <f t="shared" si="99"/>
        <v>6.1241939951704421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14.72477471639394</v>
      </c>
      <c r="Q187" s="42">
        <f t="shared" si="101"/>
        <v>0.20322763140201741</v>
      </c>
      <c r="R187" s="4">
        <f t="shared" si="102"/>
        <v>511916.24944157695</v>
      </c>
      <c r="S187">
        <f t="shared" si="82"/>
        <v>5.1191624944157694E-4</v>
      </c>
      <c r="T187" s="41">
        <f t="shared" si="83"/>
        <v>3.1293428582706423E-4</v>
      </c>
      <c r="U187" s="42">
        <f t="shared" si="103"/>
        <v>0.90898920748343048</v>
      </c>
      <c r="V187" s="42">
        <f t="shared" si="104"/>
        <v>1.0445899186883747</v>
      </c>
      <c r="W187" s="42">
        <f t="shared" si="105"/>
        <v>1.0296664149063719</v>
      </c>
      <c r="X187" s="42">
        <f t="shared" si="106"/>
        <v>1.49235037820028E-2</v>
      </c>
      <c r="Y187" s="42">
        <f t="shared" si="89"/>
        <v>6.0245886427208557E-3</v>
      </c>
      <c r="Z187" s="10">
        <f t="shared" si="107"/>
        <v>19.25192896904305</v>
      </c>
      <c r="AA187">
        <f t="shared" si="84"/>
        <v>6128601.0104403263</v>
      </c>
      <c r="AB187" s="10">
        <f t="shared" si="85"/>
        <v>6.1286010104403266</v>
      </c>
      <c r="AC187" s="10">
        <f t="shared" si="86"/>
        <v>6.0276010104403266</v>
      </c>
      <c r="AD187" s="3">
        <f t="shared" si="87"/>
        <v>874.19884125312922</v>
      </c>
      <c r="AI187" s="94">
        <f t="shared" si="88"/>
        <v>1.0296664149063719</v>
      </c>
    </row>
    <row r="188" spans="2:35">
      <c r="B188" s="39">
        <f t="shared" si="90"/>
        <v>160</v>
      </c>
      <c r="C188" s="42">
        <f t="shared" si="91"/>
        <v>2.8776978417260337</v>
      </c>
      <c r="D188" s="10">
        <f t="shared" si="92"/>
        <v>12.122302158273897</v>
      </c>
      <c r="E188" s="40">
        <f t="shared" si="93"/>
        <v>21.755395683452207</v>
      </c>
      <c r="F188" s="40">
        <f t="shared" si="94"/>
        <v>46</v>
      </c>
      <c r="G188" s="3">
        <f t="shared" si="95"/>
        <v>396.22302158273669</v>
      </c>
      <c r="H188" s="3">
        <f t="shared" si="96"/>
        <v>150.59214621494854</v>
      </c>
      <c r="I188">
        <f t="shared" si="78"/>
        <v>1.5059214621494855E-4</v>
      </c>
      <c r="J188" s="4">
        <f t="shared" si="97"/>
        <v>519.38163881103969</v>
      </c>
      <c r="K188" s="40">
        <f t="shared" si="98"/>
        <v>3.4489291232339396</v>
      </c>
      <c r="L188" s="40">
        <f t="shared" si="79"/>
        <v>2.5510708767660604</v>
      </c>
      <c r="M188" s="10">
        <f t="shared" si="99"/>
        <v>6.1286010104403266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14.728154030602004</v>
      </c>
      <c r="Q188" s="42">
        <f t="shared" si="101"/>
        <v>0.2044488035511827</v>
      </c>
      <c r="R188" s="4">
        <f t="shared" si="102"/>
        <v>511197.32597728225</v>
      </c>
      <c r="S188">
        <f t="shared" si="82"/>
        <v>5.111973259772823E-4</v>
      </c>
      <c r="T188" s="41">
        <f t="shared" si="83"/>
        <v>3.1365320929135888E-4</v>
      </c>
      <c r="U188" s="42">
        <f t="shared" si="103"/>
        <v>0.90771264384482098</v>
      </c>
      <c r="V188" s="42">
        <f t="shared" si="104"/>
        <v>1.0453592800016649</v>
      </c>
      <c r="W188" s="42">
        <f t="shared" si="105"/>
        <v>1.0304197951921501</v>
      </c>
      <c r="X188" s="42">
        <f t="shared" si="106"/>
        <v>1.4939484809514791E-2</v>
      </c>
      <c r="Y188" s="42">
        <f t="shared" si="89"/>
        <v>6.0428323254931131E-3</v>
      </c>
      <c r="Z188" s="10">
        <f t="shared" si="107"/>
        <v>19.265966827330637</v>
      </c>
      <c r="AA188">
        <f t="shared" si="84"/>
        <v>6132996.1341151912</v>
      </c>
      <c r="AB188" s="10">
        <f t="shared" si="85"/>
        <v>6.1329961341151913</v>
      </c>
      <c r="AC188" s="10">
        <f t="shared" si="86"/>
        <v>6.0319961341151913</v>
      </c>
      <c r="AD188" s="3">
        <f t="shared" si="87"/>
        <v>874.83627760916477</v>
      </c>
      <c r="AI188" s="94">
        <f t="shared" si="88"/>
        <v>1.0304197951921501</v>
      </c>
    </row>
    <row r="189" spans="2:35">
      <c r="B189" s="39">
        <f t="shared" si="90"/>
        <v>161</v>
      </c>
      <c r="C189" s="42">
        <f t="shared" si="91"/>
        <v>2.8956834532368214</v>
      </c>
      <c r="D189" s="10">
        <f t="shared" si="92"/>
        <v>12.104316546763108</v>
      </c>
      <c r="E189" s="40">
        <f t="shared" si="93"/>
        <v>21.791366906473783</v>
      </c>
      <c r="F189" s="40">
        <f t="shared" si="94"/>
        <v>46</v>
      </c>
      <c r="G189" s="3">
        <f t="shared" si="95"/>
        <v>396.0431654676288</v>
      </c>
      <c r="H189" s="3">
        <f t="shared" si="96"/>
        <v>150.59214621494854</v>
      </c>
      <c r="I189">
        <f t="shared" si="78"/>
        <v>1.5059214621494855E-4</v>
      </c>
      <c r="J189" s="4">
        <f t="shared" si="97"/>
        <v>520.61191029881047</v>
      </c>
      <c r="K189" s="40">
        <f t="shared" si="98"/>
        <v>3.4570986826611274</v>
      </c>
      <c r="L189" s="40">
        <f t="shared" si="79"/>
        <v>2.5429013173388726</v>
      </c>
      <c r="M189" s="10">
        <f t="shared" si="99"/>
        <v>6.1329961341151913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14.731522578537307</v>
      </c>
      <c r="Q189" s="42">
        <f t="shared" si="101"/>
        <v>0.20566969646397579</v>
      </c>
      <c r="R189" s="4">
        <f t="shared" si="102"/>
        <v>510478.03936833836</v>
      </c>
      <c r="S189">
        <f t="shared" si="82"/>
        <v>5.1047803936833832E-4</v>
      </c>
      <c r="T189" s="41">
        <f t="shared" si="83"/>
        <v>3.1437249590030285E-4</v>
      </c>
      <c r="U189" s="42">
        <f t="shared" si="103"/>
        <v>0.90643543538478366</v>
      </c>
      <c r="V189" s="42">
        <f t="shared" si="104"/>
        <v>1.0461265248197631</v>
      </c>
      <c r="W189" s="42">
        <f t="shared" si="105"/>
        <v>1.0311711426069929</v>
      </c>
      <c r="X189" s="42">
        <f t="shared" si="106"/>
        <v>1.4955382212770152E-2</v>
      </c>
      <c r="Y189" s="42">
        <f t="shared" si="89"/>
        <v>6.0610912456447964E-3</v>
      </c>
      <c r="Z189" s="10">
        <f t="shared" si="107"/>
        <v>19.279966678659299</v>
      </c>
      <c r="AA189">
        <f t="shared" si="84"/>
        <v>6137379.3581625251</v>
      </c>
      <c r="AB189" s="10">
        <f t="shared" si="85"/>
        <v>6.1373793581625247</v>
      </c>
      <c r="AC189" s="10">
        <f t="shared" si="86"/>
        <v>6.0363793581625247</v>
      </c>
      <c r="AD189" s="3">
        <f t="shared" si="87"/>
        <v>875.47198813089562</v>
      </c>
      <c r="AI189" s="94">
        <f t="shared" si="88"/>
        <v>1.0311711426069929</v>
      </c>
    </row>
    <row r="190" spans="2:35">
      <c r="B190" s="39">
        <f t="shared" si="90"/>
        <v>162</v>
      </c>
      <c r="C190" s="42">
        <f t="shared" si="91"/>
        <v>2.9136690647476091</v>
      </c>
      <c r="D190" s="10">
        <f t="shared" si="92"/>
        <v>12.08633093525232</v>
      </c>
      <c r="E190" s="40">
        <f t="shared" si="93"/>
        <v>21.827338129495359</v>
      </c>
      <c r="F190" s="40">
        <f t="shared" si="94"/>
        <v>46</v>
      </c>
      <c r="G190" s="3">
        <f t="shared" si="95"/>
        <v>395.8633093525209</v>
      </c>
      <c r="H190" s="3">
        <f t="shared" si="96"/>
        <v>150.59214621494854</v>
      </c>
      <c r="I190">
        <f t="shared" si="78"/>
        <v>1.5059214621494855E-4</v>
      </c>
      <c r="J190" s="4">
        <f t="shared" si="97"/>
        <v>521.84421428532187</v>
      </c>
      <c r="K190" s="40">
        <f t="shared" si="98"/>
        <v>3.4652817387997419</v>
      </c>
      <c r="L190" s="40">
        <f t="shared" si="79"/>
        <v>2.5347182612002581</v>
      </c>
      <c r="M190" s="10">
        <f t="shared" si="99"/>
        <v>6.1373793581625247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14.734880369378413</v>
      </c>
      <c r="Q190" s="42">
        <f t="shared" si="101"/>
        <v>0.2068903111591697</v>
      </c>
      <c r="R190" s="4">
        <f t="shared" si="102"/>
        <v>509758.39071141742</v>
      </c>
      <c r="S190">
        <f t="shared" si="82"/>
        <v>5.0975839071141745E-4</v>
      </c>
      <c r="T190" s="41">
        <f t="shared" si="83"/>
        <v>3.1509214455722372E-4</v>
      </c>
      <c r="U190" s="42">
        <f t="shared" si="103"/>
        <v>0.90515758405063551</v>
      </c>
      <c r="V190" s="42">
        <f t="shared" si="104"/>
        <v>1.0468916515421323</v>
      </c>
      <c r="W190" s="42">
        <f t="shared" si="105"/>
        <v>1.0319204557777406</v>
      </c>
      <c r="X190" s="42">
        <f t="shared" si="106"/>
        <v>1.4971195764391654E-2</v>
      </c>
      <c r="Y190" s="42">
        <f t="shared" si="89"/>
        <v>6.0793653071994375E-3</v>
      </c>
      <c r="Z190" s="10">
        <f t="shared" si="107"/>
        <v>19.293928497463277</v>
      </c>
      <c r="AA190">
        <f t="shared" si="84"/>
        <v>6141750.6745779226</v>
      </c>
      <c r="AB190" s="10">
        <f t="shared" si="85"/>
        <v>6.1417506745779225</v>
      </c>
      <c r="AC190" s="10">
        <f t="shared" si="86"/>
        <v>6.0407506745779225</v>
      </c>
      <c r="AD190" s="3">
        <f t="shared" si="87"/>
        <v>876.10597165742172</v>
      </c>
      <c r="AI190" s="94">
        <f t="shared" si="88"/>
        <v>1.0319204557777406</v>
      </c>
    </row>
    <row r="191" spans="2:35">
      <c r="B191" s="39">
        <f t="shared" si="90"/>
        <v>163</v>
      </c>
      <c r="C191" s="42">
        <f t="shared" si="91"/>
        <v>2.9316546762583968</v>
      </c>
      <c r="D191" s="10">
        <f t="shared" si="92"/>
        <v>12.068345323741532</v>
      </c>
      <c r="E191" s="40">
        <f t="shared" si="93"/>
        <v>21.863309352516936</v>
      </c>
      <c r="F191" s="40">
        <f t="shared" si="94"/>
        <v>46</v>
      </c>
      <c r="G191" s="3">
        <f t="shared" si="95"/>
        <v>395.683453237413</v>
      </c>
      <c r="H191" s="3">
        <f t="shared" si="96"/>
        <v>150.59214621494854</v>
      </c>
      <c r="I191">
        <f t="shared" si="78"/>
        <v>1.5059214621494855E-4</v>
      </c>
      <c r="J191" s="4">
        <f t="shared" si="97"/>
        <v>523.07855077057411</v>
      </c>
      <c r="K191" s="40">
        <f t="shared" si="98"/>
        <v>3.4734782916497853</v>
      </c>
      <c r="L191" s="40">
        <f t="shared" si="79"/>
        <v>2.5265217083502147</v>
      </c>
      <c r="M191" s="10">
        <f t="shared" si="99"/>
        <v>6.1417506745779225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14.738227412265395</v>
      </c>
      <c r="Q191" s="42">
        <f t="shared" si="101"/>
        <v>0.20811064865347514</v>
      </c>
      <c r="R191" s="4">
        <f t="shared" si="102"/>
        <v>509038.38110319135</v>
      </c>
      <c r="S191">
        <f t="shared" si="82"/>
        <v>5.0903838110319139E-4</v>
      </c>
      <c r="T191" s="41">
        <f t="shared" si="83"/>
        <v>3.1581215416544978E-4</v>
      </c>
      <c r="U191" s="42">
        <f t="shared" si="103"/>
        <v>0.90387909178969272</v>
      </c>
      <c r="V191" s="42">
        <f t="shared" si="104"/>
        <v>1.0476546585749547</v>
      </c>
      <c r="W191" s="42">
        <f t="shared" si="105"/>
        <v>1.0326677333360381</v>
      </c>
      <c r="X191" s="42">
        <f t="shared" si="106"/>
        <v>1.4986925238916537E-2</v>
      </c>
      <c r="Y191" s="42">
        <f t="shared" si="89"/>
        <v>6.0976544139928401E-3</v>
      </c>
      <c r="Z191" s="10">
        <f t="shared" si="107"/>
        <v>19.307852258271101</v>
      </c>
      <c r="AA191">
        <f t="shared" si="84"/>
        <v>6146110.0753865018</v>
      </c>
      <c r="AB191" s="10">
        <f t="shared" si="85"/>
        <v>6.1461100753865017</v>
      </c>
      <c r="AC191" s="10">
        <f t="shared" si="86"/>
        <v>6.0451100753865017</v>
      </c>
      <c r="AD191" s="3">
        <f t="shared" si="87"/>
        <v>876.738227032125</v>
      </c>
      <c r="AI191" s="94">
        <f t="shared" si="88"/>
        <v>1.0326677333360381</v>
      </c>
    </row>
    <row r="192" spans="2:35">
      <c r="B192" s="39">
        <f t="shared" si="90"/>
        <v>164</v>
      </c>
      <c r="C192" s="42">
        <f t="shared" si="91"/>
        <v>2.9496402877691845</v>
      </c>
      <c r="D192" s="10">
        <f t="shared" si="92"/>
        <v>12.050359712230744</v>
      </c>
      <c r="E192" s="40">
        <f t="shared" si="93"/>
        <v>21.899280575538512</v>
      </c>
      <c r="F192" s="40">
        <f t="shared" si="94"/>
        <v>46</v>
      </c>
      <c r="G192" s="3">
        <f t="shared" si="95"/>
        <v>395.50359712230511</v>
      </c>
      <c r="H192" s="3">
        <f t="shared" si="96"/>
        <v>150.59214621494854</v>
      </c>
      <c r="I192">
        <f t="shared" si="78"/>
        <v>1.5059214621494855E-4</v>
      </c>
      <c r="J192" s="4">
        <f t="shared" si="97"/>
        <v>524.31491975456697</v>
      </c>
      <c r="K192" s="40">
        <f t="shared" si="98"/>
        <v>3.4816883412112549</v>
      </c>
      <c r="L192" s="40">
        <f t="shared" si="79"/>
        <v>2.5183116587887451</v>
      </c>
      <c r="M192" s="10">
        <f t="shared" si="99"/>
        <v>6.1461100753865017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14.741563716301087</v>
      </c>
      <c r="Q192" s="42">
        <f t="shared" si="101"/>
        <v>0.20933070996155059</v>
      </c>
      <c r="R192" s="4">
        <f t="shared" si="102"/>
        <v>508318.01164033212</v>
      </c>
      <c r="S192">
        <f t="shared" si="82"/>
        <v>5.0831801164033215E-4</v>
      </c>
      <c r="T192" s="41">
        <f t="shared" si="83"/>
        <v>3.1653252362830902E-4</v>
      </c>
      <c r="U192" s="42">
        <f t="shared" si="103"/>
        <v>0.90259996054927216</v>
      </c>
      <c r="V192" s="42">
        <f t="shared" si="104"/>
        <v>1.0484155443289083</v>
      </c>
      <c r="W192" s="42">
        <f t="shared" si="105"/>
        <v>1.0334129739185776</v>
      </c>
      <c r="X192" s="42">
        <f t="shared" si="106"/>
        <v>1.5002570410330707E-2</v>
      </c>
      <c r="Y192" s="42">
        <f t="shared" si="89"/>
        <v>6.1159584696721626E-3</v>
      </c>
      <c r="Z192" s="10">
        <f t="shared" si="107"/>
        <v>19.321737935700657</v>
      </c>
      <c r="AA192">
        <f t="shared" si="84"/>
        <v>6150457.5526413592</v>
      </c>
      <c r="AB192" s="10">
        <f t="shared" si="85"/>
        <v>6.1504575526413587</v>
      </c>
      <c r="AC192" s="10">
        <f t="shared" si="86"/>
        <v>6.0494575526413588</v>
      </c>
      <c r="AD192" s="3">
        <f t="shared" si="87"/>
        <v>877.36875310244511</v>
      </c>
      <c r="AI192" s="94">
        <f t="shared" si="88"/>
        <v>1.0334129739185776</v>
      </c>
    </row>
    <row r="193" spans="2:35">
      <c r="B193" s="39">
        <f t="shared" si="90"/>
        <v>165</v>
      </c>
      <c r="C193" s="42">
        <f t="shared" si="91"/>
        <v>2.9676258992799722</v>
      </c>
      <c r="D193" s="10">
        <f t="shared" si="92"/>
        <v>12.032374100719956</v>
      </c>
      <c r="E193" s="40">
        <f t="shared" si="93"/>
        <v>21.935251798560088</v>
      </c>
      <c r="F193" s="40">
        <f t="shared" si="94"/>
        <v>46</v>
      </c>
      <c r="G193" s="3">
        <f t="shared" si="95"/>
        <v>395.32374100719721</v>
      </c>
      <c r="H193" s="3">
        <f t="shared" si="96"/>
        <v>150.59214621494854</v>
      </c>
      <c r="I193">
        <f t="shared" si="78"/>
        <v>1.5059214621494855E-4</v>
      </c>
      <c r="J193" s="4">
        <f t="shared" si="97"/>
        <v>525.55332123730091</v>
      </c>
      <c r="K193" s="40">
        <f t="shared" si="98"/>
        <v>3.4899118874841548</v>
      </c>
      <c r="L193" s="40">
        <f t="shared" si="79"/>
        <v>2.5100881125158452</v>
      </c>
      <c r="M193" s="10">
        <f t="shared" si="99"/>
        <v>6.1504575526413587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14.74488929055004</v>
      </c>
      <c r="Q193" s="42">
        <f t="shared" si="101"/>
        <v>0.21055049609601242</v>
      </c>
      <c r="R193" s="4">
        <f t="shared" si="102"/>
        <v>507597.28341951157</v>
      </c>
      <c r="S193">
        <f t="shared" si="82"/>
        <v>5.0759728341951153E-4</v>
      </c>
      <c r="T193" s="41">
        <f t="shared" si="83"/>
        <v>3.1725325184912964E-4</v>
      </c>
      <c r="U193" s="42">
        <f t="shared" si="103"/>
        <v>0.90132019227668991</v>
      </c>
      <c r="V193" s="42">
        <f t="shared" si="104"/>
        <v>1.0491743072213902</v>
      </c>
      <c r="W193" s="42">
        <f t="shared" si="105"/>
        <v>1.0341561761668343</v>
      </c>
      <c r="X193" s="42">
        <f t="shared" si="106"/>
        <v>1.501813105455585E-2</v>
      </c>
      <c r="Y193" s="42">
        <f t="shared" si="89"/>
        <v>6.1342773776980409E-3</v>
      </c>
      <c r="Z193" s="10">
        <f t="shared" si="107"/>
        <v>19.335585504463822</v>
      </c>
      <c r="AA193">
        <f t="shared" si="84"/>
        <v>6154793.0984250158</v>
      </c>
      <c r="AB193" s="10">
        <f t="shared" si="85"/>
        <v>6.1547930984250154</v>
      </c>
      <c r="AC193" s="10">
        <f t="shared" si="86"/>
        <v>6.0537930984250155</v>
      </c>
      <c r="AD193" s="3">
        <f t="shared" si="87"/>
        <v>877.9975487200893</v>
      </c>
      <c r="AI193" s="94">
        <f t="shared" si="88"/>
        <v>1.0341561761668343</v>
      </c>
    </row>
    <row r="194" spans="2:35">
      <c r="B194" s="39">
        <f t="shared" si="90"/>
        <v>166</v>
      </c>
      <c r="C194" s="42">
        <f t="shared" si="91"/>
        <v>2.9856115107907599</v>
      </c>
      <c r="D194" s="10">
        <f t="shared" si="92"/>
        <v>12.014388489209168</v>
      </c>
      <c r="E194" s="40">
        <f t="shared" si="93"/>
        <v>21.971223021581665</v>
      </c>
      <c r="F194" s="40">
        <f t="shared" si="94"/>
        <v>46</v>
      </c>
      <c r="G194" s="3">
        <f t="shared" si="95"/>
        <v>395.14388489208932</v>
      </c>
      <c r="H194" s="3">
        <f t="shared" si="96"/>
        <v>150.59214621494854</v>
      </c>
      <c r="I194">
        <f t="shared" si="78"/>
        <v>1.5059214621494855E-4</v>
      </c>
      <c r="J194" s="4">
        <f t="shared" si="97"/>
        <v>526.79375521877523</v>
      </c>
      <c r="K194" s="40">
        <f t="shared" si="98"/>
        <v>3.4981489304684801</v>
      </c>
      <c r="L194" s="40">
        <f t="shared" si="79"/>
        <v>2.5018510695315199</v>
      </c>
      <c r="M194" s="10">
        <f t="shared" si="99"/>
        <v>6.1547930984250154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14.748204144039809</v>
      </c>
      <c r="Q194" s="42">
        <f t="shared" si="101"/>
        <v>0.21177000806744498</v>
      </c>
      <c r="R194" s="4">
        <f t="shared" si="102"/>
        <v>506876.19753740192</v>
      </c>
      <c r="S194">
        <f t="shared" si="82"/>
        <v>5.0687619753740187E-4</v>
      </c>
      <c r="T194" s="41">
        <f t="shared" si="83"/>
        <v>3.179743377312393E-4</v>
      </c>
      <c r="U194" s="42">
        <f t="shared" si="103"/>
        <v>0.90003978891926306</v>
      </c>
      <c r="V194" s="42">
        <f t="shared" si="104"/>
        <v>1.0499309456739245</v>
      </c>
      <c r="W194" s="42">
        <f t="shared" si="105"/>
        <v>1.034897338727313</v>
      </c>
      <c r="X194" s="42">
        <f t="shared" si="106"/>
        <v>1.5033606946611489E-2</v>
      </c>
      <c r="Y194" s="42">
        <f t="shared" si="89"/>
        <v>6.1526110413432453E-3</v>
      </c>
      <c r="Z194" s="10">
        <f t="shared" si="107"/>
        <v>19.349394939360177</v>
      </c>
      <c r="AA194">
        <f t="shared" si="84"/>
        <v>6159116.7048474541</v>
      </c>
      <c r="AB194" s="10">
        <f t="shared" si="85"/>
        <v>6.1591167048474542</v>
      </c>
      <c r="AC194" s="10">
        <f t="shared" si="86"/>
        <v>6.0581167048474542</v>
      </c>
      <c r="AD194" s="3">
        <f t="shared" si="87"/>
        <v>878.62461274074747</v>
      </c>
      <c r="AI194" s="94">
        <f t="shared" si="88"/>
        <v>1.034897338727313</v>
      </c>
    </row>
    <row r="195" spans="2:35">
      <c r="B195" s="39">
        <f t="shared" si="90"/>
        <v>167</v>
      </c>
      <c r="C195" s="42">
        <f t="shared" si="91"/>
        <v>3.0035971223015476</v>
      </c>
      <c r="D195" s="10">
        <f t="shared" si="92"/>
        <v>11.99640287769838</v>
      </c>
      <c r="E195" s="40">
        <f t="shared" si="93"/>
        <v>22.007194244603241</v>
      </c>
      <c r="F195" s="40">
        <f t="shared" si="94"/>
        <v>46</v>
      </c>
      <c r="G195" s="3">
        <f t="shared" si="95"/>
        <v>394.96402877698142</v>
      </c>
      <c r="H195" s="3">
        <f t="shared" si="96"/>
        <v>150.59214621494854</v>
      </c>
      <c r="I195">
        <f t="shared" si="78"/>
        <v>1.5059214621494855E-4</v>
      </c>
      <c r="J195" s="4">
        <f t="shared" si="97"/>
        <v>528.0362216989904</v>
      </c>
      <c r="K195" s="40">
        <f t="shared" si="98"/>
        <v>3.5063994701642338</v>
      </c>
      <c r="L195" s="40">
        <f t="shared" si="79"/>
        <v>2.4936005298357662</v>
      </c>
      <c r="M195" s="10">
        <f t="shared" si="99"/>
        <v>6.1591167048474542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14.751508285759593</v>
      </c>
      <c r="Q195" s="42">
        <f t="shared" si="101"/>
        <v>0.21298924688441057</v>
      </c>
      <c r="R195" s="4">
        <f t="shared" si="102"/>
        <v>506154.75509067508</v>
      </c>
      <c r="S195">
        <f t="shared" si="82"/>
        <v>5.0615475509067508E-4</v>
      </c>
      <c r="T195" s="41">
        <f t="shared" si="83"/>
        <v>3.1869578017796609E-4</v>
      </c>
      <c r="U195" s="42">
        <f t="shared" si="103"/>
        <v>0.89875875242430814</v>
      </c>
      <c r="V195" s="42">
        <f t="shared" si="104"/>
        <v>1.0506854581148706</v>
      </c>
      <c r="W195" s="42">
        <f t="shared" si="105"/>
        <v>1.0356364602512136</v>
      </c>
      <c r="X195" s="42">
        <f t="shared" si="106"/>
        <v>1.5048997863656988E-2</v>
      </c>
      <c r="Y195" s="42">
        <f t="shared" si="89"/>
        <v>6.1709593636950482E-3</v>
      </c>
      <c r="Z195" s="10">
        <f t="shared" si="107"/>
        <v>19.363166215282366</v>
      </c>
      <c r="AA195">
        <f t="shared" si="84"/>
        <v>6163428.3640477927</v>
      </c>
      <c r="AB195" s="10">
        <f t="shared" si="85"/>
        <v>6.1634283640477925</v>
      </c>
      <c r="AC195" s="10">
        <f t="shared" si="86"/>
        <v>6.0624283640477925</v>
      </c>
      <c r="AD195" s="3">
        <f t="shared" si="87"/>
        <v>879.24994402433538</v>
      </c>
      <c r="AI195" s="94">
        <f t="shared" si="88"/>
        <v>1.0356364602512136</v>
      </c>
    </row>
    <row r="196" spans="2:35">
      <c r="B196" s="39">
        <f t="shared" si="90"/>
        <v>168</v>
      </c>
      <c r="C196" s="42">
        <f t="shared" si="91"/>
        <v>3.0215827338123353</v>
      </c>
      <c r="D196" s="10">
        <f t="shared" si="92"/>
        <v>11.978417266187591</v>
      </c>
      <c r="E196" s="40">
        <f t="shared" si="93"/>
        <v>22.043165467624817</v>
      </c>
      <c r="F196" s="40">
        <f t="shared" si="94"/>
        <v>46</v>
      </c>
      <c r="G196" s="3">
        <f t="shared" si="95"/>
        <v>394.78417266187353</v>
      </c>
      <c r="H196" s="3">
        <f t="shared" si="96"/>
        <v>150.59214621494854</v>
      </c>
      <c r="I196">
        <f t="shared" si="78"/>
        <v>1.5059214621494855E-4</v>
      </c>
      <c r="J196" s="4">
        <f t="shared" si="97"/>
        <v>529.28072067794642</v>
      </c>
      <c r="K196" s="40">
        <f t="shared" si="98"/>
        <v>3.514663506571416</v>
      </c>
      <c r="L196" s="40">
        <f t="shared" si="79"/>
        <v>2.485336493428584</v>
      </c>
      <c r="M196" s="10">
        <f t="shared" si="99"/>
        <v>6.1634283640477925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14.754801724661668</v>
      </c>
      <c r="Q196" s="42">
        <f t="shared" si="101"/>
        <v>0.21420821355345945</v>
      </c>
      <c r="R196" s="4">
        <f t="shared" si="102"/>
        <v>505432.95717600296</v>
      </c>
      <c r="S196">
        <f t="shared" si="82"/>
        <v>5.0543295717600295E-4</v>
      </c>
      <c r="T196" s="41">
        <f t="shared" si="83"/>
        <v>3.1941757809263822E-4</v>
      </c>
      <c r="U196" s="42">
        <f t="shared" si="103"/>
        <v>0.89747708473914145</v>
      </c>
      <c r="V196" s="42">
        <f t="shared" si="104"/>
        <v>1.0514378429778748</v>
      </c>
      <c r="W196" s="42">
        <f t="shared" si="105"/>
        <v>1.0363735393947162</v>
      </c>
      <c r="X196" s="42">
        <f t="shared" si="106"/>
        <v>1.5064303583158578E-2</v>
      </c>
      <c r="Y196" s="42">
        <f t="shared" si="89"/>
        <v>6.1893222476553525E-3</v>
      </c>
      <c r="Z196" s="10">
        <f t="shared" si="107"/>
        <v>19.37689930721443</v>
      </c>
      <c r="AA196">
        <f t="shared" si="84"/>
        <v>6167728.0681937663</v>
      </c>
      <c r="AB196" s="10">
        <f t="shared" si="85"/>
        <v>6.1677280681937665</v>
      </c>
      <c r="AC196" s="10">
        <f t="shared" si="86"/>
        <v>6.0667280681937665</v>
      </c>
      <c r="AD196" s="3">
        <f t="shared" si="87"/>
        <v>879.87354143491893</v>
      </c>
      <c r="AI196" s="94">
        <f t="shared" si="88"/>
        <v>1.0363735393947162</v>
      </c>
    </row>
    <row r="197" spans="2:35">
      <c r="B197" s="39">
        <f t="shared" si="90"/>
        <v>169</v>
      </c>
      <c r="C197" s="42">
        <f t="shared" si="91"/>
        <v>3.039568345323123</v>
      </c>
      <c r="D197" s="10">
        <f t="shared" si="92"/>
        <v>11.960431654676803</v>
      </c>
      <c r="E197" s="40">
        <f t="shared" si="93"/>
        <v>22.079136690646394</v>
      </c>
      <c r="F197" s="40">
        <f t="shared" si="94"/>
        <v>46</v>
      </c>
      <c r="G197" s="3">
        <f t="shared" si="95"/>
        <v>394.60431654676563</v>
      </c>
      <c r="H197" s="3">
        <f t="shared" si="96"/>
        <v>150.59214621494854</v>
      </c>
      <c r="I197">
        <f t="shared" si="78"/>
        <v>1.5059214621494855E-4</v>
      </c>
      <c r="J197" s="4">
        <f t="shared" si="97"/>
        <v>530.52725215564305</v>
      </c>
      <c r="K197" s="40">
        <f t="shared" si="98"/>
        <v>3.5229410396900249</v>
      </c>
      <c r="L197" s="40">
        <f t="shared" si="79"/>
        <v>2.4770589603099751</v>
      </c>
      <c r="M197" s="10">
        <f t="shared" si="99"/>
        <v>6.1677280681937665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14.75808446966116</v>
      </c>
      <c r="Q197" s="42">
        <f t="shared" si="101"/>
        <v>0.21542690907913975</v>
      </c>
      <c r="R197" s="4">
        <f t="shared" si="102"/>
        <v>504710.8048900576</v>
      </c>
      <c r="S197">
        <f t="shared" si="82"/>
        <v>5.0471080489005761E-4</v>
      </c>
      <c r="T197" s="41">
        <f t="shared" si="83"/>
        <v>3.2013973037858356E-4</v>
      </c>
      <c r="U197" s="42">
        <f t="shared" si="103"/>
        <v>0.89619478781107964</v>
      </c>
      <c r="V197" s="42">
        <f t="shared" si="104"/>
        <v>1.0521880987016918</v>
      </c>
      <c r="W197" s="42">
        <f t="shared" si="105"/>
        <v>1.0371085748188935</v>
      </c>
      <c r="X197" s="42">
        <f t="shared" si="106"/>
        <v>1.5079523882798318E-2</v>
      </c>
      <c r="Y197" s="42">
        <f t="shared" si="89"/>
        <v>6.2076995959407079E-3</v>
      </c>
      <c r="Z197" s="10">
        <f t="shared" si="107"/>
        <v>19.390594190229834</v>
      </c>
      <c r="AA197">
        <f t="shared" si="84"/>
        <v>6172015.8094811067</v>
      </c>
      <c r="AB197" s="10">
        <f t="shared" si="85"/>
        <v>6.1720158094811071</v>
      </c>
      <c r="AC197" s="10">
        <f t="shared" si="86"/>
        <v>6.0710158094811071</v>
      </c>
      <c r="AD197" s="3">
        <f t="shared" si="87"/>
        <v>880.49540384062459</v>
      </c>
      <c r="AI197" s="94">
        <f t="shared" si="88"/>
        <v>1.0371085748188935</v>
      </c>
    </row>
    <row r="198" spans="2:35">
      <c r="B198" s="39">
        <f t="shared" si="90"/>
        <v>170</v>
      </c>
      <c r="C198" s="42">
        <f t="shared" si="91"/>
        <v>3.0575539568339107</v>
      </c>
      <c r="D198" s="10">
        <f t="shared" si="92"/>
        <v>11.942446043166015</v>
      </c>
      <c r="E198" s="40">
        <f t="shared" si="93"/>
        <v>22.11510791366797</v>
      </c>
      <c r="F198" s="40">
        <f t="shared" si="94"/>
        <v>46</v>
      </c>
      <c r="G198" s="3">
        <f t="shared" si="95"/>
        <v>394.42446043165774</v>
      </c>
      <c r="H198" s="3">
        <f t="shared" si="96"/>
        <v>150.59214621494854</v>
      </c>
      <c r="I198">
        <f t="shared" si="78"/>
        <v>1.5059214621494855E-4</v>
      </c>
      <c r="J198" s="4">
        <f t="shared" si="97"/>
        <v>531.77581613208054</v>
      </c>
      <c r="K198" s="40">
        <f t="shared" si="98"/>
        <v>3.5312320695200623</v>
      </c>
      <c r="L198" s="40">
        <f t="shared" si="79"/>
        <v>2.4687679304799377</v>
      </c>
      <c r="M198" s="10">
        <f t="shared" si="99"/>
        <v>6.1720158094811071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14.761356529635705</v>
      </c>
      <c r="Q198" s="42">
        <f t="shared" si="101"/>
        <v>0.21664533446400724</v>
      </c>
      <c r="R198" s="4">
        <f t="shared" si="102"/>
        <v>503988.29932951095</v>
      </c>
      <c r="S198">
        <f t="shared" si="82"/>
        <v>5.0398829932951097E-4</v>
      </c>
      <c r="T198" s="41">
        <f t="shared" si="83"/>
        <v>3.208622359391302E-4</v>
      </c>
      <c r="U198" s="42">
        <f t="shared" si="103"/>
        <v>0.89491186358743946</v>
      </c>
      <c r="V198" s="42">
        <f t="shared" si="104"/>
        <v>1.0529362237308448</v>
      </c>
      <c r="W198" s="42">
        <f t="shared" si="105"/>
        <v>1.037841565189604</v>
      </c>
      <c r="X198" s="42">
        <f t="shared" si="106"/>
        <v>1.5094658541240813E-2</v>
      </c>
      <c r="Y198" s="42">
        <f t="shared" si="89"/>
        <v>6.2260913110832629E-3</v>
      </c>
      <c r="Z198" s="10">
        <f t="shared" si="107"/>
        <v>19.404250839492359</v>
      </c>
      <c r="AA198">
        <f t="shared" si="84"/>
        <v>6176291.5801338237</v>
      </c>
      <c r="AB198" s="10">
        <f t="shared" si="85"/>
        <v>6.1762915801338236</v>
      </c>
      <c r="AC198" s="10">
        <f t="shared" si="86"/>
        <v>6.0752915801338236</v>
      </c>
      <c r="AD198" s="3">
        <f t="shared" si="87"/>
        <v>881.11553011368005</v>
      </c>
      <c r="AI198" s="94">
        <f t="shared" si="88"/>
        <v>1.037841565189604</v>
      </c>
    </row>
    <row r="199" spans="2:35">
      <c r="B199" s="39">
        <f t="shared" si="90"/>
        <v>171</v>
      </c>
      <c r="C199" s="42">
        <f t="shared" si="91"/>
        <v>3.0755395683446984</v>
      </c>
      <c r="D199" s="10">
        <f t="shared" si="92"/>
        <v>11.924460431655227</v>
      </c>
      <c r="E199" s="40">
        <f t="shared" si="93"/>
        <v>22.151079136689546</v>
      </c>
      <c r="F199" s="40">
        <f t="shared" si="94"/>
        <v>46</v>
      </c>
      <c r="G199" s="3">
        <f t="shared" si="95"/>
        <v>394.24460431654984</v>
      </c>
      <c r="H199" s="3">
        <f t="shared" si="96"/>
        <v>150.59214621494854</v>
      </c>
      <c r="I199">
        <f t="shared" si="78"/>
        <v>1.5059214621494855E-4</v>
      </c>
      <c r="J199" s="4">
        <f t="shared" si="97"/>
        <v>533.02641260725864</v>
      </c>
      <c r="K199" s="40">
        <f t="shared" si="98"/>
        <v>3.5395365960615264</v>
      </c>
      <c r="L199" s="40">
        <f t="shared" si="79"/>
        <v>2.4604634039384736</v>
      </c>
      <c r="M199" s="10">
        <f t="shared" si="99"/>
        <v>6.1762915801338236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14.764617913425832</v>
      </c>
      <c r="Q199" s="42">
        <f t="shared" si="101"/>
        <v>0.21786349070863537</v>
      </c>
      <c r="R199" s="4">
        <f t="shared" si="102"/>
        <v>503265.44159103505</v>
      </c>
      <c r="S199">
        <f t="shared" si="82"/>
        <v>5.0326544159103503E-4</v>
      </c>
      <c r="T199" s="41">
        <f t="shared" si="83"/>
        <v>3.2158509367760614E-4</v>
      </c>
      <c r="U199" s="42">
        <f t="shared" si="103"/>
        <v>0.89362831401553722</v>
      </c>
      <c r="V199" s="42">
        <f t="shared" si="104"/>
        <v>1.0536822165157349</v>
      </c>
      <c r="W199" s="42">
        <f t="shared" si="105"/>
        <v>1.0385725091775404</v>
      </c>
      <c r="X199" s="42">
        <f t="shared" si="106"/>
        <v>1.51097073381945E-2</v>
      </c>
      <c r="Y199" s="42">
        <f t="shared" si="89"/>
        <v>6.2444972954317874E-3</v>
      </c>
      <c r="Z199" s="10">
        <f t="shared" si="107"/>
        <v>19.417869230257264</v>
      </c>
      <c r="AA199">
        <f t="shared" si="84"/>
        <v>6180555.3724045679</v>
      </c>
      <c r="AB199" s="10">
        <f t="shared" si="85"/>
        <v>6.1805553724045676</v>
      </c>
      <c r="AC199" s="10">
        <f t="shared" si="86"/>
        <v>6.0795553724045677</v>
      </c>
      <c r="AD199" s="3">
        <f t="shared" si="87"/>
        <v>881.73391913046669</v>
      </c>
      <c r="AI199" s="94">
        <f t="shared" si="88"/>
        <v>1.0385725091775404</v>
      </c>
    </row>
    <row r="200" spans="2:35">
      <c r="B200" s="39">
        <f t="shared" si="90"/>
        <v>172</v>
      </c>
      <c r="C200" s="42">
        <f t="shared" si="91"/>
        <v>3.0935251798554861</v>
      </c>
      <c r="D200" s="10">
        <f t="shared" si="92"/>
        <v>11.906474820144439</v>
      </c>
      <c r="E200" s="40">
        <f t="shared" si="93"/>
        <v>22.187050359711122</v>
      </c>
      <c r="F200" s="40">
        <f t="shared" si="94"/>
        <v>46</v>
      </c>
      <c r="G200" s="3">
        <f t="shared" si="95"/>
        <v>394.06474820144194</v>
      </c>
      <c r="H200" s="3">
        <f t="shared" si="96"/>
        <v>150.59214621494854</v>
      </c>
      <c r="I200">
        <f t="shared" si="78"/>
        <v>1.5059214621494855E-4</v>
      </c>
      <c r="J200" s="4">
        <f t="shared" si="97"/>
        <v>534.27904158117735</v>
      </c>
      <c r="K200" s="40">
        <f t="shared" si="98"/>
        <v>3.5478546193144176</v>
      </c>
      <c r="L200" s="40">
        <f t="shared" si="79"/>
        <v>2.4521453806855824</v>
      </c>
      <c r="M200" s="10">
        <f t="shared" si="99"/>
        <v>6.1805553724045676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14.767868629835391</v>
      </c>
      <c r="Q200" s="42">
        <f t="shared" si="101"/>
        <v>0.21908137881162482</v>
      </c>
      <c r="R200" s="4">
        <f t="shared" si="102"/>
        <v>502542.23277130193</v>
      </c>
      <c r="S200">
        <f t="shared" si="82"/>
        <v>5.0254223277130194E-4</v>
      </c>
      <c r="T200" s="41">
        <f t="shared" si="83"/>
        <v>3.2230830249733923E-4</v>
      </c>
      <c r="U200" s="42">
        <f t="shared" si="103"/>
        <v>0.89234414104269</v>
      </c>
      <c r="V200" s="42">
        <f t="shared" si="104"/>
        <v>1.0544260755114241</v>
      </c>
      <c r="W200" s="42">
        <f t="shared" si="105"/>
        <v>1.0393014054582916</v>
      </c>
      <c r="X200" s="42">
        <f t="shared" si="106"/>
        <v>1.512467005313245E-2</v>
      </c>
      <c r="Y200" s="42">
        <f t="shared" si="89"/>
        <v>6.2629174511511379E-3</v>
      </c>
      <c r="Z200" s="10">
        <f t="shared" si="107"/>
        <v>19.431449337867555</v>
      </c>
      <c r="AA200">
        <f t="shared" si="84"/>
        <v>6184807.1785734612</v>
      </c>
      <c r="AB200" s="10">
        <f t="shared" si="85"/>
        <v>6.1848071785734611</v>
      </c>
      <c r="AC200" s="10">
        <f t="shared" si="86"/>
        <v>6.0838071785734611</v>
      </c>
      <c r="AD200" s="3">
        <f t="shared" si="87"/>
        <v>882.35056977135048</v>
      </c>
      <c r="AI200" s="94">
        <f t="shared" si="88"/>
        <v>1.0393014054582916</v>
      </c>
    </row>
    <row r="201" spans="2:35">
      <c r="B201" s="39">
        <f t="shared" si="90"/>
        <v>173</v>
      </c>
      <c r="C201" s="42">
        <f t="shared" si="91"/>
        <v>3.1115107913662738</v>
      </c>
      <c r="D201" s="10">
        <f t="shared" si="92"/>
        <v>11.888489208633651</v>
      </c>
      <c r="E201" s="40">
        <f t="shared" si="93"/>
        <v>22.223021582732699</v>
      </c>
      <c r="F201" s="40">
        <f t="shared" si="94"/>
        <v>46</v>
      </c>
      <c r="G201" s="3">
        <f t="shared" si="95"/>
        <v>393.88489208633405</v>
      </c>
      <c r="H201" s="3">
        <f t="shared" si="96"/>
        <v>150.59214621494854</v>
      </c>
      <c r="I201">
        <f t="shared" si="78"/>
        <v>1.5059214621494855E-4</v>
      </c>
      <c r="J201" s="4">
        <f t="shared" si="97"/>
        <v>535.53370305383714</v>
      </c>
      <c r="K201" s="40">
        <f t="shared" si="98"/>
        <v>3.5561861392787386</v>
      </c>
      <c r="L201" s="40">
        <f t="shared" si="79"/>
        <v>2.4438138607212614</v>
      </c>
      <c r="M201" s="10">
        <f t="shared" si="99"/>
        <v>6.1848071785734611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14.771108687630793</v>
      </c>
      <c r="Q201" s="42">
        <f t="shared" si="101"/>
        <v>0.22029899976961348</v>
      </c>
      <c r="R201" s="4">
        <f t="shared" si="102"/>
        <v>501818.67396698333</v>
      </c>
      <c r="S201">
        <f t="shared" si="82"/>
        <v>5.0181867396698336E-4</v>
      </c>
      <c r="T201" s="41">
        <f t="shared" si="83"/>
        <v>3.2303186130165781E-4</v>
      </c>
      <c r="U201" s="42">
        <f t="shared" si="103"/>
        <v>0.89105934661621367</v>
      </c>
      <c r="V201" s="42">
        <f t="shared" si="104"/>
        <v>1.0551677991799928</v>
      </c>
      <c r="W201" s="42">
        <f t="shared" si="105"/>
        <v>1.0400282527121427</v>
      </c>
      <c r="X201" s="42">
        <f t="shared" si="106"/>
        <v>1.5139546467850096E-2</v>
      </c>
      <c r="Y201" s="42">
        <f t="shared" si="89"/>
        <v>6.2813516802248358E-3</v>
      </c>
      <c r="Z201" s="10">
        <f t="shared" si="107"/>
        <v>19.444991137759946</v>
      </c>
      <c r="AA201">
        <f t="shared" si="84"/>
        <v>6189046.9909499669</v>
      </c>
      <c r="AB201" s="10">
        <f t="shared" si="85"/>
        <v>6.1890469909499668</v>
      </c>
      <c r="AC201" s="10">
        <f t="shared" si="86"/>
        <v>6.0880469909499668</v>
      </c>
      <c r="AD201" s="3">
        <f t="shared" si="87"/>
        <v>882.96548092095247</v>
      </c>
      <c r="AI201" s="94">
        <f t="shared" si="88"/>
        <v>1.0400282527121427</v>
      </c>
    </row>
    <row r="202" spans="2:35">
      <c r="B202" s="39">
        <f t="shared" si="90"/>
        <v>174</v>
      </c>
      <c r="C202" s="42">
        <f t="shared" si="91"/>
        <v>3.1294964028770615</v>
      </c>
      <c r="D202" s="10">
        <f t="shared" si="92"/>
        <v>11.870503597122863</v>
      </c>
      <c r="E202" s="40">
        <f t="shared" si="93"/>
        <v>22.258992805754275</v>
      </c>
      <c r="F202" s="40">
        <f t="shared" si="94"/>
        <v>46</v>
      </c>
      <c r="G202" s="3">
        <f t="shared" si="95"/>
        <v>393.70503597122615</v>
      </c>
      <c r="H202" s="3">
        <f t="shared" si="96"/>
        <v>150.59214621494854</v>
      </c>
      <c r="I202">
        <f t="shared" si="78"/>
        <v>1.5059214621494855E-4</v>
      </c>
      <c r="J202" s="4">
        <f t="shared" si="97"/>
        <v>536.79039702523755</v>
      </c>
      <c r="K202" s="40">
        <f t="shared" si="98"/>
        <v>3.5645311559544863</v>
      </c>
      <c r="L202" s="40">
        <f t="shared" si="79"/>
        <v>2.4354688440455137</v>
      </c>
      <c r="M202" s="10">
        <f t="shared" si="99"/>
        <v>6.1890469909499668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14.774338095542616</v>
      </c>
      <c r="Q202" s="42">
        <f t="shared" si="101"/>
        <v>0.22151635457728597</v>
      </c>
      <c r="R202" s="4">
        <f t="shared" si="102"/>
        <v>501094.76627475146</v>
      </c>
      <c r="S202">
        <f t="shared" si="82"/>
        <v>5.0109476627475144E-4</v>
      </c>
      <c r="T202" s="41">
        <f t="shared" si="83"/>
        <v>3.2375576899388973E-4</v>
      </c>
      <c r="U202" s="42">
        <f t="shared" si="103"/>
        <v>0.88977393268342519</v>
      </c>
      <c r="V202" s="42">
        <f t="shared" si="104"/>
        <v>1.0559073859872516</v>
      </c>
      <c r="W202" s="42">
        <f t="shared" si="105"/>
        <v>1.0407530496243944</v>
      </c>
      <c r="X202" s="42">
        <f t="shared" si="106"/>
        <v>1.5154336362857235E-2</v>
      </c>
      <c r="Y202" s="42">
        <f t="shared" si="89"/>
        <v>6.2997998844532459E-3</v>
      </c>
      <c r="Z202" s="10">
        <f t="shared" si="107"/>
        <v>19.458494605457187</v>
      </c>
      <c r="AA202">
        <f t="shared" si="84"/>
        <v>6193274.801870483</v>
      </c>
      <c r="AB202" s="10">
        <f t="shared" si="85"/>
        <v>6.1932748018704826</v>
      </c>
      <c r="AC202" s="10">
        <f t="shared" si="86"/>
        <v>6.0922748018704826</v>
      </c>
      <c r="AD202" s="3">
        <f t="shared" si="87"/>
        <v>883.57865146780034</v>
      </c>
      <c r="AI202" s="94">
        <f t="shared" si="88"/>
        <v>1.0407530496243944</v>
      </c>
    </row>
    <row r="203" spans="2:35">
      <c r="B203" s="39">
        <f t="shared" si="90"/>
        <v>175</v>
      </c>
      <c r="C203" s="42">
        <f t="shared" si="91"/>
        <v>3.1474820143878492</v>
      </c>
      <c r="D203" s="10">
        <f t="shared" si="92"/>
        <v>11.852517985612074</v>
      </c>
      <c r="E203" s="40">
        <f t="shared" si="93"/>
        <v>22.294964028775851</v>
      </c>
      <c r="F203" s="40">
        <f t="shared" si="94"/>
        <v>46</v>
      </c>
      <c r="G203" s="3">
        <f t="shared" si="95"/>
        <v>393.52517985611826</v>
      </c>
      <c r="H203" s="3">
        <f t="shared" si="96"/>
        <v>150.59214621494854</v>
      </c>
      <c r="I203">
        <f t="shared" si="78"/>
        <v>1.5059214621494855E-4</v>
      </c>
      <c r="J203" s="4">
        <f t="shared" si="97"/>
        <v>538.04912349537858</v>
      </c>
      <c r="K203" s="40">
        <f t="shared" si="98"/>
        <v>3.5728896693416612</v>
      </c>
      <c r="L203" s="40">
        <f t="shared" si="79"/>
        <v>2.4271103306583388</v>
      </c>
      <c r="M203" s="10">
        <f t="shared" si="99"/>
        <v>6.1932748018704826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14.777556862263888</v>
      </c>
      <c r="Q203" s="42">
        <f t="shared" si="101"/>
        <v>0.22273344422738339</v>
      </c>
      <c r="R203" s="4">
        <f t="shared" si="102"/>
        <v>500370.51079127827</v>
      </c>
      <c r="S203">
        <f t="shared" si="82"/>
        <v>5.0037051079127829E-4</v>
      </c>
      <c r="T203" s="41">
        <f t="shared" si="83"/>
        <v>3.2448002447736288E-4</v>
      </c>
      <c r="U203" s="42">
        <f t="shared" si="103"/>
        <v>0.88848790119164123</v>
      </c>
      <c r="V203" s="42">
        <f t="shared" si="104"/>
        <v>1.0566448344056036</v>
      </c>
      <c r="W203" s="42">
        <f t="shared" si="105"/>
        <v>1.0414757948849522</v>
      </c>
      <c r="X203" s="42">
        <f t="shared" si="106"/>
        <v>1.5169039520651406E-2</v>
      </c>
      <c r="Y203" s="42">
        <f t="shared" si="89"/>
        <v>6.3182619654557496E-3</v>
      </c>
      <c r="Z203" s="10">
        <f t="shared" si="107"/>
        <v>19.471959716572748</v>
      </c>
      <c r="AA203">
        <f t="shared" si="84"/>
        <v>6197490.6036998145</v>
      </c>
      <c r="AB203" s="10">
        <f t="shared" si="85"/>
        <v>6.1974906036998147</v>
      </c>
      <c r="AC203" s="10">
        <f t="shared" si="86"/>
        <v>6.0964906036998148</v>
      </c>
      <c r="AD203" s="3">
        <f t="shared" si="87"/>
        <v>884.19008030454165</v>
      </c>
      <c r="AI203" s="94">
        <f t="shared" si="88"/>
        <v>1.0414757948849522</v>
      </c>
    </row>
    <row r="204" spans="2:35">
      <c r="B204" s="39">
        <f t="shared" si="90"/>
        <v>176</v>
      </c>
      <c r="C204" s="42">
        <f t="shared" si="91"/>
        <v>3.1654676258986369</v>
      </c>
      <c r="D204" s="10">
        <f t="shared" si="92"/>
        <v>11.834532374101286</v>
      </c>
      <c r="E204" s="40">
        <f t="shared" si="93"/>
        <v>22.330935251797428</v>
      </c>
      <c r="F204" s="40">
        <f t="shared" si="94"/>
        <v>46</v>
      </c>
      <c r="G204" s="3">
        <f t="shared" si="95"/>
        <v>393.34532374101036</v>
      </c>
      <c r="H204" s="3">
        <f t="shared" si="96"/>
        <v>150.59214621494854</v>
      </c>
      <c r="I204">
        <f t="shared" si="78"/>
        <v>1.5059214621494855E-4</v>
      </c>
      <c r="J204" s="4">
        <f t="shared" si="97"/>
        <v>539.30988246426045</v>
      </c>
      <c r="K204" s="40">
        <f t="shared" si="98"/>
        <v>3.5812616794402641</v>
      </c>
      <c r="L204" s="40">
        <f t="shared" si="79"/>
        <v>2.4187383205597359</v>
      </c>
      <c r="M204" s="10">
        <f t="shared" si="99"/>
        <v>6.1974906036998147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14.780764996451387</v>
      </c>
      <c r="Q204" s="42">
        <f t="shared" si="101"/>
        <v>0.22395026971071297</v>
      </c>
      <c r="R204" s="4">
        <f t="shared" si="102"/>
        <v>499645.90861323563</v>
      </c>
      <c r="S204">
        <f t="shared" si="82"/>
        <v>4.996459086132356E-4</v>
      </c>
      <c r="T204" s="41">
        <f t="shared" si="83"/>
        <v>3.2520462665540557E-4</v>
      </c>
      <c r="U204" s="42">
        <f t="shared" si="103"/>
        <v>0.88720125408817807</v>
      </c>
      <c r="V204" s="42">
        <f t="shared" si="104"/>
        <v>1.0573801429129588</v>
      </c>
      <c r="W204" s="42">
        <f t="shared" si="105"/>
        <v>1.0421964871885778</v>
      </c>
      <c r="X204" s="42">
        <f t="shared" si="106"/>
        <v>1.5183655724380962E-2</v>
      </c>
      <c r="Y204" s="42">
        <f t="shared" si="89"/>
        <v>6.3367378246712795E-3</v>
      </c>
      <c r="Z204" s="10">
        <f t="shared" si="107"/>
        <v>19.485386446810413</v>
      </c>
      <c r="AA204">
        <f t="shared" si="84"/>
        <v>6201694.388831039</v>
      </c>
      <c r="AB204" s="10">
        <f t="shared" si="85"/>
        <v>6.2016943888310392</v>
      </c>
      <c r="AC204" s="10">
        <f t="shared" si="86"/>
        <v>6.1006943888310392</v>
      </c>
      <c r="AD204" s="3">
        <f t="shared" si="87"/>
        <v>884.79976632792443</v>
      </c>
      <c r="AI204" s="94">
        <f t="shared" si="88"/>
        <v>1.0421964871885778</v>
      </c>
    </row>
    <row r="205" spans="2:35">
      <c r="B205" s="39">
        <f t="shared" si="90"/>
        <v>177</v>
      </c>
      <c r="C205" s="42">
        <f t="shared" si="91"/>
        <v>3.1834532374094247</v>
      </c>
      <c r="D205" s="10">
        <f t="shared" si="92"/>
        <v>11.816546762590498</v>
      </c>
      <c r="E205" s="40">
        <f t="shared" si="93"/>
        <v>22.366906474819004</v>
      </c>
      <c r="F205" s="40">
        <f t="shared" si="94"/>
        <v>46</v>
      </c>
      <c r="G205" s="3">
        <f t="shared" si="95"/>
        <v>393.16546762590247</v>
      </c>
      <c r="H205" s="3">
        <f t="shared" si="96"/>
        <v>150.59214621494854</v>
      </c>
      <c r="I205">
        <f t="shared" si="78"/>
        <v>1.5059214621494855E-4</v>
      </c>
      <c r="J205" s="4">
        <f t="shared" si="97"/>
        <v>540.57267393188317</v>
      </c>
      <c r="K205" s="40">
        <f t="shared" si="98"/>
        <v>3.5896471862502959</v>
      </c>
      <c r="L205" s="40">
        <f t="shared" si="79"/>
        <v>2.4103528137497041</v>
      </c>
      <c r="M205" s="10">
        <f t="shared" si="99"/>
        <v>6.2016943888310392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14.783962506725665</v>
      </c>
      <c r="Q205" s="42">
        <f t="shared" si="101"/>
        <v>0.2251668320161575</v>
      </c>
      <c r="R205" s="4">
        <f t="shared" si="102"/>
        <v>498920.96083729563</v>
      </c>
      <c r="S205">
        <f t="shared" si="82"/>
        <v>4.9892096083729561E-4</v>
      </c>
      <c r="T205" s="41">
        <f t="shared" si="83"/>
        <v>3.2592957443134556E-4</v>
      </c>
      <c r="U205" s="42">
        <f t="shared" si="103"/>
        <v>0.88591399332035237</v>
      </c>
      <c r="V205" s="42">
        <f t="shared" si="104"/>
        <v>1.0581133099922373</v>
      </c>
      <c r="W205" s="42">
        <f t="shared" si="105"/>
        <v>1.0429151252348658</v>
      </c>
      <c r="X205" s="42">
        <f t="shared" si="106"/>
        <v>1.5198184757371447E-2</v>
      </c>
      <c r="Y205" s="42">
        <f t="shared" si="89"/>
        <v>6.355227363358279E-3</v>
      </c>
      <c r="Z205" s="10">
        <f t="shared" si="107"/>
        <v>19.498774771962143</v>
      </c>
      <c r="AA205">
        <f t="shared" si="84"/>
        <v>6205886.1496848445</v>
      </c>
      <c r="AB205" s="10">
        <f t="shared" si="85"/>
        <v>6.2058861496848445</v>
      </c>
      <c r="AC205" s="10">
        <f t="shared" si="86"/>
        <v>6.1048861496848446</v>
      </c>
      <c r="AD205" s="3">
        <f t="shared" si="87"/>
        <v>885.40770843870121</v>
      </c>
      <c r="AI205" s="94">
        <f t="shared" si="88"/>
        <v>1.0429151252348658</v>
      </c>
    </row>
    <row r="206" spans="2:35">
      <c r="B206" s="39">
        <f t="shared" si="90"/>
        <v>178</v>
      </c>
      <c r="C206" s="42">
        <f t="shared" si="91"/>
        <v>3.2014388489202124</v>
      </c>
      <c r="D206" s="10">
        <f t="shared" si="92"/>
        <v>11.79856115107971</v>
      </c>
      <c r="E206" s="40">
        <f t="shared" si="93"/>
        <v>22.40287769784058</v>
      </c>
      <c r="F206" s="40">
        <f t="shared" si="94"/>
        <v>46</v>
      </c>
      <c r="G206" s="3">
        <f t="shared" si="95"/>
        <v>392.98561151079457</v>
      </c>
      <c r="H206" s="3">
        <f t="shared" si="96"/>
        <v>150.59214621494854</v>
      </c>
      <c r="I206">
        <f t="shared" si="78"/>
        <v>1.5059214621494855E-4</v>
      </c>
      <c r="J206" s="4">
        <f t="shared" si="97"/>
        <v>541.83749789824628</v>
      </c>
      <c r="K206" s="40">
        <f t="shared" si="98"/>
        <v>3.5980461897717526</v>
      </c>
      <c r="L206" s="40">
        <f t="shared" si="79"/>
        <v>2.4019538102282474</v>
      </c>
      <c r="M206" s="10">
        <f t="shared" si="99"/>
        <v>6.2058861496848445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14.787149401670703</v>
      </c>
      <c r="Q206" s="42">
        <f t="shared" si="101"/>
        <v>0.22638313213068503</v>
      </c>
      <c r="R206" s="4">
        <f t="shared" si="102"/>
        <v>498195.66856013029</v>
      </c>
      <c r="S206">
        <f t="shared" si="82"/>
        <v>4.9819566856013032E-4</v>
      </c>
      <c r="T206" s="41">
        <f t="shared" si="83"/>
        <v>3.2665486670851085E-4</v>
      </c>
      <c r="U206" s="42">
        <f t="shared" si="103"/>
        <v>0.88462612083548098</v>
      </c>
      <c r="V206" s="42">
        <f t="shared" si="104"/>
        <v>1.0588443341318445</v>
      </c>
      <c r="W206" s="42">
        <f t="shared" si="105"/>
        <v>1.0436317077281319</v>
      </c>
      <c r="X206" s="42">
        <f t="shared" si="106"/>
        <v>1.5212626403712681E-2</v>
      </c>
      <c r="Y206" s="42">
        <f t="shared" si="89"/>
        <v>6.3737304825953797E-3</v>
      </c>
      <c r="Z206" s="10">
        <f t="shared" si="107"/>
        <v>19.512124667908139</v>
      </c>
      <c r="AA206">
        <f t="shared" si="84"/>
        <v>6210065.8787095444</v>
      </c>
      <c r="AB206" s="10">
        <f t="shared" si="85"/>
        <v>6.2100658787095444</v>
      </c>
      <c r="AC206" s="10">
        <f t="shared" si="86"/>
        <v>6.1090658787095444</v>
      </c>
      <c r="AD206" s="3">
        <f t="shared" si="87"/>
        <v>886.01390554163083</v>
      </c>
      <c r="AI206" s="94">
        <f t="shared" si="88"/>
        <v>1.0436317077281319</v>
      </c>
    </row>
    <row r="207" spans="2:35">
      <c r="B207" s="39">
        <f t="shared" si="90"/>
        <v>179</v>
      </c>
      <c r="C207" s="42">
        <f t="shared" si="91"/>
        <v>3.2194244604310001</v>
      </c>
      <c r="D207" s="10">
        <f t="shared" si="92"/>
        <v>11.780575539568922</v>
      </c>
      <c r="E207" s="40">
        <f t="shared" si="93"/>
        <v>22.438848920862156</v>
      </c>
      <c r="F207" s="40">
        <f t="shared" si="94"/>
        <v>46</v>
      </c>
      <c r="G207" s="3">
        <f t="shared" si="95"/>
        <v>392.80575539568667</v>
      </c>
      <c r="H207" s="3">
        <f t="shared" si="96"/>
        <v>150.59214621494854</v>
      </c>
      <c r="I207">
        <f t="shared" si="78"/>
        <v>1.5059214621494855E-4</v>
      </c>
      <c r="J207" s="4">
        <f t="shared" si="97"/>
        <v>543.10435436335024</v>
      </c>
      <c r="K207" s="40">
        <f t="shared" si="98"/>
        <v>3.6064586900046383</v>
      </c>
      <c r="L207" s="40">
        <f t="shared" si="79"/>
        <v>2.3935413099953617</v>
      </c>
      <c r="M207" s="10">
        <f t="shared" si="99"/>
        <v>6.2100658787095444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14.790325689834058</v>
      </c>
      <c r="Q207" s="42">
        <f t="shared" si="101"/>
        <v>0.22759917103935828</v>
      </c>
      <c r="R207" s="4">
        <f t="shared" si="102"/>
        <v>497470.03287841153</v>
      </c>
      <c r="S207">
        <f t="shared" si="82"/>
        <v>4.9747003287841155E-4</v>
      </c>
      <c r="T207" s="41">
        <f t="shared" si="83"/>
        <v>3.2738050239022962E-4</v>
      </c>
      <c r="U207" s="42">
        <f t="shared" si="103"/>
        <v>0.88333763858088021</v>
      </c>
      <c r="V207" s="42">
        <f t="shared" si="104"/>
        <v>1.0595732138263183</v>
      </c>
      <c r="W207" s="42">
        <f t="shared" si="105"/>
        <v>1.0443462333774127</v>
      </c>
      <c r="X207" s="42">
        <f t="shared" si="106"/>
        <v>1.522698044890558E-2</v>
      </c>
      <c r="Y207" s="42">
        <f t="shared" si="89"/>
        <v>6.3922470832828556E-3</v>
      </c>
      <c r="Z207" s="10">
        <f t="shared" si="107"/>
        <v>19.525436110619232</v>
      </c>
      <c r="AA207">
        <f t="shared" si="84"/>
        <v>6214233.5683818273</v>
      </c>
      <c r="AB207" s="10">
        <f t="shared" si="85"/>
        <v>6.2142335683818271</v>
      </c>
      <c r="AC207" s="10">
        <f t="shared" si="86"/>
        <v>6.1132335683818271</v>
      </c>
      <c r="AD207" s="3">
        <f t="shared" si="87"/>
        <v>886.61835654558774</v>
      </c>
      <c r="AI207" s="94">
        <f t="shared" si="88"/>
        <v>1.0443462333774127</v>
      </c>
    </row>
    <row r="208" spans="2:35">
      <c r="B208" s="39">
        <f t="shared" si="90"/>
        <v>180</v>
      </c>
      <c r="C208" s="42">
        <f t="shared" si="91"/>
        <v>3.2374100719417878</v>
      </c>
      <c r="D208" s="10">
        <f t="shared" si="92"/>
        <v>11.762589928058134</v>
      </c>
      <c r="E208" s="40">
        <f t="shared" si="93"/>
        <v>22.474820143883733</v>
      </c>
      <c r="F208" s="40">
        <f t="shared" si="94"/>
        <v>46</v>
      </c>
      <c r="G208" s="3">
        <f t="shared" si="95"/>
        <v>392.62589928057878</v>
      </c>
      <c r="H208" s="3">
        <f t="shared" si="96"/>
        <v>150.59214621494854</v>
      </c>
      <c r="I208">
        <f t="shared" si="78"/>
        <v>1.5059214621494855E-4</v>
      </c>
      <c r="J208" s="4">
        <f t="shared" si="97"/>
        <v>544.37324332719527</v>
      </c>
      <c r="K208" s="40">
        <f t="shared" si="98"/>
        <v>3.6148846869489533</v>
      </c>
      <c r="L208" s="40">
        <f t="shared" si="79"/>
        <v>2.3851153130510467</v>
      </c>
      <c r="M208" s="10">
        <f t="shared" si="99"/>
        <v>6.2142335683818271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14.793491379727589</v>
      </c>
      <c r="Q208" s="42">
        <f t="shared" si="101"/>
        <v>0.22881494972534411</v>
      </c>
      <c r="R208" s="4">
        <f t="shared" si="102"/>
        <v>496744.0548888112</v>
      </c>
      <c r="S208">
        <f t="shared" si="82"/>
        <v>4.9674405488881119E-4</v>
      </c>
      <c r="T208" s="41">
        <f t="shared" si="83"/>
        <v>3.2810648037982998E-4</v>
      </c>
      <c r="U208" s="42">
        <f t="shared" si="103"/>
        <v>0.88204854850386649</v>
      </c>
      <c r="V208" s="42">
        <f t="shared" si="104"/>
        <v>1.0602999475751229</v>
      </c>
      <c r="W208" s="42">
        <f t="shared" si="105"/>
        <v>1.0450587008965966</v>
      </c>
      <c r="X208" s="42">
        <f t="shared" si="106"/>
        <v>1.5241246678526332E-2</v>
      </c>
      <c r="Y208" s="42">
        <f t="shared" si="89"/>
        <v>6.4107770661424599E-3</v>
      </c>
      <c r="Z208" s="10">
        <f t="shared" si="107"/>
        <v>19.538709076154401</v>
      </c>
      <c r="AA208">
        <f t="shared" si="84"/>
        <v>6218389.2112059807</v>
      </c>
      <c r="AB208" s="10">
        <f t="shared" si="85"/>
        <v>6.2183892112059809</v>
      </c>
      <c r="AC208" s="10">
        <f t="shared" si="86"/>
        <v>6.1173892112059809</v>
      </c>
      <c r="AD208" s="3">
        <f t="shared" si="87"/>
        <v>887.22106036344894</v>
      </c>
      <c r="AI208" s="94">
        <f t="shared" si="88"/>
        <v>1.0450587008965966</v>
      </c>
    </row>
    <row r="209" spans="2:35">
      <c r="B209" s="39">
        <f t="shared" si="90"/>
        <v>181</v>
      </c>
      <c r="C209" s="42">
        <f t="shared" si="91"/>
        <v>3.2553956834525755</v>
      </c>
      <c r="D209" s="10">
        <f t="shared" si="92"/>
        <v>11.744604316547345</v>
      </c>
      <c r="E209" s="40">
        <f t="shared" si="93"/>
        <v>22.510791366905309</v>
      </c>
      <c r="F209" s="40">
        <f t="shared" si="94"/>
        <v>46</v>
      </c>
      <c r="G209" s="3">
        <f t="shared" si="95"/>
        <v>392.44604316547088</v>
      </c>
      <c r="H209" s="3">
        <f t="shared" si="96"/>
        <v>150.59214621494854</v>
      </c>
      <c r="I209">
        <f t="shared" si="78"/>
        <v>1.5059214621494855E-4</v>
      </c>
      <c r="J209" s="4">
        <f t="shared" si="97"/>
        <v>545.64416478978069</v>
      </c>
      <c r="K209" s="40">
        <f t="shared" si="98"/>
        <v>3.6233241806046941</v>
      </c>
      <c r="L209" s="40">
        <f t="shared" si="79"/>
        <v>2.3766758193953059</v>
      </c>
      <c r="M209" s="10">
        <f t="shared" si="99"/>
        <v>6.2183892112059809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14.796646479827007</v>
      </c>
      <c r="Q209" s="42">
        <f t="shared" si="101"/>
        <v>0.23003046916992287</v>
      </c>
      <c r="R209" s="4">
        <f t="shared" si="102"/>
        <v>496017.7356880015</v>
      </c>
      <c r="S209">
        <f t="shared" si="82"/>
        <v>4.9601773568800148E-4</v>
      </c>
      <c r="T209" s="41">
        <f t="shared" si="83"/>
        <v>3.2883279958063969E-4</v>
      </c>
      <c r="U209" s="42">
        <f t="shared" si="103"/>
        <v>0.88075885255175679</v>
      </c>
      <c r="V209" s="42">
        <f t="shared" si="104"/>
        <v>1.0610245338828364</v>
      </c>
      <c r="W209" s="42">
        <f t="shared" si="105"/>
        <v>1.0457691090042895</v>
      </c>
      <c r="X209" s="42">
        <f t="shared" si="106"/>
        <v>1.5255424878546808E-2</v>
      </c>
      <c r="Y209" s="42">
        <f t="shared" si="89"/>
        <v>6.4293203317176443E-3</v>
      </c>
      <c r="Z209" s="10">
        <f t="shared" si="107"/>
        <v>19.551943540659426</v>
      </c>
      <c r="AA209">
        <f t="shared" si="84"/>
        <v>6222532.79971347</v>
      </c>
      <c r="AB209" s="10">
        <f t="shared" si="85"/>
        <v>6.2225327997134698</v>
      </c>
      <c r="AC209" s="10">
        <f t="shared" si="86"/>
        <v>6.1215327997134699</v>
      </c>
      <c r="AD209" s="3">
        <f t="shared" si="87"/>
        <v>887.82201591203341</v>
      </c>
      <c r="AI209" s="94">
        <f t="shared" si="88"/>
        <v>1.0457691090042895</v>
      </c>
    </row>
    <row r="210" spans="2:35">
      <c r="B210" s="39">
        <f t="shared" si="90"/>
        <v>182</v>
      </c>
      <c r="C210" s="42">
        <f t="shared" si="91"/>
        <v>3.2733812949633632</v>
      </c>
      <c r="D210" s="10">
        <f t="shared" si="92"/>
        <v>11.726618705036557</v>
      </c>
      <c r="E210" s="40">
        <f t="shared" si="93"/>
        <v>22.546762589926885</v>
      </c>
      <c r="F210" s="40">
        <f t="shared" si="94"/>
        <v>46</v>
      </c>
      <c r="G210" s="3">
        <f t="shared" si="95"/>
        <v>392.26618705036299</v>
      </c>
      <c r="H210" s="3">
        <f t="shared" si="96"/>
        <v>150.59214621494854</v>
      </c>
      <c r="I210">
        <f t="shared" si="78"/>
        <v>1.5059214621494855E-4</v>
      </c>
      <c r="J210" s="4">
        <f t="shared" si="97"/>
        <v>546.91711875110718</v>
      </c>
      <c r="K210" s="40">
        <f t="shared" si="98"/>
        <v>3.6317771709718643</v>
      </c>
      <c r="L210" s="40">
        <f t="shared" si="79"/>
        <v>2.3682228290281357</v>
      </c>
      <c r="M210" s="10">
        <f t="shared" si="99"/>
        <v>6.2225327997134698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14.799790998571694</v>
      </c>
      <c r="Q210" s="42">
        <f t="shared" si="101"/>
        <v>0.2312457303524979</v>
      </c>
      <c r="R210" s="4">
        <f t="shared" si="102"/>
        <v>495291.07637265418</v>
      </c>
      <c r="S210">
        <f t="shared" si="82"/>
        <v>4.9529107637265421E-4</v>
      </c>
      <c r="T210" s="41">
        <f t="shared" si="83"/>
        <v>3.2955945889598696E-4</v>
      </c>
      <c r="U210" s="42">
        <f t="shared" si="103"/>
        <v>0.87946855267186708</v>
      </c>
      <c r="V210" s="42">
        <f t="shared" si="104"/>
        <v>1.0617469712606777</v>
      </c>
      <c r="W210" s="42">
        <f t="shared" si="105"/>
        <v>1.0464774564237442</v>
      </c>
      <c r="X210" s="42">
        <f t="shared" si="106"/>
        <v>1.5269514836933507E-2</v>
      </c>
      <c r="Y210" s="42">
        <f t="shared" si="89"/>
        <v>6.4478767803757232E-3</v>
      </c>
      <c r="Z210" s="10">
        <f t="shared" si="107"/>
        <v>19.565139480371439</v>
      </c>
      <c r="AA210">
        <f t="shared" si="84"/>
        <v>6226664.3264643596</v>
      </c>
      <c r="AB210" s="10">
        <f t="shared" si="85"/>
        <v>6.22666432646436</v>
      </c>
      <c r="AC210" s="10">
        <f t="shared" si="86"/>
        <v>6.12566432646436</v>
      </c>
      <c r="AD210" s="3">
        <f t="shared" si="87"/>
        <v>888.42122211230742</v>
      </c>
      <c r="AI210" s="94">
        <f t="shared" si="88"/>
        <v>1.0464774564237442</v>
      </c>
    </row>
    <row r="211" spans="2:35">
      <c r="B211" s="39">
        <f t="shared" si="90"/>
        <v>183</v>
      </c>
      <c r="C211" s="42">
        <f t="shared" si="91"/>
        <v>3.2913669064741509</v>
      </c>
      <c r="D211" s="10">
        <f t="shared" si="92"/>
        <v>11.708633093525769</v>
      </c>
      <c r="E211" s="40">
        <f t="shared" si="93"/>
        <v>22.582733812948462</v>
      </c>
      <c r="F211" s="40">
        <f t="shared" si="94"/>
        <v>46</v>
      </c>
      <c r="G211" s="3">
        <f t="shared" si="95"/>
        <v>392.08633093525509</v>
      </c>
      <c r="H211" s="3">
        <f t="shared" si="96"/>
        <v>150.59214621494854</v>
      </c>
      <c r="I211">
        <f t="shared" si="78"/>
        <v>1.5059214621494855E-4</v>
      </c>
      <c r="J211" s="4">
        <f t="shared" si="97"/>
        <v>548.19210521117429</v>
      </c>
      <c r="K211" s="40">
        <f t="shared" si="98"/>
        <v>3.640243658050462</v>
      </c>
      <c r="L211" s="40">
        <f t="shared" si="79"/>
        <v>2.359756341949538</v>
      </c>
      <c r="M211" s="10">
        <f t="shared" si="99"/>
        <v>6.22666432646436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14.802924944365939</v>
      </c>
      <c r="Q211" s="42">
        <f t="shared" si="101"/>
        <v>0.23246073425060476</v>
      </c>
      <c r="R211" s="4">
        <f t="shared" si="102"/>
        <v>494564.07803944149</v>
      </c>
      <c r="S211">
        <f t="shared" si="82"/>
        <v>4.9456407803944152E-4</v>
      </c>
      <c r="T211" s="41">
        <f t="shared" si="83"/>
        <v>3.3028645722919965E-4</v>
      </c>
      <c r="U211" s="42">
        <f t="shared" si="103"/>
        <v>0.87817765081151467</v>
      </c>
      <c r="V211" s="42">
        <f t="shared" si="104"/>
        <v>1.0624672582234607</v>
      </c>
      <c r="W211" s="42">
        <f t="shared" si="105"/>
        <v>1.0471837418831016</v>
      </c>
      <c r="X211" s="42">
        <f t="shared" si="106"/>
        <v>1.5283516340359071E-2</v>
      </c>
      <c r="Y211" s="42">
        <f t="shared" si="89"/>
        <v>6.4664463123060394E-3</v>
      </c>
      <c r="Z211" s="10">
        <f t="shared" si="107"/>
        <v>19.578296871611361</v>
      </c>
      <c r="AA211">
        <f t="shared" si="84"/>
        <v>6230783.7840449512</v>
      </c>
      <c r="AB211" s="10">
        <f t="shared" si="85"/>
        <v>6.2307837840449514</v>
      </c>
      <c r="AC211" s="10">
        <f t="shared" si="86"/>
        <v>6.1297837840449514</v>
      </c>
      <c r="AD211" s="3">
        <f t="shared" si="87"/>
        <v>889.01867788904292</v>
      </c>
      <c r="AI211" s="94">
        <f t="shared" si="88"/>
        <v>1.0471837418831016</v>
      </c>
    </row>
    <row r="212" spans="2:35">
      <c r="B212" s="39">
        <f t="shared" si="90"/>
        <v>184</v>
      </c>
      <c r="C212" s="42">
        <f t="shared" si="91"/>
        <v>3.3093525179849386</v>
      </c>
      <c r="D212" s="10">
        <f t="shared" si="92"/>
        <v>11.690647482014981</v>
      </c>
      <c r="E212" s="40">
        <f t="shared" si="93"/>
        <v>22.618705035970038</v>
      </c>
      <c r="F212" s="40">
        <f t="shared" si="94"/>
        <v>46</v>
      </c>
      <c r="G212" s="3">
        <f t="shared" si="95"/>
        <v>391.9064748201472</v>
      </c>
      <c r="H212" s="3">
        <f t="shared" si="96"/>
        <v>150.59214621494854</v>
      </c>
      <c r="I212">
        <f t="shared" si="78"/>
        <v>1.5059214621494855E-4</v>
      </c>
      <c r="J212" s="4">
        <f t="shared" si="97"/>
        <v>549.4691241699818</v>
      </c>
      <c r="K212" s="40">
        <f t="shared" si="98"/>
        <v>3.6487236418404847</v>
      </c>
      <c r="L212" s="40">
        <f t="shared" si="79"/>
        <v>2.3512763581595153</v>
      </c>
      <c r="M212" s="10">
        <f t="shared" si="99"/>
        <v>6.2307837840449514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14.806048325577267</v>
      </c>
      <c r="Q212" s="42">
        <f t="shared" si="101"/>
        <v>0.23367548183992054</v>
      </c>
      <c r="R212" s="4">
        <f t="shared" si="102"/>
        <v>493836.74178503535</v>
      </c>
      <c r="S212">
        <f t="shared" si="82"/>
        <v>4.938367417850353E-4</v>
      </c>
      <c r="T212" s="41">
        <f t="shared" si="83"/>
        <v>3.3101379348360587E-4</v>
      </c>
      <c r="U212" s="42">
        <f t="shared" si="103"/>
        <v>0.87688614891801586</v>
      </c>
      <c r="V212" s="42">
        <f t="shared" si="104"/>
        <v>1.0631853932933155</v>
      </c>
      <c r="W212" s="42">
        <f t="shared" si="105"/>
        <v>1.0478879641149885</v>
      </c>
      <c r="X212" s="42">
        <f t="shared" si="106"/>
        <v>1.5297429178326993E-2</v>
      </c>
      <c r="Y212" s="42">
        <f t="shared" si="89"/>
        <v>6.4850288275231406E-3</v>
      </c>
      <c r="Z212" s="10">
        <f t="shared" si="107"/>
        <v>19.591415690791521</v>
      </c>
      <c r="AA212">
        <f t="shared" si="84"/>
        <v>6234891.1650701594</v>
      </c>
      <c r="AB212" s="10">
        <f t="shared" si="85"/>
        <v>6.2348911650701595</v>
      </c>
      <c r="AC212" s="10">
        <f t="shared" si="86"/>
        <v>6.1338911650701595</v>
      </c>
      <c r="AD212" s="3">
        <f t="shared" si="87"/>
        <v>889.61438217116165</v>
      </c>
      <c r="AI212" s="94">
        <f t="shared" si="88"/>
        <v>1.0478879641149885</v>
      </c>
    </row>
    <row r="213" spans="2:35">
      <c r="B213" s="39">
        <f t="shared" si="90"/>
        <v>185</v>
      </c>
      <c r="C213" s="42">
        <f t="shared" si="91"/>
        <v>3.3273381294957263</v>
      </c>
      <c r="D213" s="10">
        <f t="shared" si="92"/>
        <v>11.672661870504193</v>
      </c>
      <c r="E213" s="40">
        <f t="shared" si="93"/>
        <v>22.654676258991614</v>
      </c>
      <c r="F213" s="40">
        <f t="shared" si="94"/>
        <v>46</v>
      </c>
      <c r="G213" s="3">
        <f t="shared" si="95"/>
        <v>391.7266187050393</v>
      </c>
      <c r="H213" s="3">
        <f t="shared" si="96"/>
        <v>150.59214621494854</v>
      </c>
      <c r="I213">
        <f t="shared" si="78"/>
        <v>1.5059214621494855E-4</v>
      </c>
      <c r="J213" s="4">
        <f t="shared" si="97"/>
        <v>550.74817562753037</v>
      </c>
      <c r="K213" s="40">
        <f t="shared" si="98"/>
        <v>3.6572171223419372</v>
      </c>
      <c r="L213" s="40">
        <f t="shared" si="79"/>
        <v>2.3427828776580628</v>
      </c>
      <c r="M213" s="10">
        <f t="shared" si="99"/>
        <v>6.2348911650701595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14.809161150538404</v>
      </c>
      <c r="Q213" s="42">
        <f t="shared" si="101"/>
        <v>0.23488997409427309</v>
      </c>
      <c r="R213" s="4">
        <f t="shared" si="102"/>
        <v>493109.06870610756</v>
      </c>
      <c r="S213">
        <f t="shared" si="82"/>
        <v>4.9310906870610757E-4</v>
      </c>
      <c r="T213" s="41">
        <f t="shared" si="83"/>
        <v>3.317414665625336E-4</v>
      </c>
      <c r="U213" s="42">
        <f t="shared" si="103"/>
        <v>0.87559404893868698</v>
      </c>
      <c r="V213" s="42">
        <f t="shared" si="104"/>
        <v>1.0639013749970017</v>
      </c>
      <c r="W213" s="42">
        <f t="shared" si="105"/>
        <v>1.0485901218569227</v>
      </c>
      <c r="X213" s="42">
        <f t="shared" si="106"/>
        <v>1.5311253140078973E-2</v>
      </c>
      <c r="Y213" s="42">
        <f t="shared" si="89"/>
        <v>6.5036242258661977E-3</v>
      </c>
      <c r="Z213" s="10">
        <f t="shared" si="107"/>
        <v>19.604495914411888</v>
      </c>
      <c r="AA213">
        <f t="shared" si="84"/>
        <v>6238986.4621823449</v>
      </c>
      <c r="AB213" s="10">
        <f t="shared" si="85"/>
        <v>6.2389864621823445</v>
      </c>
      <c r="AC213" s="10">
        <f t="shared" si="86"/>
        <v>6.1379864621823446</v>
      </c>
      <c r="AD213" s="3">
        <f t="shared" si="87"/>
        <v>890.20833389156564</v>
      </c>
      <c r="AI213" s="94">
        <f t="shared" si="88"/>
        <v>1.0485901218569227</v>
      </c>
    </row>
    <row r="214" spans="2:35">
      <c r="B214" s="39">
        <f t="shared" si="90"/>
        <v>186</v>
      </c>
      <c r="C214" s="42">
        <f t="shared" si="91"/>
        <v>3.345323741006514</v>
      </c>
      <c r="D214" s="10">
        <f t="shared" si="92"/>
        <v>11.654676258993405</v>
      </c>
      <c r="E214" s="40">
        <f t="shared" si="93"/>
        <v>22.69064748201319</v>
      </c>
      <c r="F214" s="40">
        <f t="shared" si="94"/>
        <v>46</v>
      </c>
      <c r="G214" s="3">
        <f t="shared" si="95"/>
        <v>391.5467625899314</v>
      </c>
      <c r="H214" s="3">
        <f t="shared" si="96"/>
        <v>150.59214621494854</v>
      </c>
      <c r="I214">
        <f t="shared" si="78"/>
        <v>1.5059214621494855E-4</v>
      </c>
      <c r="J214" s="4">
        <f t="shared" si="97"/>
        <v>552.02925958381979</v>
      </c>
      <c r="K214" s="40">
        <f t="shared" si="98"/>
        <v>3.6657240995548181</v>
      </c>
      <c r="L214" s="40">
        <f t="shared" si="79"/>
        <v>2.3342759004451819</v>
      </c>
      <c r="M214" s="10">
        <f t="shared" si="99"/>
        <v>6.2389864621823445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14.812263427546517</v>
      </c>
      <c r="Q214" s="42">
        <f t="shared" si="101"/>
        <v>0.23610421198565029</v>
      </c>
      <c r="R214" s="4">
        <f t="shared" si="102"/>
        <v>492381.0598993302</v>
      </c>
      <c r="S214">
        <f t="shared" si="82"/>
        <v>4.9238105989933025E-4</v>
      </c>
      <c r="T214" s="41">
        <f t="shared" si="83"/>
        <v>3.3246947536931092E-4</v>
      </c>
      <c r="U214" s="42">
        <f t="shared" si="103"/>
        <v>0.87430135282084465</v>
      </c>
      <c r="V214" s="42">
        <f t="shared" si="104"/>
        <v>1.0646152018663655</v>
      </c>
      <c r="W214" s="42">
        <f t="shared" si="105"/>
        <v>1.0492902138511142</v>
      </c>
      <c r="X214" s="42">
        <f t="shared" si="106"/>
        <v>1.5324988015251284E-2</v>
      </c>
      <c r="Y214" s="42">
        <f t="shared" si="89"/>
        <v>6.5222324069992175E-3</v>
      </c>
      <c r="Z214" s="10">
        <f t="shared" si="107"/>
        <v>19.617537519058693</v>
      </c>
      <c r="AA214">
        <f t="shared" si="84"/>
        <v>6243069.6680508703</v>
      </c>
      <c r="AB214" s="10">
        <f t="shared" si="85"/>
        <v>6.2430696680508699</v>
      </c>
      <c r="AC214" s="10">
        <f t="shared" si="86"/>
        <v>6.14206966805087</v>
      </c>
      <c r="AD214" s="3">
        <f t="shared" si="87"/>
        <v>890.80053198707333</v>
      </c>
      <c r="AI214" s="94">
        <f t="shared" si="88"/>
        <v>1.0492902138511142</v>
      </c>
    </row>
    <row r="215" spans="2:35">
      <c r="B215" s="39">
        <f t="shared" si="90"/>
        <v>187</v>
      </c>
      <c r="C215" s="42">
        <f t="shared" si="91"/>
        <v>3.3633093525173017</v>
      </c>
      <c r="D215" s="10">
        <f t="shared" si="92"/>
        <v>11.636690647482617</v>
      </c>
      <c r="E215" s="40">
        <f t="shared" si="93"/>
        <v>22.726618705034767</v>
      </c>
      <c r="F215" s="40">
        <f t="shared" si="94"/>
        <v>46</v>
      </c>
      <c r="G215" s="3">
        <f t="shared" si="95"/>
        <v>391.36690647482351</v>
      </c>
      <c r="H215" s="3">
        <f t="shared" si="96"/>
        <v>150.59214621494854</v>
      </c>
      <c r="I215">
        <f t="shared" si="78"/>
        <v>1.5059214621494855E-4</v>
      </c>
      <c r="J215" s="4">
        <f t="shared" si="97"/>
        <v>553.31237603884961</v>
      </c>
      <c r="K215" s="40">
        <f t="shared" si="98"/>
        <v>3.6742445734791249</v>
      </c>
      <c r="L215" s="40">
        <f t="shared" si="79"/>
        <v>2.3257554265208751</v>
      </c>
      <c r="M215" s="10">
        <f t="shared" si="99"/>
        <v>6.2430696680508699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14.815355164863028</v>
      </c>
      <c r="Q215" s="42">
        <f t="shared" si="101"/>
        <v>0.23731819648420915</v>
      </c>
      <c r="R215" s="4">
        <f t="shared" si="102"/>
        <v>491652.71646137541</v>
      </c>
      <c r="S215">
        <f t="shared" si="82"/>
        <v>4.9165271646137544E-4</v>
      </c>
      <c r="T215" s="41">
        <f t="shared" si="83"/>
        <v>3.3319781880726573E-4</v>
      </c>
      <c r="U215" s="42">
        <f t="shared" si="103"/>
        <v>0.87300806251180596</v>
      </c>
      <c r="V215" s="42">
        <f t="shared" si="104"/>
        <v>1.0653268724386258</v>
      </c>
      <c r="W215" s="42">
        <f t="shared" si="105"/>
        <v>1.0499882388443886</v>
      </c>
      <c r="X215" s="42">
        <f t="shared" si="106"/>
        <v>1.533863359423715E-2</v>
      </c>
      <c r="Y215" s="42">
        <f t="shared" si="89"/>
        <v>6.5408532704116958E-3</v>
      </c>
      <c r="Z215" s="10">
        <f t="shared" si="107"/>
        <v>19.630540481404452</v>
      </c>
      <c r="AA215">
        <f t="shared" si="84"/>
        <v>6247140.7753721178</v>
      </c>
      <c r="AB215" s="10">
        <f t="shared" si="85"/>
        <v>6.2471407753721175</v>
      </c>
      <c r="AC215" s="10">
        <f t="shared" si="86"/>
        <v>6.1461407753721176</v>
      </c>
      <c r="AD215" s="3">
        <f t="shared" si="87"/>
        <v>891.39097539842169</v>
      </c>
      <c r="AI215" s="94">
        <f t="shared" si="88"/>
        <v>1.0499882388443886</v>
      </c>
    </row>
    <row r="216" spans="2:35">
      <c r="B216" s="39">
        <f t="shared" si="90"/>
        <v>188</v>
      </c>
      <c r="C216" s="42">
        <f t="shared" si="91"/>
        <v>3.3812949640280894</v>
      </c>
      <c r="D216" s="10">
        <f t="shared" si="92"/>
        <v>11.618705035971828</v>
      </c>
      <c r="E216" s="40">
        <f t="shared" si="93"/>
        <v>22.762589928056343</v>
      </c>
      <c r="F216" s="40">
        <f t="shared" si="94"/>
        <v>46</v>
      </c>
      <c r="G216" s="3">
        <f t="shared" si="95"/>
        <v>391.18705035971561</v>
      </c>
      <c r="H216" s="3">
        <f t="shared" si="96"/>
        <v>150.59214621494854</v>
      </c>
      <c r="I216">
        <f t="shared" si="78"/>
        <v>1.5059214621494855E-4</v>
      </c>
      <c r="J216" s="4">
        <f t="shared" si="97"/>
        <v>554.59752499262049</v>
      </c>
      <c r="K216" s="40">
        <f t="shared" si="98"/>
        <v>3.6827785441148611</v>
      </c>
      <c r="L216" s="40">
        <f t="shared" si="79"/>
        <v>2.3172214558851389</v>
      </c>
      <c r="M216" s="10">
        <f t="shared" si="99"/>
        <v>6.2471407753721175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14.818436370713757</v>
      </c>
      <c r="Q216" s="42">
        <f t="shared" si="101"/>
        <v>0.23853192855828503</v>
      </c>
      <c r="R216" s="4">
        <f t="shared" si="102"/>
        <v>490924.03948891489</v>
      </c>
      <c r="S216">
        <f t="shared" si="82"/>
        <v>4.9092403948891486E-4</v>
      </c>
      <c r="T216" s="41">
        <f t="shared" si="83"/>
        <v>3.3392649577972632E-4</v>
      </c>
      <c r="U216" s="42">
        <f t="shared" si="103"/>
        <v>0.87171417995888656</v>
      </c>
      <c r="V216" s="42">
        <f t="shared" si="104"/>
        <v>1.0660363852578807</v>
      </c>
      <c r="W216" s="42">
        <f t="shared" si="105"/>
        <v>1.0506841955881907</v>
      </c>
      <c r="X216" s="42">
        <f t="shared" si="106"/>
        <v>1.5352189669689986E-2</v>
      </c>
      <c r="Y216" s="42">
        <f t="shared" si="89"/>
        <v>6.5594867154210946E-3</v>
      </c>
      <c r="Z216" s="10">
        <f t="shared" si="107"/>
        <v>19.643504778213352</v>
      </c>
      <c r="AA216">
        <f t="shared" si="84"/>
        <v>6251199.776871169</v>
      </c>
      <c r="AB216" s="10">
        <f t="shared" si="85"/>
        <v>6.2511997768711689</v>
      </c>
      <c r="AC216" s="10">
        <f t="shared" si="86"/>
        <v>6.1501997768711689</v>
      </c>
      <c r="AD216" s="3">
        <f t="shared" si="87"/>
        <v>891.97966307051036</v>
      </c>
      <c r="AI216" s="94">
        <f t="shared" si="88"/>
        <v>1.0506841955881907</v>
      </c>
    </row>
    <row r="217" spans="2:35">
      <c r="B217" s="39">
        <f t="shared" si="90"/>
        <v>189</v>
      </c>
      <c r="C217" s="42">
        <f t="shared" si="91"/>
        <v>3.3992805755388771</v>
      </c>
      <c r="D217" s="10">
        <f t="shared" si="92"/>
        <v>11.60071942446104</v>
      </c>
      <c r="E217" s="40">
        <f t="shared" si="93"/>
        <v>22.798561151077919</v>
      </c>
      <c r="F217" s="40">
        <f t="shared" si="94"/>
        <v>46</v>
      </c>
      <c r="G217" s="3">
        <f t="shared" si="95"/>
        <v>391.00719424460772</v>
      </c>
      <c r="H217" s="3">
        <f t="shared" si="96"/>
        <v>150.59214621494854</v>
      </c>
      <c r="I217">
        <f t="shared" si="78"/>
        <v>1.5059214621494855E-4</v>
      </c>
      <c r="J217" s="4">
        <f t="shared" si="97"/>
        <v>555.884706445132</v>
      </c>
      <c r="K217" s="40">
        <f t="shared" si="98"/>
        <v>3.6913260114620243</v>
      </c>
      <c r="L217" s="40">
        <f t="shared" si="79"/>
        <v>2.3086739885379757</v>
      </c>
      <c r="M217" s="10">
        <f t="shared" si="99"/>
        <v>6.2511997768711689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14.821507053290334</v>
      </c>
      <c r="Q217" s="42">
        <f t="shared" si="101"/>
        <v>0.2397454091744006</v>
      </c>
      <c r="R217" s="4">
        <f t="shared" si="102"/>
        <v>490195.03007862082</v>
      </c>
      <c r="S217">
        <f t="shared" si="82"/>
        <v>4.9019503007862082E-4</v>
      </c>
      <c r="T217" s="41">
        <f t="shared" si="83"/>
        <v>3.3465550519002035E-4</v>
      </c>
      <c r="U217" s="42">
        <f t="shared" si="103"/>
        <v>0.87041970710940386</v>
      </c>
      <c r="V217" s="42">
        <f t="shared" si="104"/>
        <v>1.066743738871079</v>
      </c>
      <c r="W217" s="42">
        <f t="shared" si="105"/>
        <v>1.0513780828388719</v>
      </c>
      <c r="X217" s="42">
        <f t="shared" si="106"/>
        <v>1.5365656032207076E-2</v>
      </c>
      <c r="Y217" s="42">
        <f t="shared" si="89"/>
        <v>6.5781326411700767E-3</v>
      </c>
      <c r="Z217" s="10">
        <f t="shared" si="107"/>
        <v>19.656430386331028</v>
      </c>
      <c r="AA217">
        <f t="shared" si="84"/>
        <v>6255246.6652986063</v>
      </c>
      <c r="AB217" s="10">
        <f t="shared" si="85"/>
        <v>6.2552466652986061</v>
      </c>
      <c r="AC217" s="10">
        <f t="shared" si="86"/>
        <v>6.1542466652986061</v>
      </c>
      <c r="AD217" s="3">
        <f t="shared" si="87"/>
        <v>892.56659395193708</v>
      </c>
      <c r="AI217" s="94">
        <f t="shared" si="88"/>
        <v>1.0513780828388719</v>
      </c>
    </row>
    <row r="218" spans="2:35">
      <c r="B218" s="39">
        <f t="shared" si="90"/>
        <v>190</v>
      </c>
      <c r="C218" s="42">
        <f t="shared" si="91"/>
        <v>3.4172661870496648</v>
      </c>
      <c r="D218" s="10">
        <f t="shared" si="92"/>
        <v>11.582733812950252</v>
      </c>
      <c r="E218" s="40">
        <f t="shared" si="93"/>
        <v>22.834532374099496</v>
      </c>
      <c r="F218" s="40">
        <f t="shared" si="94"/>
        <v>46</v>
      </c>
      <c r="G218" s="3">
        <f t="shared" si="95"/>
        <v>390.82733812949982</v>
      </c>
      <c r="H218" s="3">
        <f t="shared" si="96"/>
        <v>150.59214621494854</v>
      </c>
      <c r="I218">
        <f t="shared" si="78"/>
        <v>1.5059214621494855E-4</v>
      </c>
      <c r="J218" s="4">
        <f t="shared" si="97"/>
        <v>557.17392039638412</v>
      </c>
      <c r="K218" s="40">
        <f t="shared" si="98"/>
        <v>3.6998869755206147</v>
      </c>
      <c r="L218" s="40">
        <f t="shared" si="79"/>
        <v>2.3001130244793853</v>
      </c>
      <c r="M218" s="10">
        <f t="shared" si="99"/>
        <v>6.2552466652986061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14.824567220747928</v>
      </c>
      <c r="Q218" s="42">
        <f t="shared" si="101"/>
        <v>0.24095863929727498</v>
      </c>
      <c r="R218" s="4">
        <f t="shared" si="102"/>
        <v>489465.68932716519</v>
      </c>
      <c r="S218">
        <f t="shared" si="82"/>
        <v>4.8946568932716524E-4</v>
      </c>
      <c r="T218" s="41">
        <f t="shared" si="83"/>
        <v>3.3538484594147593E-4</v>
      </c>
      <c r="U218" s="42">
        <f t="shared" si="103"/>
        <v>0.86912464591067418</v>
      </c>
      <c r="V218" s="42">
        <f t="shared" si="104"/>
        <v>1.0674489318328368</v>
      </c>
      <c r="W218" s="42">
        <f t="shared" si="105"/>
        <v>1.0520698993571422</v>
      </c>
      <c r="X218" s="42">
        <f t="shared" si="106"/>
        <v>1.537903247569461E-2</v>
      </c>
      <c r="Y218" s="42">
        <f t="shared" si="89"/>
        <v>6.5967909466302524E-3</v>
      </c>
      <c r="Z218" s="10">
        <f t="shared" si="107"/>
        <v>19.669317282693747</v>
      </c>
      <c r="AA218">
        <f t="shared" si="84"/>
        <v>6259281.4334333884</v>
      </c>
      <c r="AB218" s="10">
        <f t="shared" si="85"/>
        <v>6.2592814334333884</v>
      </c>
      <c r="AC218" s="10">
        <f t="shared" si="86"/>
        <v>6.1582814334333884</v>
      </c>
      <c r="AD218" s="3">
        <f t="shared" si="87"/>
        <v>893.1517669954153</v>
      </c>
      <c r="AI218" s="94">
        <f t="shared" si="88"/>
        <v>1.0520698993571422</v>
      </c>
    </row>
    <row r="219" spans="2:35">
      <c r="B219" s="39">
        <f t="shared" si="90"/>
        <v>191</v>
      </c>
      <c r="C219" s="42">
        <f t="shared" si="91"/>
        <v>3.4352517985604525</v>
      </c>
      <c r="D219" s="10">
        <f t="shared" si="92"/>
        <v>11.564748201439464</v>
      </c>
      <c r="E219" s="40">
        <f t="shared" si="93"/>
        <v>22.870503597121072</v>
      </c>
      <c r="F219" s="40">
        <f t="shared" si="94"/>
        <v>46</v>
      </c>
      <c r="G219" s="3">
        <f t="shared" si="95"/>
        <v>390.64748201439193</v>
      </c>
      <c r="H219" s="3">
        <f t="shared" si="96"/>
        <v>150.59214621494854</v>
      </c>
      <c r="I219">
        <f t="shared" si="78"/>
        <v>1.5059214621494855E-4</v>
      </c>
      <c r="J219" s="4">
        <f t="shared" si="97"/>
        <v>558.46516684637709</v>
      </c>
      <c r="K219" s="40">
        <f t="shared" si="98"/>
        <v>3.7084614362906332</v>
      </c>
      <c r="L219" s="40">
        <f t="shared" si="79"/>
        <v>2.2915385637093668</v>
      </c>
      <c r="M219" s="10">
        <f t="shared" si="99"/>
        <v>6.2592814334333884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14.827616881207547</v>
      </c>
      <c r="Q219" s="42">
        <f t="shared" si="101"/>
        <v>0.24217161988983282</v>
      </c>
      <c r="R219" s="4">
        <f t="shared" si="102"/>
        <v>488736.01833121985</v>
      </c>
      <c r="S219">
        <f t="shared" si="82"/>
        <v>4.8873601833121982E-4</v>
      </c>
      <c r="T219" s="41">
        <f t="shared" si="83"/>
        <v>3.3611451693742135E-4</v>
      </c>
      <c r="U219" s="42">
        <f t="shared" si="103"/>
        <v>0.86782899831001381</v>
      </c>
      <c r="V219" s="42">
        <f t="shared" si="104"/>
        <v>1.0681519627022271</v>
      </c>
      <c r="W219" s="42">
        <f t="shared" si="105"/>
        <v>1.0527596439085629</v>
      </c>
      <c r="X219" s="42">
        <f t="shared" si="106"/>
        <v>1.5392318793664206E-2</v>
      </c>
      <c r="Y219" s="42">
        <f t="shared" si="89"/>
        <v>6.6154615306014304E-3</v>
      </c>
      <c r="Z219" s="10">
        <f t="shared" si="107"/>
        <v>19.682165444324184</v>
      </c>
      <c r="AA219">
        <f t="shared" si="84"/>
        <v>6263304.0740815243</v>
      </c>
      <c r="AB219" s="10">
        <f t="shared" si="85"/>
        <v>6.2633040740815247</v>
      </c>
      <c r="AC219" s="10">
        <f t="shared" si="86"/>
        <v>6.1623040740815247</v>
      </c>
      <c r="AD219" s="3">
        <f t="shared" si="87"/>
        <v>893.73518115758145</v>
      </c>
      <c r="AI219" s="94">
        <f t="shared" si="88"/>
        <v>1.0527596439085629</v>
      </c>
    </row>
    <row r="220" spans="2:35">
      <c r="B220" s="39">
        <f t="shared" si="90"/>
        <v>192</v>
      </c>
      <c r="C220" s="42">
        <f t="shared" si="91"/>
        <v>3.4532374100712402</v>
      </c>
      <c r="D220" s="10">
        <f t="shared" si="92"/>
        <v>11.546762589928676</v>
      </c>
      <c r="E220" s="40">
        <f t="shared" si="93"/>
        <v>22.906474820142648</v>
      </c>
      <c r="F220" s="40">
        <f t="shared" si="94"/>
        <v>46</v>
      </c>
      <c r="G220" s="3">
        <f t="shared" si="95"/>
        <v>390.46762589928403</v>
      </c>
      <c r="H220" s="3">
        <f t="shared" si="96"/>
        <v>150.59214621494854</v>
      </c>
      <c r="I220">
        <f t="shared" ref="I220:I230" si="108">H220/1000^2</f>
        <v>1.5059214621494855E-4</v>
      </c>
      <c r="J220" s="4">
        <f t="shared" si="97"/>
        <v>559.75844579511067</v>
      </c>
      <c r="K220" s="40">
        <f t="shared" si="98"/>
        <v>3.7170493937720783</v>
      </c>
      <c r="L220" s="40">
        <f t="shared" ref="L220:L230" si="109">IF((gstar-K220)&lt;0,0,gstar-K220)</f>
        <v>2.2829506062279217</v>
      </c>
      <c r="M220" s="10">
        <f t="shared" si="99"/>
        <v>6.2633040740815247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14.830656042755168</v>
      </c>
      <c r="Q220" s="42">
        <f t="shared" si="101"/>
        <v>0.24338435191321312</v>
      </c>
      <c r="R220" s="4">
        <f t="shared" si="102"/>
        <v>488006.01818745694</v>
      </c>
      <c r="S220">
        <f t="shared" ref="S220:S230" si="112">R220/1000^3</f>
        <v>4.8800601818745694E-4</v>
      </c>
      <c r="T220" s="41">
        <f t="shared" ref="T220:T230" si="113">(vc/1000^3-S220)</f>
        <v>3.3684451708118423E-4</v>
      </c>
      <c r="U220" s="42">
        <f t="shared" si="103"/>
        <v>0.86653276625473985</v>
      </c>
      <c r="V220" s="42">
        <f t="shared" si="104"/>
        <v>1.0688528300431335</v>
      </c>
      <c r="W220" s="42">
        <f t="shared" si="105"/>
        <v>1.0534473152633199</v>
      </c>
      <c r="X220" s="42">
        <f t="shared" si="106"/>
        <v>1.5405514779813556E-2</v>
      </c>
      <c r="Y220" s="42">
        <f t="shared" si="89"/>
        <v>6.6341442917115688E-3</v>
      </c>
      <c r="Z220" s="10">
        <f t="shared" si="107"/>
        <v>19.694974848329348</v>
      </c>
      <c r="AA220">
        <f t="shared" ref="AA220:AA230" si="114">Z220*rat*to+patm*1000000</f>
        <v>6267314.5800754344</v>
      </c>
      <c r="AB220" s="10">
        <f t="shared" ref="AB220:AB230" si="115">AA220/1000000</f>
        <v>6.2673145800754346</v>
      </c>
      <c r="AC220" s="10">
        <f t="shared" ref="AC220:AC230" si="116">AB220-patm</f>
        <v>6.1663145800754346</v>
      </c>
      <c r="AD220" s="3">
        <f t="shared" ref="AD220:AD230" si="117">AC220*1000000/6895</f>
        <v>894.31683539890275</v>
      </c>
      <c r="AI220" s="94">
        <f t="shared" si="88"/>
        <v>1.0534473152633199</v>
      </c>
    </row>
    <row r="221" spans="2:35">
      <c r="B221" s="39">
        <f t="shared" si="90"/>
        <v>193</v>
      </c>
      <c r="C221" s="42">
        <f t="shared" si="91"/>
        <v>3.4712230215820279</v>
      </c>
      <c r="D221" s="10">
        <f t="shared" si="92"/>
        <v>11.528776978417888</v>
      </c>
      <c r="E221" s="40">
        <f t="shared" si="93"/>
        <v>22.942446043164225</v>
      </c>
      <c r="F221" s="40">
        <f t="shared" si="94"/>
        <v>46</v>
      </c>
      <c r="G221" s="3">
        <f t="shared" si="95"/>
        <v>390.28776978417613</v>
      </c>
      <c r="H221" s="3">
        <f t="shared" si="96"/>
        <v>150.59214621494854</v>
      </c>
      <c r="I221">
        <f t="shared" si="108"/>
        <v>1.5059214621494855E-4</v>
      </c>
      <c r="J221" s="4">
        <f t="shared" si="97"/>
        <v>561.05375724258533</v>
      </c>
      <c r="K221" s="40">
        <f t="shared" si="98"/>
        <v>3.7256508479649537</v>
      </c>
      <c r="L221" s="40">
        <f t="shared" si="109"/>
        <v>2.2743491520350463</v>
      </c>
      <c r="M221" s="10">
        <f t="shared" si="99"/>
        <v>6.2673145800754346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14.833684713441396</v>
      </c>
      <c r="Q221" s="42">
        <f t="shared" si="101"/>
        <v>0.24459683632677828</v>
      </c>
      <c r="R221" s="4">
        <f t="shared" si="102"/>
        <v>487275.6899925482</v>
      </c>
      <c r="S221">
        <f t="shared" si="112"/>
        <v>4.8727568999254819E-4</v>
      </c>
      <c r="T221" s="41">
        <f t="shared" si="113"/>
        <v>3.3757484527609298E-4</v>
      </c>
      <c r="U221" s="42">
        <f t="shared" si="103"/>
        <v>0.86523595169216816</v>
      </c>
      <c r="V221" s="42">
        <f t="shared" si="104"/>
        <v>1.0695515324263509</v>
      </c>
      <c r="W221" s="42">
        <f t="shared" si="105"/>
        <v>1.0541329121961136</v>
      </c>
      <c r="X221" s="42">
        <f t="shared" si="106"/>
        <v>1.5418620230237323E-2</v>
      </c>
      <c r="Y221" s="42">
        <f t="shared" si="89"/>
        <v>6.6528391284194121E-3</v>
      </c>
      <c r="Z221" s="10">
        <f t="shared" si="107"/>
        <v>19.70774547190636</v>
      </c>
      <c r="AA221">
        <f t="shared" si="114"/>
        <v>6271312.9442757452</v>
      </c>
      <c r="AB221" s="10">
        <f t="shared" si="115"/>
        <v>6.2713129442757456</v>
      </c>
      <c r="AC221" s="10">
        <f t="shared" si="116"/>
        <v>6.1703129442757456</v>
      </c>
      <c r="AD221" s="3">
        <f t="shared" si="117"/>
        <v>894.89672868393689</v>
      </c>
      <c r="AI221" s="94">
        <f t="shared" ref="AI221:AI230" si="118">($M221-patm)*1000000*$I221/SQRT(rat*to)*SQRT(k)*(2/(k+1))^((k+1)/2/(k-1))</f>
        <v>1.0541329121961136</v>
      </c>
    </row>
    <row r="222" spans="2:35">
      <c r="B222" s="39">
        <f t="shared" si="90"/>
        <v>194</v>
      </c>
      <c r="C222" s="42">
        <f t="shared" si="91"/>
        <v>3.4892086330928156</v>
      </c>
      <c r="D222" s="10">
        <f t="shared" si="92"/>
        <v>11.5107913669071</v>
      </c>
      <c r="E222" s="40">
        <f t="shared" si="93"/>
        <v>22.978417266185801</v>
      </c>
      <c r="F222" s="40">
        <f t="shared" si="94"/>
        <v>46</v>
      </c>
      <c r="G222" s="3">
        <f t="shared" si="95"/>
        <v>390.10791366906824</v>
      </c>
      <c r="H222" s="3">
        <f t="shared" si="96"/>
        <v>150.59214621494854</v>
      </c>
      <c r="I222">
        <f t="shared" si="108"/>
        <v>1.5059214621494855E-4</v>
      </c>
      <c r="J222" s="4">
        <f t="shared" si="97"/>
        <v>562.35110118880038</v>
      </c>
      <c r="K222" s="40">
        <f t="shared" si="98"/>
        <v>3.7342657988692545</v>
      </c>
      <c r="L222" s="40">
        <f t="shared" si="109"/>
        <v>2.2657342011307455</v>
      </c>
      <c r="M222" s="10">
        <f t="shared" si="99"/>
        <v>6.2713129442757456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14.836702901282962</v>
      </c>
      <c r="Q222" s="42">
        <f t="shared" si="101"/>
        <v>0.245809074088123</v>
      </c>
      <c r="R222" s="4">
        <f t="shared" si="102"/>
        <v>486545.03484316595</v>
      </c>
      <c r="S222">
        <f t="shared" si="112"/>
        <v>4.8654503484316596E-4</v>
      </c>
      <c r="T222" s="41">
        <f t="shared" si="113"/>
        <v>3.3830550042547521E-4</v>
      </c>
      <c r="U222" s="42">
        <f t="shared" si="103"/>
        <v>0.86393855656961605</v>
      </c>
      <c r="V222" s="42">
        <f t="shared" si="104"/>
        <v>1.070248068425897</v>
      </c>
      <c r="W222" s="42">
        <f t="shared" si="105"/>
        <v>1.0548164334864663</v>
      </c>
      <c r="X222" s="42">
        <f t="shared" si="106"/>
        <v>1.5431634939430783E-2</v>
      </c>
      <c r="Y222" s="42">
        <f t="shared" ref="Y222:Y285" si="119">IF((X222*(Q222-Q221)+Y221)&lt;0,0,X222*(Q222-Q221)+Y221)</f>
        <v>6.6715459390122769E-3</v>
      </c>
      <c r="Z222" s="10">
        <f t="shared" si="107"/>
        <v>19.720477292334007</v>
      </c>
      <c r="AA222">
        <f t="shared" si="114"/>
        <v>6275299.1595686553</v>
      </c>
      <c r="AB222" s="10">
        <f t="shared" si="115"/>
        <v>6.2752991595686556</v>
      </c>
      <c r="AC222" s="10">
        <f t="shared" si="116"/>
        <v>6.1742991595686556</v>
      </c>
      <c r="AD222" s="3">
        <f t="shared" si="117"/>
        <v>895.47485998095078</v>
      </c>
      <c r="AI222" s="94">
        <f t="shared" si="118"/>
        <v>1.0548164334864663</v>
      </c>
    </row>
    <row r="223" spans="2:35">
      <c r="B223" s="39">
        <f t="shared" si="90"/>
        <v>195</v>
      </c>
      <c r="C223" s="42">
        <f t="shared" si="91"/>
        <v>3.5071942446036033</v>
      </c>
      <c r="D223" s="10">
        <f t="shared" si="92"/>
        <v>11.492805755396311</v>
      </c>
      <c r="E223" s="40">
        <f t="shared" si="93"/>
        <v>23.014388489207377</v>
      </c>
      <c r="F223" s="40">
        <f t="shared" si="94"/>
        <v>46</v>
      </c>
      <c r="G223" s="3">
        <f t="shared" si="95"/>
        <v>389.92805755396034</v>
      </c>
      <c r="H223" s="3">
        <f t="shared" si="96"/>
        <v>150.59214621494854</v>
      </c>
      <c r="I223">
        <f t="shared" si="108"/>
        <v>1.5059214621494855E-4</v>
      </c>
      <c r="J223" s="4">
        <f t="shared" si="97"/>
        <v>563.65047763375628</v>
      </c>
      <c r="K223" s="40">
        <f t="shared" si="98"/>
        <v>3.7428942464849837</v>
      </c>
      <c r="L223" s="40">
        <f t="shared" si="109"/>
        <v>2.2571057535150163</v>
      </c>
      <c r="M223" s="10">
        <f t="shared" si="99"/>
        <v>6.2752991595686556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14.839710614260857</v>
      </c>
      <c r="Q223" s="42">
        <f t="shared" si="101"/>
        <v>0.24702106615308306</v>
      </c>
      <c r="R223" s="4">
        <f t="shared" si="102"/>
        <v>485814.05383598193</v>
      </c>
      <c r="S223">
        <f t="shared" si="112"/>
        <v>4.8581405383598194E-4</v>
      </c>
      <c r="T223" s="41">
        <f t="shared" si="113"/>
        <v>3.3903648143265923E-4</v>
      </c>
      <c r="U223" s="42">
        <f t="shared" si="103"/>
        <v>0.86264058283439971</v>
      </c>
      <c r="V223" s="42">
        <f t="shared" si="104"/>
        <v>1.0709424366232243</v>
      </c>
      <c r="W223" s="42">
        <f t="shared" si="105"/>
        <v>1.0554978779182724</v>
      </c>
      <c r="X223" s="42">
        <f t="shared" si="106"/>
        <v>1.5444558704951872E-2</v>
      </c>
      <c r="Y223" s="42">
        <f t="shared" si="119"/>
        <v>6.6902646216094883E-3</v>
      </c>
      <c r="Z223" s="10">
        <f t="shared" si="107"/>
        <v>19.733170286980858</v>
      </c>
      <c r="AA223">
        <f t="shared" si="114"/>
        <v>6279273.2188684745</v>
      </c>
      <c r="AB223" s="10">
        <f t="shared" si="115"/>
        <v>6.2792732188684743</v>
      </c>
      <c r="AC223" s="10">
        <f t="shared" si="116"/>
        <v>6.1782732188684744</v>
      </c>
      <c r="AD223" s="3">
        <f t="shared" si="117"/>
        <v>896.05122826228785</v>
      </c>
      <c r="AI223" s="94">
        <f t="shared" si="118"/>
        <v>1.0554978779182724</v>
      </c>
    </row>
    <row r="224" spans="2:35">
      <c r="B224" s="39">
        <f t="shared" si="90"/>
        <v>196</v>
      </c>
      <c r="C224" s="42">
        <f t="shared" si="91"/>
        <v>3.525179856114391</v>
      </c>
      <c r="D224" s="10">
        <f t="shared" si="92"/>
        <v>11.474820143885523</v>
      </c>
      <c r="E224" s="40">
        <f t="shared" si="93"/>
        <v>23.050359712228953</v>
      </c>
      <c r="F224" s="40">
        <f t="shared" si="94"/>
        <v>46</v>
      </c>
      <c r="G224" s="3">
        <f t="shared" si="95"/>
        <v>389.74820143885245</v>
      </c>
      <c r="H224" s="3">
        <f t="shared" si="96"/>
        <v>150.59214621494854</v>
      </c>
      <c r="I224">
        <f t="shared" si="108"/>
        <v>1.5059214621494855E-4</v>
      </c>
      <c r="J224" s="4">
        <f t="shared" si="97"/>
        <v>564.95188657745325</v>
      </c>
      <c r="K224" s="40">
        <f t="shared" si="98"/>
        <v>3.7515361908121423</v>
      </c>
      <c r="L224" s="40">
        <f t="shared" si="109"/>
        <v>2.2484638091878577</v>
      </c>
      <c r="M224" s="10">
        <f t="shared" si="99"/>
        <v>6.2792732188684743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14.842707860322378</v>
      </c>
      <c r="Q224" s="42">
        <f t="shared" si="101"/>
        <v>0.24823281347574425</v>
      </c>
      <c r="R224" s="4">
        <f t="shared" si="102"/>
        <v>485082.74806766806</v>
      </c>
      <c r="S224">
        <f t="shared" si="112"/>
        <v>4.8508274806766805E-4</v>
      </c>
      <c r="T224" s="41">
        <f t="shared" si="113"/>
        <v>3.3976778720097312E-4</v>
      </c>
      <c r="U224" s="42">
        <f t="shared" si="103"/>
        <v>0.86134203243383545</v>
      </c>
      <c r="V224" s="42">
        <f t="shared" si="104"/>
        <v>1.0716346356040929</v>
      </c>
      <c r="W224" s="42">
        <f t="shared" si="105"/>
        <v>1.0561772442802309</v>
      </c>
      <c r="X224" s="42">
        <f t="shared" si="106"/>
        <v>1.5457391323862035E-2</v>
      </c>
      <c r="Y224" s="42">
        <f t="shared" si="119"/>
        <v>6.7089950741615048E-3</v>
      </c>
      <c r="Z224" s="10">
        <f t="shared" si="107"/>
        <v>19.745824433300751</v>
      </c>
      <c r="AA224">
        <f t="shared" si="114"/>
        <v>6283235.115116206</v>
      </c>
      <c r="AB224" s="10">
        <f t="shared" si="115"/>
        <v>6.2832351151162058</v>
      </c>
      <c r="AC224" s="10">
        <f t="shared" si="116"/>
        <v>6.1822351151162058</v>
      </c>
      <c r="AD224" s="3">
        <f t="shared" si="117"/>
        <v>896.62583250416333</v>
      </c>
      <c r="AI224" s="94">
        <f t="shared" si="118"/>
        <v>1.0561772442802309</v>
      </c>
    </row>
    <row r="225" spans="2:35">
      <c r="B225" s="39">
        <f t="shared" si="90"/>
        <v>197</v>
      </c>
      <c r="C225" s="42">
        <f t="shared" si="91"/>
        <v>3.5431654676251787</v>
      </c>
      <c r="D225" s="10">
        <f t="shared" si="92"/>
        <v>11.456834532374735</v>
      </c>
      <c r="E225" s="40">
        <f t="shared" si="93"/>
        <v>23.08633093525053</v>
      </c>
      <c r="F225" s="40">
        <f t="shared" si="94"/>
        <v>46</v>
      </c>
      <c r="G225" s="3">
        <f t="shared" si="95"/>
        <v>389.56834532374455</v>
      </c>
      <c r="H225" s="3">
        <f t="shared" si="96"/>
        <v>150.59214621494854</v>
      </c>
      <c r="I225">
        <f t="shared" si="108"/>
        <v>1.5059214621494855E-4</v>
      </c>
      <c r="J225" s="4">
        <f t="shared" si="97"/>
        <v>566.25532801989038</v>
      </c>
      <c r="K225" s="40">
        <f t="shared" si="98"/>
        <v>3.7601916318507254</v>
      </c>
      <c r="L225" s="40">
        <f t="shared" si="109"/>
        <v>2.2398083681492746</v>
      </c>
      <c r="M225" s="10">
        <f t="shared" si="99"/>
        <v>6.2832351151162058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14.845694647380199</v>
      </c>
      <c r="Q225" s="42">
        <f t="shared" si="101"/>
        <v>0.24944431700845107</v>
      </c>
      <c r="R225" s="4">
        <f t="shared" si="102"/>
        <v>484351.11863489664</v>
      </c>
      <c r="S225">
        <f t="shared" si="112"/>
        <v>4.8435111863489666E-4</v>
      </c>
      <c r="T225" s="41">
        <f t="shared" si="113"/>
        <v>3.4049941663374451E-4</v>
      </c>
      <c r="U225" s="42">
        <f t="shared" si="103"/>
        <v>0.86004290731524058</v>
      </c>
      <c r="V225" s="42">
        <f t="shared" si="104"/>
        <v>1.0723246639589008</v>
      </c>
      <c r="W225" s="42">
        <f t="shared" si="105"/>
        <v>1.0568545313656053</v>
      </c>
      <c r="X225" s="42">
        <f t="shared" si="106"/>
        <v>1.5470132593295549E-2</v>
      </c>
      <c r="Y225" s="42">
        <f t="shared" si="119"/>
        <v>6.7277371944497255E-3</v>
      </c>
      <c r="Z225" s="10">
        <f t="shared" si="107"/>
        <v>19.758439708830288</v>
      </c>
      <c r="AA225">
        <f t="shared" si="114"/>
        <v>6287184.8412787681</v>
      </c>
      <c r="AB225" s="10">
        <f t="shared" si="115"/>
        <v>6.2871848412787683</v>
      </c>
      <c r="AC225" s="10">
        <f t="shared" si="116"/>
        <v>6.1861848412787683</v>
      </c>
      <c r="AD225" s="3">
        <f t="shared" si="117"/>
        <v>897.19867168655082</v>
      </c>
      <c r="AI225" s="94">
        <f t="shared" si="118"/>
        <v>1.0568545313656053</v>
      </c>
    </row>
    <row r="226" spans="2:35">
      <c r="B226" s="39">
        <f t="shared" si="90"/>
        <v>198</v>
      </c>
      <c r="C226" s="42">
        <f t="shared" si="91"/>
        <v>3.5611510791359664</v>
      </c>
      <c r="D226" s="10">
        <f t="shared" si="92"/>
        <v>11.438848920863947</v>
      </c>
      <c r="E226" s="40">
        <f t="shared" si="93"/>
        <v>23.122302158272106</v>
      </c>
      <c r="F226" s="40">
        <f t="shared" si="94"/>
        <v>46</v>
      </c>
      <c r="G226" s="3">
        <f t="shared" si="95"/>
        <v>389.38848920863666</v>
      </c>
      <c r="H226" s="3">
        <f t="shared" si="96"/>
        <v>150.59214621494854</v>
      </c>
      <c r="I226">
        <f t="shared" si="108"/>
        <v>1.5059214621494855E-4</v>
      </c>
      <c r="J226" s="4">
        <f t="shared" si="97"/>
        <v>567.56080196106859</v>
      </c>
      <c r="K226" s="40">
        <f t="shared" si="98"/>
        <v>3.7688605696007382</v>
      </c>
      <c r="L226" s="40">
        <f t="shared" si="109"/>
        <v>2.2311394303992618</v>
      </c>
      <c r="M226" s="10">
        <f t="shared" si="99"/>
        <v>6.2871848412787683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14.848670983311923</v>
      </c>
      <c r="Q226" s="42">
        <f t="shared" si="101"/>
        <v>0.25065557770181557</v>
      </c>
      <c r="R226" s="4">
        <f t="shared" si="102"/>
        <v>483619.16663433932</v>
      </c>
      <c r="S226">
        <f t="shared" si="112"/>
        <v>4.8361916663433932E-4</v>
      </c>
      <c r="T226" s="41">
        <f t="shared" si="113"/>
        <v>3.4123136863430185E-4</v>
      </c>
      <c r="U226" s="42">
        <f t="shared" si="103"/>
        <v>0.85874320942593096</v>
      </c>
      <c r="V226" s="42">
        <f t="shared" si="104"/>
        <v>1.0730125202853464</v>
      </c>
      <c r="W226" s="42">
        <f t="shared" si="105"/>
        <v>1.057529737972088</v>
      </c>
      <c r="X226" s="42">
        <f t="shared" si="106"/>
        <v>1.5482782313258392E-2</v>
      </c>
      <c r="Y226" s="42">
        <f t="shared" si="119"/>
        <v>6.7464908800896947E-3</v>
      </c>
      <c r="Z226" s="10">
        <f t="shared" si="107"/>
        <v>19.77101609119623</v>
      </c>
      <c r="AA226">
        <f t="shared" si="114"/>
        <v>6291122.3903513076</v>
      </c>
      <c r="AB226" s="10">
        <f t="shared" si="115"/>
        <v>6.2911223903513074</v>
      </c>
      <c r="AC226" s="10">
        <f t="shared" si="116"/>
        <v>6.1901223903513074</v>
      </c>
      <c r="AD226" s="3">
        <f t="shared" si="117"/>
        <v>897.76974479351816</v>
      </c>
      <c r="AI226" s="94">
        <f t="shared" si="118"/>
        <v>1.057529737972088</v>
      </c>
    </row>
    <row r="227" spans="2:35">
      <c r="B227" s="39">
        <f t="shared" si="90"/>
        <v>199</v>
      </c>
      <c r="C227" s="42">
        <f t="shared" si="91"/>
        <v>3.5791366906467541</v>
      </c>
      <c r="D227" s="10">
        <f t="shared" si="92"/>
        <v>11.420863309353159</v>
      </c>
      <c r="E227" s="40">
        <f t="shared" si="93"/>
        <v>23.158273381293682</v>
      </c>
      <c r="F227" s="40">
        <f t="shared" si="94"/>
        <v>46</v>
      </c>
      <c r="G227" s="3">
        <f t="shared" si="95"/>
        <v>389.20863309352876</v>
      </c>
      <c r="H227" s="3">
        <f t="shared" si="96"/>
        <v>150.59214621494854</v>
      </c>
      <c r="I227">
        <f t="shared" si="108"/>
        <v>1.5059214621494855E-4</v>
      </c>
      <c r="J227" s="4">
        <f t="shared" si="97"/>
        <v>568.86830840098764</v>
      </c>
      <c r="K227" s="40">
        <f t="shared" si="98"/>
        <v>3.7775430040621791</v>
      </c>
      <c r="L227" s="40">
        <f t="shared" si="109"/>
        <v>2.2224569959378209</v>
      </c>
      <c r="M227" s="10">
        <f t="shared" si="99"/>
        <v>6.2911223903513074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14.851636875961935</v>
      </c>
      <c r="Q227" s="42">
        <f t="shared" si="101"/>
        <v>0.25186659650472598</v>
      </c>
      <c r="R227" s="4">
        <f t="shared" si="102"/>
        <v>482886.89316266822</v>
      </c>
      <c r="S227">
        <f t="shared" si="112"/>
        <v>4.828868931626682E-4</v>
      </c>
      <c r="T227" s="41">
        <f t="shared" si="113"/>
        <v>3.4196364210597297E-4</v>
      </c>
      <c r="U227" s="42">
        <f t="shared" si="103"/>
        <v>0.85744294071322347</v>
      </c>
      <c r="V227" s="42">
        <f t="shared" si="104"/>
        <v>1.0736982031844529</v>
      </c>
      <c r="W227" s="42">
        <f t="shared" si="105"/>
        <v>1.0582028629021984</v>
      </c>
      <c r="X227" s="42">
        <f t="shared" si="106"/>
        <v>1.5495340282254411E-2</v>
      </c>
      <c r="Y227" s="42">
        <f t="shared" si="119"/>
        <v>6.7652560285290002E-3</v>
      </c>
      <c r="Z227" s="10">
        <f t="shared" si="107"/>
        <v>19.783553558107439</v>
      </c>
      <c r="AA227">
        <f t="shared" si="114"/>
        <v>6295047.7553546727</v>
      </c>
      <c r="AB227" s="10">
        <f t="shared" si="115"/>
        <v>6.2950477553546724</v>
      </c>
      <c r="AC227" s="10">
        <f t="shared" si="116"/>
        <v>6.1940477553546724</v>
      </c>
      <c r="AD227" s="3">
        <f t="shared" si="117"/>
        <v>898.33905081286048</v>
      </c>
      <c r="AI227" s="94">
        <f t="shared" si="118"/>
        <v>1.0582028629021984</v>
      </c>
    </row>
    <row r="228" spans="2:35">
      <c r="B228" s="39">
        <f t="shared" si="90"/>
        <v>200</v>
      </c>
      <c r="C228" s="42">
        <f t="shared" si="91"/>
        <v>3.5971223021575418</v>
      </c>
      <c r="D228" s="10">
        <f t="shared" si="92"/>
        <v>11.402877697842371</v>
      </c>
      <c r="E228" s="40">
        <f t="shared" si="93"/>
        <v>23.194244604315259</v>
      </c>
      <c r="F228" s="40">
        <f t="shared" si="94"/>
        <v>46</v>
      </c>
      <c r="G228" s="3">
        <f t="shared" si="95"/>
        <v>389.02877697842086</v>
      </c>
      <c r="H228" s="3">
        <f t="shared" si="96"/>
        <v>150.59214621494854</v>
      </c>
      <c r="I228">
        <f t="shared" si="108"/>
        <v>1.5059214621494855E-4</v>
      </c>
      <c r="J228" s="4">
        <f t="shared" si="97"/>
        <v>570.17784733964709</v>
      </c>
      <c r="K228" s="40">
        <f t="shared" si="98"/>
        <v>3.7862389352350458</v>
      </c>
      <c r="L228" s="40">
        <f t="shared" si="109"/>
        <v>2.2137610647649542</v>
      </c>
      <c r="M228" s="10">
        <f t="shared" si="99"/>
        <v>6.2950477553546724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14.854592333139642</v>
      </c>
      <c r="Q228" s="42">
        <f t="shared" si="101"/>
        <v>0.25307737436435551</v>
      </c>
      <c r="R228" s="4">
        <f t="shared" si="102"/>
        <v>482154.29931655544</v>
      </c>
      <c r="S228">
        <f t="shared" si="112"/>
        <v>4.8215429931655542E-4</v>
      </c>
      <c r="T228" s="41">
        <f t="shared" si="113"/>
        <v>3.4269623595208575E-4</v>
      </c>
      <c r="U228" s="42">
        <f t="shared" si="103"/>
        <v>0.85614210312443484</v>
      </c>
      <c r="V228" s="42">
        <f t="shared" si="104"/>
        <v>1.0743817112634135</v>
      </c>
      <c r="W228" s="42">
        <f t="shared" si="105"/>
        <v>1.0588739049628484</v>
      </c>
      <c r="X228" s="42">
        <f t="shared" si="106"/>
        <v>1.5507806300565141E-2</v>
      </c>
      <c r="Y228" s="42">
        <f t="shared" si="119"/>
        <v>6.7840325370491479E-3</v>
      </c>
      <c r="Z228" s="10">
        <f t="shared" si="107"/>
        <v>19.796052087358383</v>
      </c>
      <c r="AA228">
        <f t="shared" si="114"/>
        <v>6298960.929336519</v>
      </c>
      <c r="AB228" s="10">
        <f t="shared" si="115"/>
        <v>6.298960929336519</v>
      </c>
      <c r="AC228" s="10">
        <f t="shared" si="116"/>
        <v>6.197960929336519</v>
      </c>
      <c r="AD228" s="3">
        <f t="shared" si="117"/>
        <v>898.90658873626091</v>
      </c>
      <c r="AI228" s="94">
        <f t="shared" si="118"/>
        <v>1.0588739049628484</v>
      </c>
    </row>
    <row r="229" spans="2:35">
      <c r="B229" s="39">
        <f t="shared" si="90"/>
        <v>201</v>
      </c>
      <c r="C229" s="42">
        <f t="shared" si="91"/>
        <v>3.6151079136683295</v>
      </c>
      <c r="D229" s="10">
        <f t="shared" si="92"/>
        <v>11.384892086331583</v>
      </c>
      <c r="E229" s="40">
        <f t="shared" si="93"/>
        <v>23.230215827336835</v>
      </c>
      <c r="F229" s="40">
        <f t="shared" si="94"/>
        <v>46</v>
      </c>
      <c r="G229" s="3">
        <f t="shared" si="95"/>
        <v>388.84892086331297</v>
      </c>
      <c r="H229" s="3">
        <f t="shared" si="96"/>
        <v>150.59214621494854</v>
      </c>
      <c r="I229">
        <f t="shared" si="108"/>
        <v>1.5059214621494855E-4</v>
      </c>
      <c r="J229" s="4">
        <f t="shared" si="97"/>
        <v>571.48941877704738</v>
      </c>
      <c r="K229" s="40">
        <f t="shared" si="98"/>
        <v>3.7949483631193406</v>
      </c>
      <c r="L229" s="40">
        <f t="shared" si="109"/>
        <v>2.2050516368806594</v>
      </c>
      <c r="M229" s="10">
        <f t="shared" si="99"/>
        <v>6.298960929336519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14.857537362620448</v>
      </c>
      <c r="Q229" s="42">
        <f t="shared" si="101"/>
        <v>0.25428791222617081</v>
      </c>
      <c r="R229" s="4">
        <f t="shared" si="102"/>
        <v>481421.38619267283</v>
      </c>
      <c r="S229">
        <f t="shared" si="112"/>
        <v>4.8142138619267284E-4</v>
      </c>
      <c r="T229" s="41">
        <f t="shared" si="113"/>
        <v>3.4342914907596833E-4</v>
      </c>
      <c r="U229" s="42">
        <f t="shared" si="103"/>
        <v>0.85484069860688139</v>
      </c>
      <c r="V229" s="42">
        <f t="shared" si="104"/>
        <v>1.0750630431351329</v>
      </c>
      <c r="W229" s="42">
        <f t="shared" si="105"/>
        <v>1.0595428629655332</v>
      </c>
      <c r="X229" s="42">
        <f t="shared" si="106"/>
        <v>1.5520180169599662E-2</v>
      </c>
      <c r="Y229" s="42">
        <f t="shared" si="119"/>
        <v>6.8028203027666436E-3</v>
      </c>
      <c r="Z229" s="10">
        <f t="shared" si="107"/>
        <v>19.808511656830341</v>
      </c>
      <c r="AA229">
        <f t="shared" si="114"/>
        <v>6302861.9053716781</v>
      </c>
      <c r="AB229" s="10">
        <f t="shared" si="115"/>
        <v>6.3028619053716781</v>
      </c>
      <c r="AC229" s="10">
        <f t="shared" si="116"/>
        <v>6.2018619053716781</v>
      </c>
      <c r="AD229" s="3">
        <f t="shared" si="117"/>
        <v>899.47235755934412</v>
      </c>
      <c r="AI229" s="94">
        <f t="shared" si="118"/>
        <v>1.0595428629655332</v>
      </c>
    </row>
    <row r="230" spans="2:35">
      <c r="B230" s="39">
        <f t="shared" si="90"/>
        <v>202</v>
      </c>
      <c r="C230" s="42">
        <f t="shared" si="91"/>
        <v>3.6330935251791172</v>
      </c>
      <c r="D230" s="10">
        <f t="shared" si="92"/>
        <v>11.366906474820794</v>
      </c>
      <c r="E230" s="40">
        <f t="shared" si="93"/>
        <v>23.266187050358411</v>
      </c>
      <c r="F230" s="40">
        <f t="shared" si="94"/>
        <v>46</v>
      </c>
      <c r="G230" s="3">
        <f t="shared" si="95"/>
        <v>388.66906474820507</v>
      </c>
      <c r="H230" s="3">
        <f t="shared" si="96"/>
        <v>150.59214621494854</v>
      </c>
      <c r="I230">
        <f t="shared" si="108"/>
        <v>1.5059214621494855E-4</v>
      </c>
      <c r="J230" s="4">
        <f t="shared" si="97"/>
        <v>572.80302271318874</v>
      </c>
      <c r="K230" s="40">
        <f t="shared" si="98"/>
        <v>3.8036712877150656</v>
      </c>
      <c r="L230" s="40">
        <f t="shared" si="109"/>
        <v>2.1963287122849344</v>
      </c>
      <c r="M230" s="10">
        <f t="shared" si="99"/>
        <v>6.3028619053716781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14.860471972146122</v>
      </c>
      <c r="Q230" s="42">
        <f t="shared" si="101"/>
        <v>0.25549821103394077</v>
      </c>
      <c r="R230" s="4">
        <f t="shared" si="102"/>
        <v>480688.15488769225</v>
      </c>
      <c r="S230">
        <f t="shared" si="112"/>
        <v>4.8068815488769225E-4</v>
      </c>
      <c r="T230" s="41">
        <f t="shared" si="113"/>
        <v>3.4416238038094892E-4</v>
      </c>
      <c r="U230" s="42">
        <f t="shared" si="103"/>
        <v>0.85353872910787953</v>
      </c>
      <c r="V230" s="42">
        <f t="shared" si="104"/>
        <v>1.0757421974171828</v>
      </c>
      <c r="W230" s="42">
        <f t="shared" si="105"/>
        <v>1.0602097357263938</v>
      </c>
      <c r="X230" s="42">
        <f t="shared" si="106"/>
        <v>1.5532461690789034E-2</v>
      </c>
      <c r="Y230" s="42">
        <f t="shared" si="119"/>
        <v>6.8216192226327379E-3</v>
      </c>
      <c r="Z230" s="10">
        <f t="shared" si="107"/>
        <v>19.820932244488706</v>
      </c>
      <c r="AA230">
        <f t="shared" si="114"/>
        <v>6306750.6765613183</v>
      </c>
      <c r="AB230" s="10">
        <f t="shared" si="115"/>
        <v>6.3067506765613182</v>
      </c>
      <c r="AC230" s="10">
        <f t="shared" si="116"/>
        <v>6.2057506765613182</v>
      </c>
      <c r="AD230" s="3">
        <f t="shared" si="117"/>
        <v>900.0363562815545</v>
      </c>
      <c r="AI230" s="94">
        <f t="shared" si="118"/>
        <v>1.0602097357263938</v>
      </c>
    </row>
    <row r="231" spans="2:35">
      <c r="B231" s="39">
        <f t="shared" si="90"/>
        <v>203</v>
      </c>
      <c r="C231" s="42">
        <f t="shared" si="91"/>
        <v>3.6510791366899049</v>
      </c>
      <c r="D231" s="10">
        <f t="shared" si="92"/>
        <v>11.348920863310006</v>
      </c>
      <c r="E231" s="40">
        <f t="shared" si="93"/>
        <v>23.302158273379987</v>
      </c>
      <c r="F231" s="40">
        <f t="shared" si="94"/>
        <v>46</v>
      </c>
      <c r="G231" s="3">
        <f t="shared" si="95"/>
        <v>388.48920863309718</v>
      </c>
      <c r="H231" s="3">
        <f t="shared" si="96"/>
        <v>150.59214621494854</v>
      </c>
      <c r="I231">
        <f t="shared" ref="I231:I294" si="120">H231/1000^2</f>
        <v>1.5059214621494855E-4</v>
      </c>
      <c r="J231" s="4">
        <f t="shared" si="97"/>
        <v>574.11865914807072</v>
      </c>
      <c r="K231" s="40">
        <f t="shared" si="98"/>
        <v>3.8124077090222173</v>
      </c>
      <c r="L231" s="40">
        <f t="shared" ref="L231:L294" si="121">IF((gstar-K231)&lt;0,0,gstar-K231)</f>
        <v>2.1875922909777827</v>
      </c>
      <c r="M231" s="10">
        <f t="shared" si="99"/>
        <v>6.3067506765613182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14.863396169424345</v>
      </c>
      <c r="Q231" s="42">
        <f t="shared" si="101"/>
        <v>0.25670827172974503</v>
      </c>
      <c r="R231" s="4">
        <f t="shared" si="102"/>
        <v>479954.60649828584</v>
      </c>
      <c r="S231">
        <f t="shared" ref="S231:S294" si="122">R231/1000^3</f>
        <v>4.7995460649828583E-4</v>
      </c>
      <c r="T231" s="41">
        <f t="shared" ref="T231:T294" si="123">(vc/1000^3-S231)</f>
        <v>3.4489592877035534E-4</v>
      </c>
      <c r="U231" s="42">
        <f t="shared" si="103"/>
        <v>0.85223619657474625</v>
      </c>
      <c r="V231" s="42">
        <f t="shared" si="104"/>
        <v>1.076419172732126</v>
      </c>
      <c r="W231" s="42">
        <f t="shared" si="105"/>
        <v>1.0608745220660731</v>
      </c>
      <c r="X231" s="42">
        <f t="shared" si="106"/>
        <v>1.5544650666052817E-2</v>
      </c>
      <c r="Y231" s="42">
        <f t="shared" si="119"/>
        <v>6.8404291934337363E-3</v>
      </c>
      <c r="Z231" s="10">
        <f t="shared" si="107"/>
        <v>19.833313828381986</v>
      </c>
      <c r="AA231">
        <f t="shared" ref="AA231:AA294" si="124">Z231*rat*to+patm*1000000</f>
        <v>6310627.2360326312</v>
      </c>
      <c r="AB231" s="10">
        <f t="shared" ref="AB231:AB294" si="125">AA231/1000000</f>
        <v>6.310627236032631</v>
      </c>
      <c r="AC231" s="10">
        <f t="shared" ref="AC231:AC294" si="126">AB231-patm</f>
        <v>6.209627236032631</v>
      </c>
      <c r="AD231" s="3">
        <f t="shared" ref="AD231:AD294" si="127">AC231*1000000/6895</f>
        <v>900.59858390611043</v>
      </c>
      <c r="AI231" s="94">
        <f t="shared" ref="AI231:AI294" si="128">($M231-patm)*1000000*$I231/SQRT(rat*to)*SQRT(k)*(2/(k+1))^((k+1)/2/(k-1))</f>
        <v>1.0608745220660731</v>
      </c>
    </row>
    <row r="232" spans="2:35">
      <c r="B232" s="39">
        <f t="shared" ref="B232:B295" si="129">1+B231</f>
        <v>204</v>
      </c>
      <c r="C232" s="42">
        <f t="shared" ref="C232:C295" si="130">xincp+C231</f>
        <v>3.6690647482006926</v>
      </c>
      <c r="D232" s="10">
        <f t="shared" ref="D232:D295" si="131">(F232-E232)/2</f>
        <v>11.330935251799218</v>
      </c>
      <c r="E232" s="40">
        <f t="shared" ref="E232:E295" si="132">E231+ci*2*xincp</f>
        <v>23.338129496401564</v>
      </c>
      <c r="F232" s="40">
        <f t="shared" ref="F232:F295" si="133">F231-osi*2*xincp</f>
        <v>46</v>
      </c>
      <c r="G232" s="3">
        <f t="shared" ref="G232:G295" si="134">G231-ei*n*2*xincp</f>
        <v>388.30935251798928</v>
      </c>
      <c r="H232" s="3">
        <f t="shared" ref="H232:H295" si="135">PI()/4*(dto+erate*(two-D232)/two)^2</f>
        <v>150.59214621494854</v>
      </c>
      <c r="I232">
        <f t="shared" si="120"/>
        <v>1.5059214621494855E-4</v>
      </c>
      <c r="J232" s="4">
        <f t="shared" ref="J232:J295" si="136">PI()/4*dc^2-PI()/4*(F232^2-E232^2)</f>
        <v>575.43632808169332</v>
      </c>
      <c r="K232" s="40">
        <f t="shared" ref="K232:K295" si="137">J232/H232</f>
        <v>3.8211576270407956</v>
      </c>
      <c r="L232" s="40">
        <f t="shared" si="121"/>
        <v>2.1788423729592044</v>
      </c>
      <c r="M232" s="10">
        <f t="shared" ref="M232:M295" si="138">AB231</f>
        <v>6.310627236032631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14.866309962128556</v>
      </c>
      <c r="Q232" s="42">
        <f t="shared" ref="Q232:Q295" si="140">xincp/P232+Q231</f>
        <v>0.2579180952539824</v>
      </c>
      <c r="R232" s="4">
        <f t="shared" ref="R232:R295" si="141">PI()/4*(F232^2-E232^2)*G232</f>
        <v>479220.74212112563</v>
      </c>
      <c r="S232">
        <f t="shared" si="122"/>
        <v>4.7922074212112566E-4</v>
      </c>
      <c r="T232" s="41">
        <f t="shared" si="123"/>
        <v>3.4562979314751551E-4</v>
      </c>
      <c r="U232" s="42">
        <f t="shared" ref="U232:U295" si="142">rhopgrain*R232/1000^2</f>
        <v>0.85093310295479796</v>
      </c>
      <c r="V232" s="42">
        <f t="shared" ref="V232:V295" si="143">(U231-U232)/(Q232-Q231)</f>
        <v>1.0770939677088125</v>
      </c>
      <c r="W232" s="42">
        <f t="shared" ref="W232:W295" si="144">IF(V232&lt;AI232,IF(AB231&gt;pbd,AI232,0),AI232)</f>
        <v>1.061537220809663</v>
      </c>
      <c r="X232" s="42">
        <f t="shared" ref="X232:X295" si="145">V232-W232</f>
        <v>1.5556746899149543E-2</v>
      </c>
      <c r="Y232" s="42">
        <f t="shared" si="119"/>
        <v>6.8592501117929342E-3</v>
      </c>
      <c r="Z232" s="10">
        <f t="shared" ref="Z232:Z295" si="146">Y232/T232</f>
        <v>19.845656386645441</v>
      </c>
      <c r="AA232">
        <f t="shared" si="124"/>
        <v>6314491.5769399684</v>
      </c>
      <c r="AB232" s="10">
        <f t="shared" si="125"/>
        <v>6.3144915769399681</v>
      </c>
      <c r="AC232" s="10">
        <f t="shared" si="126"/>
        <v>6.2134915769399681</v>
      </c>
      <c r="AD232" s="3">
        <f t="shared" si="127"/>
        <v>901.15903944016941</v>
      </c>
      <c r="AI232" s="94">
        <f t="shared" si="128"/>
        <v>1.061537220809663</v>
      </c>
    </row>
    <row r="233" spans="2:35">
      <c r="B233" s="39">
        <f t="shared" si="129"/>
        <v>205</v>
      </c>
      <c r="C233" s="42">
        <f t="shared" si="130"/>
        <v>3.6870503597114803</v>
      </c>
      <c r="D233" s="10">
        <f t="shared" si="131"/>
        <v>11.31294964028843</v>
      </c>
      <c r="E233" s="40">
        <f t="shared" si="132"/>
        <v>23.37410071942314</v>
      </c>
      <c r="F233" s="40">
        <f t="shared" si="133"/>
        <v>46</v>
      </c>
      <c r="G233" s="3">
        <f t="shared" si="134"/>
        <v>388.12949640288139</v>
      </c>
      <c r="H233" s="3">
        <f t="shared" si="135"/>
        <v>150.59214621494854</v>
      </c>
      <c r="I233">
        <f t="shared" si="120"/>
        <v>1.5059214621494855E-4</v>
      </c>
      <c r="J233" s="4">
        <f t="shared" si="136"/>
        <v>576.75602951405654</v>
      </c>
      <c r="K233" s="40">
        <f t="shared" si="137"/>
        <v>3.8299210417708012</v>
      </c>
      <c r="L233" s="40">
        <f t="shared" si="121"/>
        <v>2.1700789582291988</v>
      </c>
      <c r="M233" s="10">
        <f t="shared" si="138"/>
        <v>6.3144915769399681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14.869213357898955</v>
      </c>
      <c r="Q233" s="42">
        <f t="shared" si="140"/>
        <v>0.2591276825453796</v>
      </c>
      <c r="R233" s="4">
        <f t="shared" si="141"/>
        <v>478486.5628528836</v>
      </c>
      <c r="S233">
        <f t="shared" si="122"/>
        <v>4.7848656285288358E-4</v>
      </c>
      <c r="T233" s="41">
        <f t="shared" si="123"/>
        <v>3.4636397241575759E-4</v>
      </c>
      <c r="U233" s="42">
        <f t="shared" si="142"/>
        <v>0.8496294501953513</v>
      </c>
      <c r="V233" s="42">
        <f t="shared" si="143"/>
        <v>1.0777665809805339</v>
      </c>
      <c r="W233" s="42">
        <f t="shared" si="144"/>
        <v>1.0621978307868984</v>
      </c>
      <c r="X233" s="42">
        <f t="shared" si="145"/>
        <v>1.5568750193635461E-2</v>
      </c>
      <c r="Y233" s="42">
        <f t="shared" si="119"/>
        <v>6.8780818741700934E-3</v>
      </c>
      <c r="Z233" s="10">
        <f t="shared" si="146"/>
        <v>19.85795989749764</v>
      </c>
      <c r="AA233">
        <f t="shared" si="124"/>
        <v>6318343.6924637649</v>
      </c>
      <c r="AB233" s="10">
        <f t="shared" si="125"/>
        <v>6.318343692463765</v>
      </c>
      <c r="AC233" s="10">
        <f t="shared" si="126"/>
        <v>6.2173436924637651</v>
      </c>
      <c r="AD233" s="3">
        <f t="shared" si="127"/>
        <v>901.7177218946722</v>
      </c>
      <c r="AI233" s="94">
        <f t="shared" si="128"/>
        <v>1.0621978307868984</v>
      </c>
    </row>
    <row r="234" spans="2:35">
      <c r="B234" s="39">
        <f t="shared" si="129"/>
        <v>206</v>
      </c>
      <c r="C234" s="42">
        <f t="shared" si="130"/>
        <v>3.705035971222268</v>
      </c>
      <c r="D234" s="10">
        <f t="shared" si="131"/>
        <v>11.294964028777642</v>
      </c>
      <c r="E234" s="40">
        <f t="shared" si="132"/>
        <v>23.410071942444716</v>
      </c>
      <c r="F234" s="40">
        <f t="shared" si="133"/>
        <v>46</v>
      </c>
      <c r="G234" s="3">
        <f t="shared" si="134"/>
        <v>387.94964028777349</v>
      </c>
      <c r="H234" s="3">
        <f t="shared" si="135"/>
        <v>150.59214621494854</v>
      </c>
      <c r="I234">
        <f t="shared" si="120"/>
        <v>1.5059214621494855E-4</v>
      </c>
      <c r="J234" s="4">
        <f t="shared" si="136"/>
        <v>578.0777634451606</v>
      </c>
      <c r="K234" s="40">
        <f t="shared" si="137"/>
        <v>3.8386979532122352</v>
      </c>
      <c r="L234" s="40">
        <f t="shared" si="121"/>
        <v>2.1613020467877648</v>
      </c>
      <c r="M234" s="10">
        <f t="shared" si="138"/>
        <v>6.318343692463765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14.872106364341828</v>
      </c>
      <c r="Q234" s="42">
        <f t="shared" si="140"/>
        <v>0.26033703454099949</v>
      </c>
      <c r="R234" s="4">
        <f t="shared" si="141"/>
        <v>477752.06979023165</v>
      </c>
      <c r="S234">
        <f t="shared" si="122"/>
        <v>4.7775206979023166E-4</v>
      </c>
      <c r="T234" s="41">
        <f t="shared" si="123"/>
        <v>3.4709846547840951E-4</v>
      </c>
      <c r="U234" s="42">
        <f t="shared" si="142"/>
        <v>0.84832524024372269</v>
      </c>
      <c r="V234" s="42">
        <f t="shared" si="143"/>
        <v>1.0784370111863901</v>
      </c>
      <c r="W234" s="42">
        <f t="shared" si="144"/>
        <v>1.0628563508319731</v>
      </c>
      <c r="X234" s="42">
        <f t="shared" si="145"/>
        <v>1.5580660354417075E-2</v>
      </c>
      <c r="Y234" s="42">
        <f t="shared" si="119"/>
        <v>6.8969243768627836E-3</v>
      </c>
      <c r="Z234" s="10">
        <f t="shared" si="146"/>
        <v>19.870224339242409</v>
      </c>
      <c r="AA234">
        <f t="shared" si="124"/>
        <v>6322183.5758111496</v>
      </c>
      <c r="AB234" s="10">
        <f t="shared" si="125"/>
        <v>6.3221835758111498</v>
      </c>
      <c r="AC234" s="10">
        <f t="shared" si="126"/>
        <v>6.2211835758111498</v>
      </c>
      <c r="AD234" s="3">
        <f t="shared" si="127"/>
        <v>902.27463028443071</v>
      </c>
      <c r="AI234" s="94">
        <f t="shared" si="128"/>
        <v>1.0628563508319731</v>
      </c>
    </row>
    <row r="235" spans="2:35">
      <c r="B235" s="39">
        <f t="shared" si="129"/>
        <v>207</v>
      </c>
      <c r="C235" s="42">
        <f t="shared" si="130"/>
        <v>3.7230215827330557</v>
      </c>
      <c r="D235" s="10">
        <f t="shared" si="131"/>
        <v>11.276978417266854</v>
      </c>
      <c r="E235" s="40">
        <f t="shared" si="132"/>
        <v>23.446043165466293</v>
      </c>
      <c r="F235" s="40">
        <f t="shared" si="133"/>
        <v>46</v>
      </c>
      <c r="G235" s="3">
        <f t="shared" si="134"/>
        <v>387.7697841726656</v>
      </c>
      <c r="H235" s="3">
        <f t="shared" si="135"/>
        <v>150.59214621494854</v>
      </c>
      <c r="I235">
        <f t="shared" si="120"/>
        <v>1.5059214621494855E-4</v>
      </c>
      <c r="J235" s="4">
        <f t="shared" si="136"/>
        <v>579.40152987500528</v>
      </c>
      <c r="K235" s="40">
        <f t="shared" si="137"/>
        <v>3.8474883613650959</v>
      </c>
      <c r="L235" s="40">
        <f t="shared" si="121"/>
        <v>2.1525116386349041</v>
      </c>
      <c r="M235" s="10">
        <f t="shared" si="138"/>
        <v>6.3221835758111498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14.874988989030113</v>
      </c>
      <c r="Q235" s="42">
        <f t="shared" si="140"/>
        <v>0.2615461521762496</v>
      </c>
      <c r="R235" s="4">
        <f t="shared" si="141"/>
        <v>477017.26402984175</v>
      </c>
      <c r="S235">
        <f t="shared" si="122"/>
        <v>4.7701726402984176E-4</v>
      </c>
      <c r="T235" s="41">
        <f t="shared" si="123"/>
        <v>3.4783327123879941E-4</v>
      </c>
      <c r="U235" s="42">
        <f t="shared" si="142"/>
        <v>0.84702047504722888</v>
      </c>
      <c r="V235" s="42">
        <f t="shared" si="143"/>
        <v>1.0791052569702282</v>
      </c>
      <c r="W235" s="42">
        <f t="shared" si="144"/>
        <v>1.0635127797836439</v>
      </c>
      <c r="X235" s="42">
        <f t="shared" si="145"/>
        <v>1.5592477186584297E-2</v>
      </c>
      <c r="Y235" s="42">
        <f t="shared" si="119"/>
        <v>6.9157775160063181E-3</v>
      </c>
      <c r="Z235" s="10">
        <f t="shared" si="146"/>
        <v>19.882449690266693</v>
      </c>
      <c r="AA235">
        <f t="shared" si="124"/>
        <v>6326011.220215274</v>
      </c>
      <c r="AB235" s="10">
        <f t="shared" si="125"/>
        <v>6.3260112202152738</v>
      </c>
      <c r="AC235" s="10">
        <f t="shared" si="126"/>
        <v>6.2250112202152739</v>
      </c>
      <c r="AD235" s="3">
        <f t="shared" si="127"/>
        <v>902.82976362803106</v>
      </c>
      <c r="AI235" s="94">
        <f t="shared" si="128"/>
        <v>1.0635127797836439</v>
      </c>
    </row>
    <row r="236" spans="2:35">
      <c r="B236" s="39">
        <f t="shared" si="129"/>
        <v>208</v>
      </c>
      <c r="C236" s="42">
        <f t="shared" si="130"/>
        <v>3.7410071942438434</v>
      </c>
      <c r="D236" s="10">
        <f t="shared" si="131"/>
        <v>11.258992805756066</v>
      </c>
      <c r="E236" s="40">
        <f t="shared" si="132"/>
        <v>23.482014388487869</v>
      </c>
      <c r="F236" s="40">
        <f t="shared" si="133"/>
        <v>46</v>
      </c>
      <c r="G236" s="3">
        <f t="shared" si="134"/>
        <v>387.5899280575577</v>
      </c>
      <c r="H236" s="3">
        <f t="shared" si="135"/>
        <v>150.59214621494854</v>
      </c>
      <c r="I236">
        <f t="shared" si="120"/>
        <v>1.5059214621494855E-4</v>
      </c>
      <c r="J236" s="4">
        <f t="shared" si="136"/>
        <v>580.72732880359081</v>
      </c>
      <c r="K236" s="40">
        <f t="shared" si="137"/>
        <v>3.856292266229385</v>
      </c>
      <c r="L236" s="40">
        <f t="shared" si="121"/>
        <v>2.143707733770615</v>
      </c>
      <c r="M236" s="10">
        <f t="shared" si="138"/>
        <v>6.3260112202152738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14.877861239503021</v>
      </c>
      <c r="Q236" s="42">
        <f t="shared" si="140"/>
        <v>0.26275503638489062</v>
      </c>
      <c r="R236" s="4">
        <f t="shared" si="141"/>
        <v>476282.14666838595</v>
      </c>
      <c r="S236">
        <f t="shared" si="122"/>
        <v>4.7628214666838595E-4</v>
      </c>
      <c r="T236" s="41">
        <f t="shared" si="123"/>
        <v>3.4856838860025522E-4</v>
      </c>
      <c r="U236" s="42">
        <f t="shared" si="142"/>
        <v>0.8457151565531863</v>
      </c>
      <c r="V236" s="42">
        <f t="shared" si="143"/>
        <v>1.0797713169816139</v>
      </c>
      <c r="W236" s="42">
        <f t="shared" si="144"/>
        <v>1.064167116485117</v>
      </c>
      <c r="X236" s="42">
        <f t="shared" si="145"/>
        <v>1.5604200496496912E-2</v>
      </c>
      <c r="Y236" s="42">
        <f t="shared" si="119"/>
        <v>6.9346411875750016E-3</v>
      </c>
      <c r="Z236" s="10">
        <f t="shared" si="146"/>
        <v>19.894635929042259</v>
      </c>
      <c r="AA236">
        <f t="shared" si="124"/>
        <v>6329826.6189358486</v>
      </c>
      <c r="AB236" s="10">
        <f t="shared" si="125"/>
        <v>6.329826618935849</v>
      </c>
      <c r="AC236" s="10">
        <f t="shared" si="126"/>
        <v>6.228826618935849</v>
      </c>
      <c r="AD236" s="3">
        <f t="shared" si="127"/>
        <v>903.38312094791138</v>
      </c>
      <c r="AI236" s="94">
        <f t="shared" si="128"/>
        <v>1.064167116485117</v>
      </c>
    </row>
    <row r="237" spans="2:35">
      <c r="B237" s="39">
        <f t="shared" si="129"/>
        <v>209</v>
      </c>
      <c r="C237" s="42">
        <f t="shared" si="130"/>
        <v>3.7589928057546311</v>
      </c>
      <c r="D237" s="10">
        <f t="shared" si="131"/>
        <v>11.241007194245277</v>
      </c>
      <c r="E237" s="40">
        <f t="shared" si="132"/>
        <v>23.517985611509445</v>
      </c>
      <c r="F237" s="40">
        <f t="shared" si="133"/>
        <v>46</v>
      </c>
      <c r="G237" s="3">
        <f t="shared" si="134"/>
        <v>387.4100719424498</v>
      </c>
      <c r="H237" s="3">
        <f t="shared" si="135"/>
        <v>150.59214621494854</v>
      </c>
      <c r="I237">
        <f t="shared" si="120"/>
        <v>1.5059214621494855E-4</v>
      </c>
      <c r="J237" s="4">
        <f t="shared" si="136"/>
        <v>582.05516023091718</v>
      </c>
      <c r="K237" s="40">
        <f t="shared" si="137"/>
        <v>3.8651096678051027</v>
      </c>
      <c r="L237" s="40">
        <f t="shared" si="121"/>
        <v>2.1348903321948973</v>
      </c>
      <c r="M237" s="10">
        <f t="shared" si="138"/>
        <v>6.329826618935849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14.880723123266584</v>
      </c>
      <c r="Q237" s="42">
        <f t="shared" si="140"/>
        <v>0.26396368809904464</v>
      </c>
      <c r="R237" s="4">
        <f t="shared" si="141"/>
        <v>475546.71880253608</v>
      </c>
      <c r="S237">
        <f t="shared" si="122"/>
        <v>4.7554671880253608E-4</v>
      </c>
      <c r="T237" s="41">
        <f t="shared" si="123"/>
        <v>3.4930381646610509E-4</v>
      </c>
      <c r="U237" s="42">
        <f t="shared" si="142"/>
        <v>0.84440928670891113</v>
      </c>
      <c r="V237" s="42">
        <f t="shared" si="143"/>
        <v>1.0804351898753504</v>
      </c>
      <c r="W237" s="42">
        <f t="shared" si="144"/>
        <v>1.0648193597841378</v>
      </c>
      <c r="X237" s="42">
        <f t="shared" si="145"/>
        <v>1.561583009121259E-2</v>
      </c>
      <c r="Y237" s="42">
        <f t="shared" si="119"/>
        <v>6.953515287382684E-3</v>
      </c>
      <c r="Z237" s="10">
        <f t="shared" si="146"/>
        <v>19.906783034125315</v>
      </c>
      <c r="AA237">
        <f t="shared" si="124"/>
        <v>6333629.7652590182</v>
      </c>
      <c r="AB237" s="10">
        <f t="shared" si="125"/>
        <v>6.3336297652590181</v>
      </c>
      <c r="AC237" s="10">
        <f t="shared" si="126"/>
        <v>6.2326297652590181</v>
      </c>
      <c r="AD237" s="3">
        <f t="shared" si="127"/>
        <v>903.93470127034345</v>
      </c>
      <c r="AI237" s="94">
        <f t="shared" si="128"/>
        <v>1.0648193597841378</v>
      </c>
    </row>
    <row r="238" spans="2:35">
      <c r="B238" s="39">
        <f t="shared" si="129"/>
        <v>210</v>
      </c>
      <c r="C238" s="42">
        <f t="shared" si="130"/>
        <v>3.7769784172654188</v>
      </c>
      <c r="D238" s="10">
        <f t="shared" si="131"/>
        <v>11.223021582734489</v>
      </c>
      <c r="E238" s="40">
        <f t="shared" si="132"/>
        <v>23.553956834531022</v>
      </c>
      <c r="F238" s="40">
        <f t="shared" si="133"/>
        <v>46</v>
      </c>
      <c r="G238" s="3">
        <f t="shared" si="134"/>
        <v>387.23021582734191</v>
      </c>
      <c r="H238" s="3">
        <f t="shared" si="135"/>
        <v>150.59214621494854</v>
      </c>
      <c r="I238">
        <f t="shared" si="120"/>
        <v>1.5059214621494855E-4</v>
      </c>
      <c r="J238" s="4">
        <f t="shared" si="136"/>
        <v>583.3850241569844</v>
      </c>
      <c r="K238" s="40">
        <f t="shared" si="137"/>
        <v>3.8739405660922483</v>
      </c>
      <c r="L238" s="40">
        <f t="shared" si="121"/>
        <v>2.1260594339077517</v>
      </c>
      <c r="M238" s="10">
        <f t="shared" si="138"/>
        <v>6.3336297652590181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14.883574647793656</v>
      </c>
      <c r="Q238" s="42">
        <f t="shared" si="140"/>
        <v>0.26517210824920351</v>
      </c>
      <c r="R238" s="4">
        <f t="shared" si="141"/>
        <v>474810.98152896424</v>
      </c>
      <c r="S238">
        <f t="shared" si="122"/>
        <v>4.7481098152896427E-4</v>
      </c>
      <c r="T238" s="41">
        <f t="shared" si="123"/>
        <v>3.500395537396769E-4</v>
      </c>
      <c r="U238" s="42">
        <f t="shared" si="142"/>
        <v>0.84310286746172058</v>
      </c>
      <c r="V238" s="42">
        <f t="shared" si="143"/>
        <v>1.0810968743104719</v>
      </c>
      <c r="W238" s="42">
        <f t="shared" si="144"/>
        <v>1.0654695085329713</v>
      </c>
      <c r="X238" s="42">
        <f t="shared" si="145"/>
        <v>1.5627365777500568E-2</v>
      </c>
      <c r="Y238" s="42">
        <f t="shared" si="119"/>
        <v>6.9723997110821192E-3</v>
      </c>
      <c r="Z238" s="10">
        <f t="shared" si="146"/>
        <v>19.918890984152799</v>
      </c>
      <c r="AA238">
        <f t="shared" si="124"/>
        <v>6337420.6524962075</v>
      </c>
      <c r="AB238" s="10">
        <f t="shared" si="125"/>
        <v>6.3374206524962071</v>
      </c>
      <c r="AC238" s="10">
        <f t="shared" si="126"/>
        <v>6.2364206524962071</v>
      </c>
      <c r="AD238" s="3">
        <f t="shared" si="127"/>
        <v>904.4845036252658</v>
      </c>
      <c r="AI238" s="94">
        <f t="shared" si="128"/>
        <v>1.0654695085329713</v>
      </c>
    </row>
    <row r="239" spans="2:35">
      <c r="B239" s="39">
        <f t="shared" si="129"/>
        <v>211</v>
      </c>
      <c r="C239" s="42">
        <f t="shared" si="130"/>
        <v>3.7949640287762065</v>
      </c>
      <c r="D239" s="10">
        <f t="shared" si="131"/>
        <v>11.205035971223701</v>
      </c>
      <c r="E239" s="40">
        <f t="shared" si="132"/>
        <v>23.589928057552598</v>
      </c>
      <c r="F239" s="40">
        <f t="shared" si="133"/>
        <v>46</v>
      </c>
      <c r="G239" s="3">
        <f t="shared" si="134"/>
        <v>387.05035971223401</v>
      </c>
      <c r="H239" s="3">
        <f t="shared" si="135"/>
        <v>150.59214621494854</v>
      </c>
      <c r="I239">
        <f t="shared" si="120"/>
        <v>1.5059214621494855E-4</v>
      </c>
      <c r="J239" s="4">
        <f t="shared" si="136"/>
        <v>584.71692058179201</v>
      </c>
      <c r="K239" s="40">
        <f t="shared" si="137"/>
        <v>3.8827849610908198</v>
      </c>
      <c r="L239" s="40">
        <f t="shared" si="121"/>
        <v>2.1172150389091802</v>
      </c>
      <c r="M239" s="10">
        <f t="shared" si="138"/>
        <v>6.3374206524962071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14.886415820523194</v>
      </c>
      <c r="Q239" s="42">
        <f t="shared" si="140"/>
        <v>0.26638029776423722</v>
      </c>
      <c r="R239" s="4">
        <f t="shared" si="141"/>
        <v>474074.93594434258</v>
      </c>
      <c r="S239">
        <f t="shared" si="122"/>
        <v>4.7407493594434259E-4</v>
      </c>
      <c r="T239" s="41">
        <f t="shared" si="123"/>
        <v>3.5077559932429858E-4</v>
      </c>
      <c r="U239" s="42">
        <f t="shared" si="142"/>
        <v>0.84179590075893129</v>
      </c>
      <c r="V239" s="42">
        <f t="shared" si="143"/>
        <v>1.0817563689524547</v>
      </c>
      <c r="W239" s="42">
        <f t="shared" si="144"/>
        <v>1.0661175615882041</v>
      </c>
      <c r="X239" s="42">
        <f t="shared" si="145"/>
        <v>1.5638807364250606E-2</v>
      </c>
      <c r="Y239" s="42">
        <f t="shared" si="119"/>
        <v>6.9912943541672384E-3</v>
      </c>
      <c r="Z239" s="10">
        <f t="shared" si="146"/>
        <v>19.930959757846942</v>
      </c>
      <c r="AA239">
        <f t="shared" si="124"/>
        <v>6341199.2739855442</v>
      </c>
      <c r="AB239" s="10">
        <f t="shared" si="125"/>
        <v>6.3411992739855441</v>
      </c>
      <c r="AC239" s="10">
        <f t="shared" si="126"/>
        <v>6.2401992739855441</v>
      </c>
      <c r="AD239" s="3">
        <f t="shared" si="127"/>
        <v>905.03252704648935</v>
      </c>
      <c r="AI239" s="94">
        <f t="shared" si="128"/>
        <v>1.0661175615882041</v>
      </c>
    </row>
    <row r="240" spans="2:35">
      <c r="B240" s="39">
        <f t="shared" si="129"/>
        <v>212</v>
      </c>
      <c r="C240" s="42">
        <f t="shared" si="130"/>
        <v>3.8129496402869942</v>
      </c>
      <c r="D240" s="10">
        <f t="shared" si="131"/>
        <v>11.187050359712913</v>
      </c>
      <c r="E240" s="40">
        <f t="shared" si="132"/>
        <v>23.625899280574174</v>
      </c>
      <c r="F240" s="40">
        <f t="shared" si="133"/>
        <v>46</v>
      </c>
      <c r="G240" s="3">
        <f t="shared" si="134"/>
        <v>386.87050359712612</v>
      </c>
      <c r="H240" s="3">
        <f t="shared" si="135"/>
        <v>150.59214621494854</v>
      </c>
      <c r="I240">
        <f t="shared" si="120"/>
        <v>1.5059214621494855E-4</v>
      </c>
      <c r="J240" s="4">
        <f t="shared" si="136"/>
        <v>586.05084950534069</v>
      </c>
      <c r="K240" s="40">
        <f t="shared" si="137"/>
        <v>3.8916428528008211</v>
      </c>
      <c r="L240" s="40">
        <f t="shared" si="121"/>
        <v>2.1083571471991789</v>
      </c>
      <c r="M240" s="10">
        <f t="shared" si="138"/>
        <v>6.3411992739855441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14.889246648861429</v>
      </c>
      <c r="Q240" s="42">
        <f t="shared" si="140"/>
        <v>0.26758825757140203</v>
      </c>
      <c r="R240" s="4">
        <f t="shared" si="141"/>
        <v>473338.58314534277</v>
      </c>
      <c r="S240">
        <f t="shared" si="122"/>
        <v>4.7333858314534279E-4</v>
      </c>
      <c r="T240" s="41">
        <f t="shared" si="123"/>
        <v>3.5151195212329838E-4</v>
      </c>
      <c r="U240" s="42">
        <f t="shared" si="142"/>
        <v>0.84048838854785934</v>
      </c>
      <c r="V240" s="42">
        <f t="shared" si="143"/>
        <v>1.0824136724720921</v>
      </c>
      <c r="W240" s="42">
        <f t="shared" si="144"/>
        <v>1.066763517810988</v>
      </c>
      <c r="X240" s="42">
        <f t="shared" si="145"/>
        <v>1.5650154661104088E-2</v>
      </c>
      <c r="Y240" s="42">
        <f t="shared" si="119"/>
        <v>7.0101991119737653E-3</v>
      </c>
      <c r="Z240" s="10">
        <f t="shared" si="146"/>
        <v>19.942989334015099</v>
      </c>
      <c r="AA240">
        <f t="shared" si="124"/>
        <v>6344965.6230918048</v>
      </c>
      <c r="AB240" s="10">
        <f t="shared" si="125"/>
        <v>6.344965623091805</v>
      </c>
      <c r="AC240" s="10">
        <f t="shared" si="126"/>
        <v>6.243965623091805</v>
      </c>
      <c r="AD240" s="3">
        <f t="shared" si="127"/>
        <v>905.57877057169037</v>
      </c>
      <c r="AI240" s="94">
        <f t="shared" si="128"/>
        <v>1.066763517810988</v>
      </c>
    </row>
    <row r="241" spans="2:35">
      <c r="B241" s="39">
        <f t="shared" si="129"/>
        <v>213</v>
      </c>
      <c r="C241" s="42">
        <f t="shared" si="130"/>
        <v>3.8309352517977819</v>
      </c>
      <c r="D241" s="10">
        <f t="shared" si="131"/>
        <v>11.169064748202125</v>
      </c>
      <c r="E241" s="40">
        <f t="shared" si="132"/>
        <v>23.66187050359575</v>
      </c>
      <c r="F241" s="40">
        <f t="shared" si="133"/>
        <v>46</v>
      </c>
      <c r="G241" s="3">
        <f t="shared" si="134"/>
        <v>386.69064748201822</v>
      </c>
      <c r="H241" s="3">
        <f t="shared" si="135"/>
        <v>150.59214621494854</v>
      </c>
      <c r="I241">
        <f t="shared" si="120"/>
        <v>1.5059214621494855E-4</v>
      </c>
      <c r="J241" s="4">
        <f t="shared" si="136"/>
        <v>587.38681092762999</v>
      </c>
      <c r="K241" s="40">
        <f t="shared" si="137"/>
        <v>3.9005142412222491</v>
      </c>
      <c r="L241" s="40">
        <f t="shared" si="121"/>
        <v>2.0994857587777509</v>
      </c>
      <c r="M241" s="10">
        <f t="shared" si="138"/>
        <v>6.344965623091805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14.892067140181952</v>
      </c>
      <c r="Q241" s="42">
        <f t="shared" si="140"/>
        <v>0.26879598859634879</v>
      </c>
      <c r="R241" s="4">
        <f t="shared" si="141"/>
        <v>472601.92422863696</v>
      </c>
      <c r="S241">
        <f t="shared" si="122"/>
        <v>4.7260192422863694E-4</v>
      </c>
      <c r="T241" s="41">
        <f t="shared" si="123"/>
        <v>3.5224861104000423E-4</v>
      </c>
      <c r="U241" s="42">
        <f t="shared" si="142"/>
        <v>0.8391803327758216</v>
      </c>
      <c r="V241" s="42">
        <f t="shared" si="143"/>
        <v>1.0830687835442565</v>
      </c>
      <c r="W241" s="42">
        <f t="shared" si="144"/>
        <v>1.0674073760670293</v>
      </c>
      <c r="X241" s="42">
        <f t="shared" si="145"/>
        <v>1.5661407477227218E-2</v>
      </c>
      <c r="Y241" s="42">
        <f t="shared" si="119"/>
        <v>7.0291138796783458E-3</v>
      </c>
      <c r="Z241" s="10">
        <f t="shared" si="146"/>
        <v>19.954979691545361</v>
      </c>
      <c r="AA241">
        <f t="shared" si="124"/>
        <v>6348719.6932050465</v>
      </c>
      <c r="AB241" s="10">
        <f t="shared" si="125"/>
        <v>6.3487196932050463</v>
      </c>
      <c r="AC241" s="10">
        <f t="shared" si="126"/>
        <v>6.2477196932050463</v>
      </c>
      <c r="AD241" s="3">
        <f t="shared" si="127"/>
        <v>906.1232332422112</v>
      </c>
      <c r="AI241" s="94">
        <f t="shared" si="128"/>
        <v>1.0674073760670293</v>
      </c>
    </row>
    <row r="242" spans="2:35">
      <c r="B242" s="39">
        <f t="shared" si="129"/>
        <v>214</v>
      </c>
      <c r="C242" s="42">
        <f t="shared" si="130"/>
        <v>3.8489208633085696</v>
      </c>
      <c r="D242" s="10">
        <f t="shared" si="131"/>
        <v>11.151079136691337</v>
      </c>
      <c r="E242" s="40">
        <f t="shared" si="132"/>
        <v>23.697841726617327</v>
      </c>
      <c r="F242" s="40">
        <f t="shared" si="133"/>
        <v>46</v>
      </c>
      <c r="G242" s="3">
        <f t="shared" si="134"/>
        <v>386.51079136691033</v>
      </c>
      <c r="H242" s="3">
        <f t="shared" si="135"/>
        <v>150.59214621494854</v>
      </c>
      <c r="I242">
        <f t="shared" si="120"/>
        <v>1.5059214621494855E-4</v>
      </c>
      <c r="J242" s="4">
        <f t="shared" si="136"/>
        <v>588.72480484865991</v>
      </c>
      <c r="K242" s="40">
        <f t="shared" si="137"/>
        <v>3.9093991263551042</v>
      </c>
      <c r="L242" s="40">
        <f t="shared" si="121"/>
        <v>2.0906008736448958</v>
      </c>
      <c r="M242" s="10">
        <f t="shared" si="138"/>
        <v>6.3487196932050463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14.894877301824822</v>
      </c>
      <c r="Q242" s="42">
        <f t="shared" si="140"/>
        <v>0.2700034917631311</v>
      </c>
      <c r="R242" s="4">
        <f t="shared" si="141"/>
        <v>471864.96029089711</v>
      </c>
      <c r="S242">
        <f t="shared" si="122"/>
        <v>4.718649602908971E-4</v>
      </c>
      <c r="T242" s="41">
        <f t="shared" si="123"/>
        <v>3.5298557497774407E-4</v>
      </c>
      <c r="U242" s="42">
        <f t="shared" si="142"/>
        <v>0.83787173539013438</v>
      </c>
      <c r="V242" s="42">
        <f t="shared" si="143"/>
        <v>1.0837217008501174</v>
      </c>
      <c r="W242" s="42">
        <f t="shared" si="144"/>
        <v>1.068049135226357</v>
      </c>
      <c r="X242" s="42">
        <f t="shared" si="145"/>
        <v>1.5672565623760404E-2</v>
      </c>
      <c r="Y242" s="42">
        <f t="shared" si="119"/>
        <v>7.0480385523006396E-3</v>
      </c>
      <c r="Z242" s="10">
        <f t="shared" si="146"/>
        <v>19.966930809410616</v>
      </c>
      <c r="AA242">
        <f t="shared" si="124"/>
        <v>6352461.4777418766</v>
      </c>
      <c r="AB242" s="10">
        <f t="shared" si="125"/>
        <v>6.3524614777418762</v>
      </c>
      <c r="AC242" s="10">
        <f t="shared" si="126"/>
        <v>6.2514614777418762</v>
      </c>
      <c r="AD242" s="3">
        <f t="shared" si="127"/>
        <v>906.66591410324531</v>
      </c>
      <c r="AI242" s="94">
        <f t="shared" si="128"/>
        <v>1.068049135226357</v>
      </c>
    </row>
    <row r="243" spans="2:35">
      <c r="B243" s="39">
        <f t="shared" si="129"/>
        <v>215</v>
      </c>
      <c r="C243" s="42">
        <f t="shared" si="130"/>
        <v>3.8669064748193573</v>
      </c>
      <c r="D243" s="10">
        <f t="shared" si="131"/>
        <v>11.133093525180549</v>
      </c>
      <c r="E243" s="40">
        <f t="shared" si="132"/>
        <v>23.733812949638903</v>
      </c>
      <c r="F243" s="40">
        <f t="shared" si="133"/>
        <v>46</v>
      </c>
      <c r="G243" s="3">
        <f t="shared" si="134"/>
        <v>386.33093525180243</v>
      </c>
      <c r="H243" s="3">
        <f t="shared" si="135"/>
        <v>150.59214621494854</v>
      </c>
      <c r="I243">
        <f t="shared" si="120"/>
        <v>1.5059214621494855E-4</v>
      </c>
      <c r="J243" s="4">
        <f t="shared" si="136"/>
        <v>590.06483126843068</v>
      </c>
      <c r="K243" s="40">
        <f t="shared" si="137"/>
        <v>3.9182975081993874</v>
      </c>
      <c r="L243" s="40">
        <f t="shared" si="121"/>
        <v>2.0817024918006126</v>
      </c>
      <c r="M243" s="10">
        <f t="shared" si="138"/>
        <v>6.3524614777418762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14.897677141097613</v>
      </c>
      <c r="Q243" s="42">
        <f t="shared" si="140"/>
        <v>0.27121076799421356</v>
      </c>
      <c r="R243" s="4">
        <f t="shared" si="141"/>
        <v>471127.69242879521</v>
      </c>
      <c r="S243">
        <f t="shared" si="122"/>
        <v>4.7112769242879519E-4</v>
      </c>
      <c r="T243" s="41">
        <f t="shared" si="123"/>
        <v>3.5372284283984598E-4</v>
      </c>
      <c r="U243" s="42">
        <f t="shared" si="142"/>
        <v>0.83656259833811453</v>
      </c>
      <c r="V243" s="42">
        <f t="shared" si="143"/>
        <v>1.0843724230750842</v>
      </c>
      <c r="W243" s="42">
        <f t="shared" si="144"/>
        <v>1.0686887941635388</v>
      </c>
      <c r="X243" s="42">
        <f t="shared" si="145"/>
        <v>1.56836289115454E-2</v>
      </c>
      <c r="Y243" s="42">
        <f t="shared" si="119"/>
        <v>7.066973024702666E-3</v>
      </c>
      <c r="Z243" s="10">
        <f t="shared" si="146"/>
        <v>19.978842666664754</v>
      </c>
      <c r="AA243">
        <f t="shared" si="124"/>
        <v>6356190.9701442597</v>
      </c>
      <c r="AB243" s="10">
        <f t="shared" si="125"/>
        <v>6.3561909701442598</v>
      </c>
      <c r="AC243" s="10">
        <f t="shared" si="126"/>
        <v>6.2551909701442598</v>
      </c>
      <c r="AD243" s="3">
        <f t="shared" si="127"/>
        <v>907.2068122036635</v>
      </c>
      <c r="AI243" s="94">
        <f t="shared" si="128"/>
        <v>1.0686887941635388</v>
      </c>
    </row>
    <row r="244" spans="2:35">
      <c r="B244" s="39">
        <f t="shared" si="129"/>
        <v>216</v>
      </c>
      <c r="C244" s="42">
        <f t="shared" si="130"/>
        <v>3.884892086330145</v>
      </c>
      <c r="D244" s="10">
        <f t="shared" si="131"/>
        <v>11.11510791366976</v>
      </c>
      <c r="E244" s="40">
        <f t="shared" si="132"/>
        <v>23.769784172660479</v>
      </c>
      <c r="F244" s="40">
        <f t="shared" si="133"/>
        <v>46</v>
      </c>
      <c r="G244" s="3">
        <f t="shared" si="134"/>
        <v>386.15107913669453</v>
      </c>
      <c r="H244" s="3">
        <f t="shared" si="135"/>
        <v>150.59214621494854</v>
      </c>
      <c r="I244">
        <f t="shared" si="120"/>
        <v>1.5059214621494855E-4</v>
      </c>
      <c r="J244" s="4">
        <f t="shared" si="136"/>
        <v>591.40689018694206</v>
      </c>
      <c r="K244" s="40">
        <f t="shared" si="137"/>
        <v>3.9272093867550977</v>
      </c>
      <c r="L244" s="40">
        <f t="shared" si="121"/>
        <v>2.0727906132449023</v>
      </c>
      <c r="M244" s="10">
        <f t="shared" si="138"/>
        <v>6.3561909701442598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14.900466665274665</v>
      </c>
      <c r="Q244" s="42">
        <f t="shared" si="140"/>
        <v>0.27241781821047983</v>
      </c>
      <c r="R244" s="4">
        <f t="shared" si="141"/>
        <v>470390.12173900328</v>
      </c>
      <c r="S244">
        <f t="shared" si="122"/>
        <v>4.7039012173900326E-4</v>
      </c>
      <c r="T244" s="41">
        <f t="shared" si="123"/>
        <v>3.5446041352963791E-4</v>
      </c>
      <c r="U244" s="42">
        <f t="shared" si="142"/>
        <v>0.83525292356707859</v>
      </c>
      <c r="V244" s="42">
        <f t="shared" si="143"/>
        <v>1.0850209489105727</v>
      </c>
      <c r="W244" s="42">
        <f t="shared" si="144"/>
        <v>1.0693263517574767</v>
      </c>
      <c r="X244" s="42">
        <f t="shared" si="145"/>
        <v>1.5694597153095957E-2</v>
      </c>
      <c r="Y244" s="42">
        <f t="shared" si="119"/>
        <v>7.0859171915905227E-3</v>
      </c>
      <c r="Z244" s="10">
        <f t="shared" si="146"/>
        <v>19.990715242445656</v>
      </c>
      <c r="AA244">
        <f t="shared" si="124"/>
        <v>6359908.163880459</v>
      </c>
      <c r="AB244" s="10">
        <f t="shared" si="125"/>
        <v>6.3599081638804593</v>
      </c>
      <c r="AC244" s="10">
        <f t="shared" si="126"/>
        <v>6.2589081638804593</v>
      </c>
      <c r="AD244" s="3">
        <f t="shared" si="127"/>
        <v>907.74592659615064</v>
      </c>
      <c r="AI244" s="94">
        <f t="shared" si="128"/>
        <v>1.0693263517574767</v>
      </c>
    </row>
    <row r="245" spans="2:35">
      <c r="B245" s="39">
        <f t="shared" si="129"/>
        <v>217</v>
      </c>
      <c r="C245" s="42">
        <f t="shared" si="130"/>
        <v>3.9028776978409327</v>
      </c>
      <c r="D245" s="10">
        <f t="shared" si="131"/>
        <v>11.097122302158972</v>
      </c>
      <c r="E245" s="40">
        <f t="shared" si="132"/>
        <v>23.805755395682056</v>
      </c>
      <c r="F245" s="40">
        <f t="shared" si="133"/>
        <v>46</v>
      </c>
      <c r="G245" s="3">
        <f t="shared" si="134"/>
        <v>385.97122302158664</v>
      </c>
      <c r="H245" s="3">
        <f t="shared" si="135"/>
        <v>150.59214621494854</v>
      </c>
      <c r="I245">
        <f t="shared" si="120"/>
        <v>1.5059214621494855E-4</v>
      </c>
      <c r="J245" s="4">
        <f t="shared" si="136"/>
        <v>592.75098160419429</v>
      </c>
      <c r="K245" s="40">
        <f t="shared" si="137"/>
        <v>3.9361347620222364</v>
      </c>
      <c r="L245" s="40">
        <f t="shared" si="121"/>
        <v>2.0638652379777636</v>
      </c>
      <c r="M245" s="10">
        <f t="shared" si="138"/>
        <v>6.3599081638804593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14.903245881597881</v>
      </c>
      <c r="Q245" s="42">
        <f t="shared" si="140"/>
        <v>0.27362464333124065</v>
      </c>
      <c r="R245" s="4">
        <f t="shared" si="141"/>
        <v>469652.24931819324</v>
      </c>
      <c r="S245">
        <f t="shared" si="122"/>
        <v>4.6965224931819324E-4</v>
      </c>
      <c r="T245" s="41">
        <f t="shared" si="123"/>
        <v>3.5519828595044793E-4</v>
      </c>
      <c r="U245" s="42">
        <f t="shared" si="142"/>
        <v>0.83394271302434297</v>
      </c>
      <c r="V245" s="42">
        <f t="shared" si="143"/>
        <v>1.0856672770530522</v>
      </c>
      <c r="W245" s="42">
        <f t="shared" si="144"/>
        <v>1.0699618068915691</v>
      </c>
      <c r="X245" s="42">
        <f t="shared" si="145"/>
        <v>1.5705470161483159E-2</v>
      </c>
      <c r="Y245" s="42">
        <f t="shared" si="119"/>
        <v>7.1048709475147603E-3</v>
      </c>
      <c r="Z245" s="10">
        <f t="shared" si="146"/>
        <v>20.002548515974336</v>
      </c>
      <c r="AA245">
        <f t="shared" si="124"/>
        <v>6363613.0524447681</v>
      </c>
      <c r="AB245" s="10">
        <f t="shared" si="125"/>
        <v>6.3636130524447685</v>
      </c>
      <c r="AC245" s="10">
        <f t="shared" si="126"/>
        <v>6.2626130524447685</v>
      </c>
      <c r="AD245" s="3">
        <f t="shared" si="127"/>
        <v>908.28325633716724</v>
      </c>
      <c r="AI245" s="94">
        <f t="shared" si="128"/>
        <v>1.0699618068915691</v>
      </c>
    </row>
    <row r="246" spans="2:35">
      <c r="B246" s="39">
        <f t="shared" si="129"/>
        <v>218</v>
      </c>
      <c r="C246" s="42">
        <f t="shared" si="130"/>
        <v>3.9208633093517204</v>
      </c>
      <c r="D246" s="10">
        <f t="shared" si="131"/>
        <v>11.079136690648184</v>
      </c>
      <c r="E246" s="40">
        <f t="shared" si="132"/>
        <v>23.841726618703632</v>
      </c>
      <c r="F246" s="40">
        <f t="shared" si="133"/>
        <v>46</v>
      </c>
      <c r="G246" s="3">
        <f t="shared" si="134"/>
        <v>385.79136690647874</v>
      </c>
      <c r="H246" s="3">
        <f t="shared" si="135"/>
        <v>150.59214621494854</v>
      </c>
      <c r="I246">
        <f t="shared" si="120"/>
        <v>1.5059214621494855E-4</v>
      </c>
      <c r="J246" s="4">
        <f t="shared" si="136"/>
        <v>594.09710552018737</v>
      </c>
      <c r="K246" s="40">
        <f t="shared" si="137"/>
        <v>3.9450736340008032</v>
      </c>
      <c r="L246" s="40">
        <f t="shared" si="121"/>
        <v>2.0549263659991968</v>
      </c>
      <c r="M246" s="10">
        <f t="shared" si="138"/>
        <v>6.3636130524447685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14.90601479727667</v>
      </c>
      <c r="Q246" s="42">
        <f t="shared" si="140"/>
        <v>0.2748312442742421</v>
      </c>
      <c r="R246" s="4">
        <f t="shared" si="141"/>
        <v>468914.07626303699</v>
      </c>
      <c r="S246">
        <f t="shared" si="122"/>
        <v>4.6891407626303697E-4</v>
      </c>
      <c r="T246" s="41">
        <f t="shared" si="123"/>
        <v>3.559364590056042E-4</v>
      </c>
      <c r="U246" s="42">
        <f t="shared" si="142"/>
        <v>0.83263196865722422</v>
      </c>
      <c r="V246" s="42">
        <f t="shared" si="143"/>
        <v>1.0863114062038091</v>
      </c>
      <c r="W246" s="42">
        <f t="shared" si="144"/>
        <v>1.0705951584536635</v>
      </c>
      <c r="X246" s="42">
        <f t="shared" si="145"/>
        <v>1.5716247750145573E-2</v>
      </c>
      <c r="Y246" s="42">
        <f t="shared" si="119"/>
        <v>7.1238341868705302E-3</v>
      </c>
      <c r="Z246" s="10">
        <f t="shared" si="146"/>
        <v>20.014342466553465</v>
      </c>
      <c r="AA246">
        <f t="shared" si="124"/>
        <v>6367305.6293570427</v>
      </c>
      <c r="AB246" s="10">
        <f t="shared" si="125"/>
        <v>6.3673056293570429</v>
      </c>
      <c r="AC246" s="10">
        <f t="shared" si="126"/>
        <v>6.2663056293570429</v>
      </c>
      <c r="AD246" s="3">
        <f t="shared" si="127"/>
        <v>908.81880048688072</v>
      </c>
      <c r="AI246" s="94">
        <f t="shared" si="128"/>
        <v>1.0705951584536635</v>
      </c>
    </row>
    <row r="247" spans="2:35">
      <c r="B247" s="39">
        <f t="shared" si="129"/>
        <v>219</v>
      </c>
      <c r="C247" s="42">
        <f t="shared" si="130"/>
        <v>3.9388489208625082</v>
      </c>
      <c r="D247" s="10">
        <f t="shared" si="131"/>
        <v>11.061151079137396</v>
      </c>
      <c r="E247" s="40">
        <f t="shared" si="132"/>
        <v>23.877697841725208</v>
      </c>
      <c r="F247" s="40">
        <f t="shared" si="133"/>
        <v>46</v>
      </c>
      <c r="G247" s="3">
        <f t="shared" si="134"/>
        <v>385.61151079137085</v>
      </c>
      <c r="H247" s="3">
        <f t="shared" si="135"/>
        <v>150.59214621494854</v>
      </c>
      <c r="I247">
        <f t="shared" si="120"/>
        <v>1.5059214621494855E-4</v>
      </c>
      <c r="J247" s="4">
        <f t="shared" si="136"/>
        <v>595.44526193492106</v>
      </c>
      <c r="K247" s="40">
        <f t="shared" si="137"/>
        <v>3.9540260026907972</v>
      </c>
      <c r="L247" s="40">
        <f t="shared" si="121"/>
        <v>2.0459739973092028</v>
      </c>
      <c r="M247" s="10">
        <f t="shared" si="138"/>
        <v>6.3673056293570429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14.908773419487696</v>
      </c>
      <c r="Q247" s="42">
        <f t="shared" si="140"/>
        <v>0.2760376219556735</v>
      </c>
      <c r="R247" s="4">
        <f t="shared" si="141"/>
        <v>468175.60367020674</v>
      </c>
      <c r="S247">
        <f t="shared" si="122"/>
        <v>4.6817560367020674E-4</v>
      </c>
      <c r="T247" s="41">
        <f t="shared" si="123"/>
        <v>3.5667493159843443E-4</v>
      </c>
      <c r="U247" s="42">
        <f t="shared" si="142"/>
        <v>0.8313206924130393</v>
      </c>
      <c r="V247" s="42">
        <f t="shared" si="143"/>
        <v>1.0869533350692182</v>
      </c>
      <c r="W247" s="42">
        <f t="shared" si="144"/>
        <v>1.0712264053359783</v>
      </c>
      <c r="X247" s="42">
        <f t="shared" si="145"/>
        <v>1.5726929733239858E-2</v>
      </c>
      <c r="Y247" s="42">
        <f t="shared" si="119"/>
        <v>7.142806803898151E-3</v>
      </c>
      <c r="Z247" s="10">
        <f t="shared" si="146"/>
        <v>20.026097073567094</v>
      </c>
      <c r="AA247">
        <f t="shared" si="124"/>
        <v>6370985.8881626204</v>
      </c>
      <c r="AB247" s="10">
        <f t="shared" si="125"/>
        <v>6.37098588816262</v>
      </c>
      <c r="AC247" s="10">
        <f t="shared" si="126"/>
        <v>6.26998588816262</v>
      </c>
      <c r="AD247" s="3">
        <f t="shared" si="127"/>
        <v>909.35255810915453</v>
      </c>
      <c r="AI247" s="94">
        <f t="shared" si="128"/>
        <v>1.0712264053359783</v>
      </c>
    </row>
    <row r="248" spans="2:35">
      <c r="B248" s="39">
        <f t="shared" si="129"/>
        <v>220</v>
      </c>
      <c r="C248" s="42">
        <f t="shared" si="130"/>
        <v>3.9568345323732959</v>
      </c>
      <c r="D248" s="10">
        <f t="shared" si="131"/>
        <v>11.043165467626608</v>
      </c>
      <c r="E248" s="40">
        <f t="shared" si="132"/>
        <v>23.913669064746784</v>
      </c>
      <c r="F248" s="40">
        <f t="shared" si="133"/>
        <v>46</v>
      </c>
      <c r="G248" s="3">
        <f t="shared" si="134"/>
        <v>385.43165467626295</v>
      </c>
      <c r="H248" s="3">
        <f t="shared" si="135"/>
        <v>150.59214621494854</v>
      </c>
      <c r="I248">
        <f t="shared" si="120"/>
        <v>1.5059214621494855E-4</v>
      </c>
      <c r="J248" s="4">
        <f t="shared" si="136"/>
        <v>596.7954508483956</v>
      </c>
      <c r="K248" s="40">
        <f t="shared" si="137"/>
        <v>3.9629918680922196</v>
      </c>
      <c r="L248" s="40">
        <f t="shared" si="121"/>
        <v>2.0370081319077804</v>
      </c>
      <c r="M248" s="10">
        <f t="shared" si="138"/>
        <v>6.37098588816262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14.911521755374936</v>
      </c>
      <c r="Q248" s="42">
        <f t="shared" si="140"/>
        <v>0.27724377729017546</v>
      </c>
      <c r="R248" s="4">
        <f t="shared" si="141"/>
        <v>467436.83263637422</v>
      </c>
      <c r="S248">
        <f t="shared" si="122"/>
        <v>4.6743683263637424E-4</v>
      </c>
      <c r="T248" s="41">
        <f t="shared" si="123"/>
        <v>3.5741370263226693E-4</v>
      </c>
      <c r="U248" s="42">
        <f t="shared" si="142"/>
        <v>0.83000888623910418</v>
      </c>
      <c r="V248" s="42">
        <f t="shared" si="143"/>
        <v>1.0875930623618815</v>
      </c>
      <c r="W248" s="42">
        <f t="shared" si="144"/>
        <v>1.071855546435087</v>
      </c>
      <c r="X248" s="42">
        <f t="shared" si="145"/>
        <v>1.573751592679451E-2</v>
      </c>
      <c r="Y248" s="42">
        <f t="shared" si="119"/>
        <v>7.1617886926850635E-3</v>
      </c>
      <c r="Z248" s="10">
        <f t="shared" si="146"/>
        <v>20.03781231648421</v>
      </c>
      <c r="AA248">
        <f t="shared" si="124"/>
        <v>6374653.8224334307</v>
      </c>
      <c r="AB248" s="10">
        <f t="shared" si="125"/>
        <v>6.374653822433431</v>
      </c>
      <c r="AC248" s="10">
        <f t="shared" si="126"/>
        <v>6.2736538224334311</v>
      </c>
      <c r="AD248" s="3">
        <f t="shared" si="127"/>
        <v>909.88452827170863</v>
      </c>
      <c r="AI248" s="94">
        <f t="shared" si="128"/>
        <v>1.071855546435087</v>
      </c>
    </row>
    <row r="249" spans="2:35">
      <c r="B249" s="39">
        <f t="shared" si="129"/>
        <v>221</v>
      </c>
      <c r="C249" s="42">
        <f t="shared" si="130"/>
        <v>3.9748201438840836</v>
      </c>
      <c r="D249" s="10">
        <f t="shared" si="131"/>
        <v>11.02517985611582</v>
      </c>
      <c r="E249" s="40">
        <f t="shared" si="132"/>
        <v>23.949640287768361</v>
      </c>
      <c r="F249" s="40">
        <f t="shared" si="133"/>
        <v>46</v>
      </c>
      <c r="G249" s="3">
        <f t="shared" si="134"/>
        <v>385.25179856115506</v>
      </c>
      <c r="H249" s="3">
        <f t="shared" si="135"/>
        <v>150.59214621494854</v>
      </c>
      <c r="I249">
        <f t="shared" si="120"/>
        <v>1.5059214621494855E-4</v>
      </c>
      <c r="J249" s="4">
        <f t="shared" si="136"/>
        <v>598.14767226061076</v>
      </c>
      <c r="K249" s="40">
        <f t="shared" si="137"/>
        <v>3.9719712302050687</v>
      </c>
      <c r="L249" s="40">
        <f t="shared" si="121"/>
        <v>2.0280287697949313</v>
      </c>
      <c r="M249" s="10">
        <f t="shared" si="138"/>
        <v>6.374653822433431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14.914259812050643</v>
      </c>
      <c r="Q249" s="42">
        <f t="shared" si="140"/>
        <v>0.27844971119084788</v>
      </c>
      <c r="R249" s="4">
        <f t="shared" si="141"/>
        <v>466697.7642582116</v>
      </c>
      <c r="S249">
        <f t="shared" si="122"/>
        <v>4.6669776425821159E-4</v>
      </c>
      <c r="T249" s="41">
        <f t="shared" si="123"/>
        <v>3.5815277101042958E-4</v>
      </c>
      <c r="U249" s="42">
        <f t="shared" si="142"/>
        <v>0.82869655208273607</v>
      </c>
      <c r="V249" s="42">
        <f t="shared" si="143"/>
        <v>1.088230586797805</v>
      </c>
      <c r="W249" s="42">
        <f t="shared" si="144"/>
        <v>1.0724825806521094</v>
      </c>
      <c r="X249" s="42">
        <f t="shared" si="145"/>
        <v>1.5748006145695603E-2</v>
      </c>
      <c r="Y249" s="42">
        <f t="shared" si="119"/>
        <v>7.1807797471641552E-3</v>
      </c>
      <c r="Z249" s="10">
        <f t="shared" si="146"/>
        <v>20.049488174852197</v>
      </c>
      <c r="AA249">
        <f t="shared" si="124"/>
        <v>6378309.4257659493</v>
      </c>
      <c r="AB249" s="10">
        <f t="shared" si="125"/>
        <v>6.3783094257659494</v>
      </c>
      <c r="AC249" s="10">
        <f t="shared" si="126"/>
        <v>6.2773094257659494</v>
      </c>
      <c r="AD249" s="3">
        <f t="shared" si="127"/>
        <v>910.41471004582297</v>
      </c>
      <c r="AI249" s="94">
        <f t="shared" si="128"/>
        <v>1.0724825806521094</v>
      </c>
    </row>
    <row r="250" spans="2:35">
      <c r="B250" s="39">
        <f t="shared" si="129"/>
        <v>222</v>
      </c>
      <c r="C250" s="42">
        <f t="shared" si="130"/>
        <v>3.9928057553948713</v>
      </c>
      <c r="D250" s="10">
        <f t="shared" si="131"/>
        <v>11.007194244605031</v>
      </c>
      <c r="E250" s="40">
        <f t="shared" si="132"/>
        <v>23.985611510789937</v>
      </c>
      <c r="F250" s="40">
        <f t="shared" si="133"/>
        <v>46</v>
      </c>
      <c r="G250" s="3">
        <f t="shared" si="134"/>
        <v>385.07194244604716</v>
      </c>
      <c r="H250" s="3">
        <f t="shared" si="135"/>
        <v>150.59214621494854</v>
      </c>
      <c r="I250">
        <f t="shared" si="120"/>
        <v>1.5059214621494855E-4</v>
      </c>
      <c r="J250" s="4">
        <f t="shared" si="136"/>
        <v>599.50192617156677</v>
      </c>
      <c r="K250" s="40">
        <f t="shared" si="137"/>
        <v>3.9809640890293463</v>
      </c>
      <c r="L250" s="40">
        <f t="shared" si="121"/>
        <v>2.0190359109706537</v>
      </c>
      <c r="M250" s="10">
        <f t="shared" si="138"/>
        <v>6.3783094257659494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14.916987596593909</v>
      </c>
      <c r="Q250" s="42">
        <f t="shared" si="140"/>
        <v>0.27965542456925779</v>
      </c>
      <c r="R250" s="4">
        <f t="shared" si="141"/>
        <v>465958.39963239076</v>
      </c>
      <c r="S250">
        <f t="shared" si="122"/>
        <v>4.6595839963239075E-4</v>
      </c>
      <c r="T250" s="41">
        <f t="shared" si="123"/>
        <v>3.5889213563625042E-4</v>
      </c>
      <c r="U250" s="42">
        <f t="shared" si="142"/>
        <v>0.82738369189125105</v>
      </c>
      <c r="V250" s="42">
        <f t="shared" si="143"/>
        <v>1.088865907100089</v>
      </c>
      <c r="W250" s="42">
        <f t="shared" si="144"/>
        <v>1.0731075068923623</v>
      </c>
      <c r="X250" s="42">
        <f t="shared" si="145"/>
        <v>1.5758400207726675E-2</v>
      </c>
      <c r="Y250" s="42">
        <f t="shared" si="119"/>
        <v>7.1997798611169485E-3</v>
      </c>
      <c r="Z250" s="10">
        <f t="shared" si="146"/>
        <v>20.061124628303848</v>
      </c>
      <c r="AA250">
        <f t="shared" si="124"/>
        <v>6381952.69178339</v>
      </c>
      <c r="AB250" s="10">
        <f t="shared" si="125"/>
        <v>6.3819526917833898</v>
      </c>
      <c r="AC250" s="10">
        <f t="shared" si="126"/>
        <v>6.2809526917833898</v>
      </c>
      <c r="AD250" s="3">
        <f t="shared" si="127"/>
        <v>910.94310250665558</v>
      </c>
      <c r="AI250" s="94">
        <f t="shared" si="128"/>
        <v>1.0731075068923623</v>
      </c>
    </row>
    <row r="251" spans="2:35">
      <c r="B251" s="39">
        <f t="shared" si="129"/>
        <v>223</v>
      </c>
      <c r="C251" s="42">
        <f t="shared" si="130"/>
        <v>4.010791366905659</v>
      </c>
      <c r="D251" s="10">
        <f t="shared" si="131"/>
        <v>10.989208633094243</v>
      </c>
      <c r="E251" s="40">
        <f t="shared" si="132"/>
        <v>24.021582733811513</v>
      </c>
      <c r="F251" s="40">
        <f t="shared" si="133"/>
        <v>46</v>
      </c>
      <c r="G251" s="3">
        <f t="shared" si="134"/>
        <v>384.89208633093926</v>
      </c>
      <c r="H251" s="3">
        <f t="shared" si="135"/>
        <v>150.59214621494854</v>
      </c>
      <c r="I251">
        <f t="shared" si="120"/>
        <v>1.5059214621494855E-4</v>
      </c>
      <c r="J251" s="4">
        <f t="shared" si="136"/>
        <v>600.85821258126339</v>
      </c>
      <c r="K251" s="40">
        <f t="shared" si="137"/>
        <v>3.989970444565051</v>
      </c>
      <c r="L251" s="40">
        <f t="shared" si="121"/>
        <v>2.010029555434949</v>
      </c>
      <c r="M251" s="10">
        <f t="shared" si="138"/>
        <v>6.3819526917833898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14.919705116052427</v>
      </c>
      <c r="Q251" s="42">
        <f t="shared" si="140"/>
        <v>0.28086091833544735</v>
      </c>
      <c r="R251" s="4">
        <f t="shared" si="141"/>
        <v>465218.73985558382</v>
      </c>
      <c r="S251">
        <f t="shared" si="122"/>
        <v>4.652187398555838E-4</v>
      </c>
      <c r="T251" s="41">
        <f t="shared" si="123"/>
        <v>3.5963179541305737E-4</v>
      </c>
      <c r="U251" s="42">
        <f t="shared" si="142"/>
        <v>0.82607030761196587</v>
      </c>
      <c r="V251" s="42">
        <f t="shared" si="143"/>
        <v>1.0894990219954863</v>
      </c>
      <c r="W251" s="42">
        <f t="shared" si="144"/>
        <v>1.0737303240657319</v>
      </c>
      <c r="X251" s="42">
        <f t="shared" si="145"/>
        <v>1.5768697929754438E-2</v>
      </c>
      <c r="Y251" s="42">
        <f t="shared" si="119"/>
        <v>7.2187889281721939E-3</v>
      </c>
      <c r="Z251" s="10">
        <f t="shared" si="146"/>
        <v>20.07272165655155</v>
      </c>
      <c r="AA251">
        <f t="shared" si="124"/>
        <v>6385583.6141338916</v>
      </c>
      <c r="AB251" s="10">
        <f t="shared" si="125"/>
        <v>6.3855836141338917</v>
      </c>
      <c r="AC251" s="10">
        <f t="shared" si="126"/>
        <v>6.2845836141338918</v>
      </c>
      <c r="AD251" s="3">
        <f t="shared" si="127"/>
        <v>911.46970473297915</v>
      </c>
      <c r="AI251" s="94">
        <f t="shared" si="128"/>
        <v>1.0737303240657319</v>
      </c>
    </row>
    <row r="252" spans="2:35">
      <c r="B252" s="39">
        <f t="shared" si="129"/>
        <v>224</v>
      </c>
      <c r="C252" s="42">
        <f t="shared" si="130"/>
        <v>4.0287769784164471</v>
      </c>
      <c r="D252" s="10">
        <f t="shared" si="131"/>
        <v>10.971223021583455</v>
      </c>
      <c r="E252" s="40">
        <f t="shared" si="132"/>
        <v>24.05755395683309</v>
      </c>
      <c r="F252" s="40">
        <f t="shared" si="133"/>
        <v>46</v>
      </c>
      <c r="G252" s="3">
        <f t="shared" si="134"/>
        <v>384.71223021583137</v>
      </c>
      <c r="H252" s="3">
        <f t="shared" si="135"/>
        <v>150.59214621494854</v>
      </c>
      <c r="I252">
        <f t="shared" si="120"/>
        <v>1.5059214621494855E-4</v>
      </c>
      <c r="J252" s="4">
        <f t="shared" si="136"/>
        <v>602.21653148970086</v>
      </c>
      <c r="K252" s="40">
        <f t="shared" si="137"/>
        <v>3.9989902968121838</v>
      </c>
      <c r="L252" s="40">
        <f t="shared" si="121"/>
        <v>2.0010097031878162</v>
      </c>
      <c r="M252" s="10">
        <f t="shared" si="138"/>
        <v>6.3855836141338917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14.92241237744126</v>
      </c>
      <c r="Q252" s="42">
        <f t="shared" si="140"/>
        <v>0.28206619339794176</v>
      </c>
      <c r="R252" s="4">
        <f t="shared" si="141"/>
        <v>464478.78602446255</v>
      </c>
      <c r="S252">
        <f t="shared" si="122"/>
        <v>4.6447878602446253E-4</v>
      </c>
      <c r="T252" s="41">
        <f t="shared" si="123"/>
        <v>3.6037174924417864E-4</v>
      </c>
      <c r="U252" s="42">
        <f t="shared" si="142"/>
        <v>0.82475640119219717</v>
      </c>
      <c r="V252" s="42">
        <f t="shared" si="143"/>
        <v>1.090129930216486</v>
      </c>
      <c r="W252" s="42">
        <f t="shared" si="144"/>
        <v>1.074351031086366</v>
      </c>
      <c r="X252" s="42">
        <f t="shared" si="145"/>
        <v>1.5778899130119983E-2</v>
      </c>
      <c r="Y252" s="42">
        <f t="shared" si="119"/>
        <v>7.237806841807342E-3</v>
      </c>
      <c r="Z252" s="10">
        <f t="shared" si="146"/>
        <v>20.084279239389517</v>
      </c>
      <c r="AA252">
        <f t="shared" si="124"/>
        <v>6389202.1864912063</v>
      </c>
      <c r="AB252" s="10">
        <f t="shared" si="125"/>
        <v>6.3892021864912065</v>
      </c>
      <c r="AC252" s="10">
        <f t="shared" si="126"/>
        <v>6.2882021864912065</v>
      </c>
      <c r="AD252" s="3">
        <f t="shared" si="127"/>
        <v>911.99451580728157</v>
      </c>
      <c r="AI252" s="94">
        <f t="shared" si="128"/>
        <v>1.074351031086366</v>
      </c>
    </row>
    <row r="253" spans="2:35">
      <c r="B253" s="39">
        <f t="shared" si="129"/>
        <v>225</v>
      </c>
      <c r="C253" s="42">
        <f t="shared" si="130"/>
        <v>4.0467625899272353</v>
      </c>
      <c r="D253" s="10">
        <f t="shared" si="131"/>
        <v>10.953237410072667</v>
      </c>
      <c r="E253" s="40">
        <f t="shared" si="132"/>
        <v>24.093525179854666</v>
      </c>
      <c r="F253" s="40">
        <f t="shared" si="133"/>
        <v>46</v>
      </c>
      <c r="G253" s="3">
        <f t="shared" si="134"/>
        <v>384.53237410072347</v>
      </c>
      <c r="H253" s="3">
        <f t="shared" si="135"/>
        <v>150.59214621494854</v>
      </c>
      <c r="I253">
        <f t="shared" si="120"/>
        <v>1.5059214621494855E-4</v>
      </c>
      <c r="J253" s="4">
        <f t="shared" si="136"/>
        <v>603.57688289687917</v>
      </c>
      <c r="K253" s="40">
        <f t="shared" si="137"/>
        <v>4.008023645770745</v>
      </c>
      <c r="L253" s="40">
        <f t="shared" si="121"/>
        <v>1.991976354229255</v>
      </c>
      <c r="M253" s="10">
        <f t="shared" si="138"/>
        <v>6.3892021864912065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14.925109387743445</v>
      </c>
      <c r="Q253" s="42">
        <f t="shared" si="140"/>
        <v>0.28327125066375702</v>
      </c>
      <c r="R253" s="4">
        <f t="shared" si="141"/>
        <v>463738.53923569905</v>
      </c>
      <c r="S253">
        <f t="shared" si="122"/>
        <v>4.6373853923569906E-4</v>
      </c>
      <c r="T253" s="41">
        <f t="shared" si="123"/>
        <v>3.6111199603294211E-4</v>
      </c>
      <c r="U253" s="42">
        <f t="shared" si="142"/>
        <v>0.82344197457926138</v>
      </c>
      <c r="V253" s="42">
        <f t="shared" si="143"/>
        <v>1.0907586305008767</v>
      </c>
      <c r="W253" s="42">
        <f t="shared" si="144"/>
        <v>1.0749696268727915</v>
      </c>
      <c r="X253" s="42">
        <f t="shared" si="145"/>
        <v>1.5789003628085219E-2</v>
      </c>
      <c r="Y253" s="42">
        <f t="shared" si="119"/>
        <v>7.2568334953493499E-3</v>
      </c>
      <c r="Z253" s="10">
        <f t="shared" si="146"/>
        <v>20.09579735669416</v>
      </c>
      <c r="AA253">
        <f t="shared" si="124"/>
        <v>6392808.4025548268</v>
      </c>
      <c r="AB253" s="10">
        <f t="shared" si="125"/>
        <v>6.3928084025548264</v>
      </c>
      <c r="AC253" s="10">
        <f t="shared" si="126"/>
        <v>6.2918084025548264</v>
      </c>
      <c r="AD253" s="3">
        <f t="shared" si="127"/>
        <v>912.51753481578339</v>
      </c>
      <c r="AI253" s="94">
        <f t="shared" si="128"/>
        <v>1.0749696268727915</v>
      </c>
    </row>
    <row r="254" spans="2:35">
      <c r="B254" s="39">
        <f t="shared" si="129"/>
        <v>226</v>
      </c>
      <c r="C254" s="42">
        <f t="shared" si="130"/>
        <v>4.0647482014380234</v>
      </c>
      <c r="D254" s="10">
        <f t="shared" si="131"/>
        <v>10.935251798561879</v>
      </c>
      <c r="E254" s="40">
        <f t="shared" si="132"/>
        <v>24.129496402876242</v>
      </c>
      <c r="F254" s="40">
        <f t="shared" si="133"/>
        <v>46</v>
      </c>
      <c r="G254" s="3">
        <f t="shared" si="134"/>
        <v>384.35251798561558</v>
      </c>
      <c r="H254" s="3">
        <f t="shared" si="135"/>
        <v>150.59214621494854</v>
      </c>
      <c r="I254">
        <f t="shared" si="120"/>
        <v>1.5059214621494855E-4</v>
      </c>
      <c r="J254" s="4">
        <f t="shared" si="136"/>
        <v>604.93926680279787</v>
      </c>
      <c r="K254" s="40">
        <f t="shared" si="137"/>
        <v>4.017070491440732</v>
      </c>
      <c r="L254" s="40">
        <f t="shared" si="121"/>
        <v>1.982929508559268</v>
      </c>
      <c r="M254" s="10">
        <f t="shared" si="138"/>
        <v>6.3928084025548264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14.927796153910236</v>
      </c>
      <c r="Q254" s="42">
        <f t="shared" si="140"/>
        <v>0.28447609103840782</v>
      </c>
      <c r="R254" s="4">
        <f t="shared" si="141"/>
        <v>462998.0005859654</v>
      </c>
      <c r="S254">
        <f t="shared" si="122"/>
        <v>4.6299800058596541E-4</v>
      </c>
      <c r="T254" s="41">
        <f t="shared" si="123"/>
        <v>3.6185253468267576E-4</v>
      </c>
      <c r="U254" s="42">
        <f t="shared" si="142"/>
        <v>0.82212702972047536</v>
      </c>
      <c r="V254" s="42">
        <f t="shared" si="143"/>
        <v>1.0913851215910189</v>
      </c>
      <c r="W254" s="42">
        <f t="shared" si="144"/>
        <v>1.0755861103479352</v>
      </c>
      <c r="X254" s="42">
        <f t="shared" si="145"/>
        <v>1.5799011243083694E-2</v>
      </c>
      <c r="Y254" s="42">
        <f t="shared" si="119"/>
        <v>7.2758687819745793E-3</v>
      </c>
      <c r="Z254" s="10">
        <f t="shared" si="146"/>
        <v>20.107275988421929</v>
      </c>
      <c r="AA254">
        <f t="shared" si="124"/>
        <v>6396402.2560493015</v>
      </c>
      <c r="AB254" s="10">
        <f t="shared" si="125"/>
        <v>6.3964022560493019</v>
      </c>
      <c r="AC254" s="10">
        <f t="shared" si="126"/>
        <v>6.2954022560493019</v>
      </c>
      <c r="AD254" s="3">
        <f t="shared" si="127"/>
        <v>913.03876084833962</v>
      </c>
      <c r="AI254" s="94">
        <f t="shared" si="128"/>
        <v>1.0755861103479352</v>
      </c>
    </row>
    <row r="255" spans="2:35">
      <c r="B255" s="39">
        <f t="shared" si="129"/>
        <v>227</v>
      </c>
      <c r="C255" s="42">
        <f t="shared" si="130"/>
        <v>4.0827338129488115</v>
      </c>
      <c r="D255" s="10">
        <f t="shared" si="131"/>
        <v>10.917266187051091</v>
      </c>
      <c r="E255" s="40">
        <f t="shared" si="132"/>
        <v>24.165467625897818</v>
      </c>
      <c r="F255" s="40">
        <f t="shared" si="133"/>
        <v>46</v>
      </c>
      <c r="G255" s="3">
        <f t="shared" si="134"/>
        <v>384.17266187050768</v>
      </c>
      <c r="H255" s="3">
        <f t="shared" si="135"/>
        <v>150.59214621494854</v>
      </c>
      <c r="I255">
        <f t="shared" si="120"/>
        <v>1.5059214621494855E-4</v>
      </c>
      <c r="J255" s="4">
        <f t="shared" si="136"/>
        <v>606.30368320745742</v>
      </c>
      <c r="K255" s="40">
        <f t="shared" si="137"/>
        <v>4.0261308338221466</v>
      </c>
      <c r="L255" s="40">
        <f t="shared" si="121"/>
        <v>1.9738691661778534</v>
      </c>
      <c r="M255" s="10">
        <f t="shared" si="138"/>
        <v>6.3964022560493019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14.930472682860664</v>
      </c>
      <c r="Q255" s="42">
        <f t="shared" si="140"/>
        <v>0.28568071542591528</v>
      </c>
      <c r="R255" s="4">
        <f t="shared" si="141"/>
        <v>462257.17117193347</v>
      </c>
      <c r="S255">
        <f t="shared" si="122"/>
        <v>4.622571711719335E-4</v>
      </c>
      <c r="T255" s="41">
        <f t="shared" si="123"/>
        <v>3.6259336409670767E-4</v>
      </c>
      <c r="U255" s="42">
        <f t="shared" si="142"/>
        <v>0.8208115685631554</v>
      </c>
      <c r="V255" s="42">
        <f t="shared" si="143"/>
        <v>1.0920094022351912</v>
      </c>
      <c r="W255" s="42">
        <f t="shared" si="144"/>
        <v>1.0762004804390066</v>
      </c>
      <c r="X255" s="42">
        <f t="shared" si="145"/>
        <v>1.5808921796184539E-2</v>
      </c>
      <c r="Y255" s="42">
        <f t="shared" si="119"/>
        <v>7.2949125947104612E-3</v>
      </c>
      <c r="Z255" s="10">
        <f t="shared" si="146"/>
        <v>20.118715114612044</v>
      </c>
      <c r="AA255">
        <f t="shared" si="124"/>
        <v>6399983.7407250945</v>
      </c>
      <c r="AB255" s="10">
        <f t="shared" si="125"/>
        <v>6.3999837407250943</v>
      </c>
      <c r="AC255" s="10">
        <f t="shared" si="126"/>
        <v>6.2989837407250944</v>
      </c>
      <c r="AD255" s="3">
        <f t="shared" si="127"/>
        <v>913.55819299856341</v>
      </c>
      <c r="AI255" s="94">
        <f t="shared" si="128"/>
        <v>1.0762004804390066</v>
      </c>
    </row>
    <row r="256" spans="2:35">
      <c r="B256" s="39">
        <f t="shared" si="129"/>
        <v>228</v>
      </c>
      <c r="C256" s="42">
        <f t="shared" si="130"/>
        <v>4.1007194244595997</v>
      </c>
      <c r="D256" s="10">
        <f t="shared" si="131"/>
        <v>10.899280575540303</v>
      </c>
      <c r="E256" s="40">
        <f t="shared" si="132"/>
        <v>24.201438848919395</v>
      </c>
      <c r="F256" s="40">
        <f t="shared" si="133"/>
        <v>46</v>
      </c>
      <c r="G256" s="3">
        <f t="shared" si="134"/>
        <v>383.99280575539979</v>
      </c>
      <c r="H256" s="3">
        <f t="shared" si="135"/>
        <v>150.59214621494854</v>
      </c>
      <c r="I256">
        <f t="shared" si="120"/>
        <v>1.5059214621494855E-4</v>
      </c>
      <c r="J256" s="4">
        <f t="shared" si="136"/>
        <v>607.67013211085782</v>
      </c>
      <c r="K256" s="40">
        <f t="shared" si="137"/>
        <v>4.0352046729149906</v>
      </c>
      <c r="L256" s="40">
        <f t="shared" si="121"/>
        <v>1.9647953270850094</v>
      </c>
      <c r="M256" s="10">
        <f t="shared" si="138"/>
        <v>6.3999837407250943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14.933138981482323</v>
      </c>
      <c r="Q256" s="42">
        <f t="shared" si="140"/>
        <v>0.28688512472881472</v>
      </c>
      <c r="R256" s="4">
        <f t="shared" si="141"/>
        <v>461516.05209027516</v>
      </c>
      <c r="S256">
        <f t="shared" si="122"/>
        <v>4.6151605209027516E-4</v>
      </c>
      <c r="T256" s="41">
        <f t="shared" si="123"/>
        <v>3.6333448317836601E-4</v>
      </c>
      <c r="U256" s="42">
        <f t="shared" si="142"/>
        <v>0.81949559305461794</v>
      </c>
      <c r="V256" s="42">
        <f t="shared" si="143"/>
        <v>1.092631471186277</v>
      </c>
      <c r="W256" s="42">
        <f t="shared" si="144"/>
        <v>1.0768127360776467</v>
      </c>
      <c r="X256" s="42">
        <f t="shared" si="145"/>
        <v>1.58187351086303E-2</v>
      </c>
      <c r="Y256" s="42">
        <f t="shared" si="119"/>
        <v>7.3139648264353976E-3</v>
      </c>
      <c r="Z256" s="10">
        <f t="shared" si="146"/>
        <v>20.130114715384362</v>
      </c>
      <c r="AA256">
        <f t="shared" si="124"/>
        <v>6403552.8503579181</v>
      </c>
      <c r="AB256" s="10">
        <f t="shared" si="125"/>
        <v>6.4035528503579178</v>
      </c>
      <c r="AC256" s="10">
        <f t="shared" si="126"/>
        <v>6.3025528503579178</v>
      </c>
      <c r="AD256" s="3">
        <f t="shared" si="127"/>
        <v>914.07583036373001</v>
      </c>
      <c r="AI256" s="94">
        <f t="shared" si="128"/>
        <v>1.0768127360776467</v>
      </c>
    </row>
    <row r="257" spans="2:35">
      <c r="B257" s="39">
        <f t="shared" si="129"/>
        <v>229</v>
      </c>
      <c r="C257" s="42">
        <f t="shared" si="130"/>
        <v>4.1187050359703878</v>
      </c>
      <c r="D257" s="10">
        <f t="shared" si="131"/>
        <v>10.881294964029514</v>
      </c>
      <c r="E257" s="40">
        <f t="shared" si="132"/>
        <v>24.237410071940971</v>
      </c>
      <c r="F257" s="40">
        <f t="shared" si="133"/>
        <v>46</v>
      </c>
      <c r="G257" s="3">
        <f t="shared" si="134"/>
        <v>383.81294964029189</v>
      </c>
      <c r="H257" s="3">
        <f t="shared" si="135"/>
        <v>150.59214621494854</v>
      </c>
      <c r="I257">
        <f t="shared" si="120"/>
        <v>1.5059214621494855E-4</v>
      </c>
      <c r="J257" s="4">
        <f t="shared" si="136"/>
        <v>609.03861351299884</v>
      </c>
      <c r="K257" s="40">
        <f t="shared" si="137"/>
        <v>4.0442920087192604</v>
      </c>
      <c r="L257" s="40">
        <f t="shared" si="121"/>
        <v>1.9557079912807396</v>
      </c>
      <c r="M257" s="10">
        <f t="shared" si="138"/>
        <v>6.4035528503579178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14.935795056630958</v>
      </c>
      <c r="Q257" s="42">
        <f t="shared" si="140"/>
        <v>0.28808931984816344</v>
      </c>
      <c r="R257" s="4">
        <f t="shared" si="141"/>
        <v>460774.64443766262</v>
      </c>
      <c r="S257">
        <f t="shared" si="122"/>
        <v>4.6077464443766263E-4</v>
      </c>
      <c r="T257" s="41">
        <f t="shared" si="123"/>
        <v>3.6407589083097854E-4</v>
      </c>
      <c r="U257" s="42">
        <f t="shared" si="142"/>
        <v>0.81817910514217995</v>
      </c>
      <c r="V257" s="42">
        <f t="shared" si="143"/>
        <v>1.093251327201864</v>
      </c>
      <c r="W257" s="42">
        <f t="shared" si="144"/>
        <v>1.0774228761998115</v>
      </c>
      <c r="X257" s="42">
        <f t="shared" si="145"/>
        <v>1.5828451002052546E-2</v>
      </c>
      <c r="Y257" s="42">
        <f t="shared" si="119"/>
        <v>7.33302536987892E-3</v>
      </c>
      <c r="Z257" s="10">
        <f t="shared" si="146"/>
        <v>20.141474770937968</v>
      </c>
      <c r="AA257">
        <f t="shared" si="124"/>
        <v>6407109.5787482886</v>
      </c>
      <c r="AB257" s="10">
        <f t="shared" si="125"/>
        <v>6.4071095787482886</v>
      </c>
      <c r="AC257" s="10">
        <f t="shared" si="126"/>
        <v>6.3061095787482886</v>
      </c>
      <c r="AD257" s="3">
        <f t="shared" si="127"/>
        <v>914.59167204471191</v>
      </c>
      <c r="AI257" s="94">
        <f t="shared" si="128"/>
        <v>1.0774228761998115</v>
      </c>
    </row>
    <row r="258" spans="2:35">
      <c r="B258" s="39">
        <f t="shared" si="129"/>
        <v>230</v>
      </c>
      <c r="C258" s="42">
        <f t="shared" si="130"/>
        <v>4.136690647481176</v>
      </c>
      <c r="D258" s="10">
        <f t="shared" si="131"/>
        <v>10.863309352518726</v>
      </c>
      <c r="E258" s="40">
        <f t="shared" si="132"/>
        <v>24.273381294962547</v>
      </c>
      <c r="F258" s="40">
        <f t="shared" si="133"/>
        <v>46</v>
      </c>
      <c r="G258" s="3">
        <f t="shared" si="134"/>
        <v>383.63309352518399</v>
      </c>
      <c r="H258" s="3">
        <f t="shared" si="135"/>
        <v>150.59214621494854</v>
      </c>
      <c r="I258">
        <f t="shared" si="120"/>
        <v>1.5059214621494855E-4</v>
      </c>
      <c r="J258" s="4">
        <f t="shared" si="136"/>
        <v>610.4091274138807</v>
      </c>
      <c r="K258" s="40">
        <f t="shared" si="137"/>
        <v>4.0533928412349596</v>
      </c>
      <c r="L258" s="40">
        <f t="shared" si="121"/>
        <v>1.9466071587650404</v>
      </c>
      <c r="M258" s="10">
        <f t="shared" si="138"/>
        <v>6.4071095787482886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14.938440915130275</v>
      </c>
      <c r="Q258" s="42">
        <f t="shared" si="140"/>
        <v>0.28929330168354833</v>
      </c>
      <c r="R258" s="4">
        <f t="shared" si="141"/>
        <v>460032.94931076776</v>
      </c>
      <c r="S258">
        <f t="shared" si="122"/>
        <v>4.6003294931076777E-4</v>
      </c>
      <c r="T258" s="41">
        <f t="shared" si="123"/>
        <v>3.648175859578734E-4</v>
      </c>
      <c r="U258" s="42">
        <f t="shared" si="142"/>
        <v>0.81686210677315785</v>
      </c>
      <c r="V258" s="42">
        <f t="shared" si="143"/>
        <v>1.0938689690456018</v>
      </c>
      <c r="W258" s="42">
        <f t="shared" si="144"/>
        <v>1.0780308997456987</v>
      </c>
      <c r="X258" s="42">
        <f t="shared" si="145"/>
        <v>1.5838069299903168E-2</v>
      </c>
      <c r="Y258" s="42">
        <f t="shared" si="119"/>
        <v>7.3520941176235706E-3</v>
      </c>
      <c r="Z258" s="10">
        <f t="shared" si="146"/>
        <v>20.152795261554466</v>
      </c>
      <c r="AA258">
        <f t="shared" si="124"/>
        <v>6410653.9197225571</v>
      </c>
      <c r="AB258" s="10">
        <f t="shared" si="125"/>
        <v>6.4106539197225567</v>
      </c>
      <c r="AC258" s="10">
        <f t="shared" si="126"/>
        <v>6.3096539197225567</v>
      </c>
      <c r="AD258" s="3">
        <f t="shared" si="127"/>
        <v>915.10571714612865</v>
      </c>
      <c r="AI258" s="94">
        <f t="shared" si="128"/>
        <v>1.0780308997456987</v>
      </c>
    </row>
    <row r="259" spans="2:35">
      <c r="B259" s="39">
        <f t="shared" si="129"/>
        <v>231</v>
      </c>
      <c r="C259" s="42">
        <f t="shared" si="130"/>
        <v>4.1546762589919641</v>
      </c>
      <c r="D259" s="10">
        <f t="shared" si="131"/>
        <v>10.845323741007938</v>
      </c>
      <c r="E259" s="40">
        <f t="shared" si="132"/>
        <v>24.309352517984124</v>
      </c>
      <c r="F259" s="40">
        <f t="shared" si="133"/>
        <v>46</v>
      </c>
      <c r="G259" s="3">
        <f t="shared" si="134"/>
        <v>383.4532374100761</v>
      </c>
      <c r="H259" s="3">
        <f t="shared" si="135"/>
        <v>150.59214621494854</v>
      </c>
      <c r="I259">
        <f t="shared" si="120"/>
        <v>1.5059214621494855E-4</v>
      </c>
      <c r="J259" s="4">
        <f t="shared" si="136"/>
        <v>611.7816738135034</v>
      </c>
      <c r="K259" s="40">
        <f t="shared" si="137"/>
        <v>4.0625071704620863</v>
      </c>
      <c r="L259" s="40">
        <f t="shared" si="121"/>
        <v>1.9374928295379137</v>
      </c>
      <c r="M259" s="10">
        <f t="shared" si="138"/>
        <v>6.4106539197225567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14.941076563772782</v>
      </c>
      <c r="Q259" s="42">
        <f t="shared" si="140"/>
        <v>0.2904970711330937</v>
      </c>
      <c r="R259" s="4">
        <f t="shared" si="141"/>
        <v>459290.96780626243</v>
      </c>
      <c r="S259">
        <f t="shared" si="122"/>
        <v>4.5929096780626243E-4</v>
      </c>
      <c r="T259" s="41">
        <f t="shared" si="123"/>
        <v>3.6555956746237874E-4</v>
      </c>
      <c r="U259" s="42">
        <f t="shared" si="142"/>
        <v>0.81554459989486794</v>
      </c>
      <c r="V259" s="42">
        <f t="shared" si="143"/>
        <v>1.0944843954857786</v>
      </c>
      <c r="W259" s="42">
        <f t="shared" si="144"/>
        <v>1.0786368056599207</v>
      </c>
      <c r="X259" s="42">
        <f t="shared" si="145"/>
        <v>1.5847589825857877E-2</v>
      </c>
      <c r="Y259" s="42">
        <f t="shared" si="119"/>
        <v>7.3711709621048643E-3</v>
      </c>
      <c r="Z259" s="10">
        <f t="shared" si="146"/>
        <v>20.164076167596029</v>
      </c>
      <c r="AA259">
        <f t="shared" si="124"/>
        <v>6414185.8671323014</v>
      </c>
      <c r="AB259" s="10">
        <f t="shared" si="125"/>
        <v>6.4141858671323018</v>
      </c>
      <c r="AC259" s="10">
        <f t="shared" si="126"/>
        <v>6.3131858671323018</v>
      </c>
      <c r="AD259" s="3">
        <f t="shared" si="127"/>
        <v>915.61796477625842</v>
      </c>
      <c r="AI259" s="94">
        <f t="shared" si="128"/>
        <v>1.0786368056599207</v>
      </c>
    </row>
    <row r="260" spans="2:35">
      <c r="B260" s="39">
        <f t="shared" si="129"/>
        <v>232</v>
      </c>
      <c r="C260" s="42">
        <f t="shared" si="130"/>
        <v>4.1726618705027523</v>
      </c>
      <c r="D260" s="10">
        <f t="shared" si="131"/>
        <v>10.82733812949715</v>
      </c>
      <c r="E260" s="40">
        <f t="shared" si="132"/>
        <v>24.3453237410057</v>
      </c>
      <c r="F260" s="40">
        <f t="shared" si="133"/>
        <v>46</v>
      </c>
      <c r="G260" s="3">
        <f t="shared" si="134"/>
        <v>383.2733812949682</v>
      </c>
      <c r="H260" s="3">
        <f t="shared" si="135"/>
        <v>150.59214621494854</v>
      </c>
      <c r="I260">
        <f t="shared" si="120"/>
        <v>1.5059214621494855E-4</v>
      </c>
      <c r="J260" s="4">
        <f t="shared" si="136"/>
        <v>613.15625271186695</v>
      </c>
      <c r="K260" s="40">
        <f t="shared" si="137"/>
        <v>4.0716349964006415</v>
      </c>
      <c r="L260" s="40">
        <f t="shared" si="121"/>
        <v>1.9283650035993585</v>
      </c>
      <c r="M260" s="10">
        <f t="shared" si="138"/>
        <v>6.4141858671323018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14.943702009319471</v>
      </c>
      <c r="Q260" s="42">
        <f t="shared" si="140"/>
        <v>0.29170062909346867</v>
      </c>
      <c r="R260" s="4">
        <f t="shared" si="141"/>
        <v>458548.70102081879</v>
      </c>
      <c r="S260">
        <f t="shared" si="122"/>
        <v>4.5854870102081879E-4</v>
      </c>
      <c r="T260" s="41">
        <f t="shared" si="123"/>
        <v>3.6630183424782238E-4</v>
      </c>
      <c r="U260" s="42">
        <f t="shared" si="142"/>
        <v>0.81422658645462709</v>
      </c>
      <c r="V260" s="42">
        <f t="shared" si="143"/>
        <v>1.095097605295406</v>
      </c>
      <c r="W260" s="42">
        <f t="shared" si="144"/>
        <v>1.0792405928914037</v>
      </c>
      <c r="X260" s="42">
        <f t="shared" si="145"/>
        <v>1.585701240400228E-2</v>
      </c>
      <c r="Y260" s="42">
        <f t="shared" si="119"/>
        <v>7.3902557956114657E-3</v>
      </c>
      <c r="Z260" s="10">
        <f t="shared" si="146"/>
        <v>20.175317469504044</v>
      </c>
      <c r="AA260">
        <f t="shared" si="124"/>
        <v>6417705.4148539025</v>
      </c>
      <c r="AB260" s="10">
        <f t="shared" si="125"/>
        <v>6.4177054148539021</v>
      </c>
      <c r="AC260" s="10">
        <f t="shared" si="126"/>
        <v>6.3167054148539021</v>
      </c>
      <c r="AD260" s="3">
        <f t="shared" si="127"/>
        <v>916.12841404697645</v>
      </c>
      <c r="AI260" s="94">
        <f t="shared" si="128"/>
        <v>1.0792405928914037</v>
      </c>
    </row>
    <row r="261" spans="2:35">
      <c r="B261" s="39">
        <f t="shared" si="129"/>
        <v>233</v>
      </c>
      <c r="C261" s="42">
        <f t="shared" si="130"/>
        <v>4.1906474820135404</v>
      </c>
      <c r="D261" s="10">
        <f t="shared" si="131"/>
        <v>10.809352517986362</v>
      </c>
      <c r="E261" s="40">
        <f t="shared" si="132"/>
        <v>24.381294964027276</v>
      </c>
      <c r="F261" s="40">
        <f t="shared" si="133"/>
        <v>46</v>
      </c>
      <c r="G261" s="3">
        <f t="shared" si="134"/>
        <v>383.09352517986031</v>
      </c>
      <c r="H261" s="3">
        <f t="shared" si="135"/>
        <v>150.59214621494854</v>
      </c>
      <c r="I261">
        <f t="shared" si="120"/>
        <v>1.5059214621494855E-4</v>
      </c>
      <c r="J261" s="4">
        <f t="shared" si="136"/>
        <v>614.53286410897113</v>
      </c>
      <c r="K261" s="40">
        <f t="shared" si="137"/>
        <v>4.0807763190506243</v>
      </c>
      <c r="L261" s="40">
        <f t="shared" si="121"/>
        <v>1.9192236809493757</v>
      </c>
      <c r="M261" s="10">
        <f t="shared" si="138"/>
        <v>6.4177054148539021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14.946317258499603</v>
      </c>
      <c r="Q261" s="42">
        <f t="shared" si="140"/>
        <v>0.29290397645989497</v>
      </c>
      <c r="R261" s="4">
        <f t="shared" si="141"/>
        <v>457806.15005110879</v>
      </c>
      <c r="S261">
        <f t="shared" si="122"/>
        <v>4.578061500511088E-4</v>
      </c>
      <c r="T261" s="41">
        <f t="shared" si="123"/>
        <v>3.6704438521753237E-4</v>
      </c>
      <c r="U261" s="42">
        <f t="shared" si="142"/>
        <v>0.81290806839975183</v>
      </c>
      <c r="V261" s="42">
        <f t="shared" si="143"/>
        <v>1.0957085972531739</v>
      </c>
      <c r="W261" s="42">
        <f t="shared" si="144"/>
        <v>1.0798422603933135</v>
      </c>
      <c r="X261" s="42">
        <f t="shared" si="145"/>
        <v>1.5866336859860386E-2</v>
      </c>
      <c r="Y261" s="42">
        <f t="shared" si="119"/>
        <v>7.4093485102866112E-3</v>
      </c>
      <c r="Z261" s="10">
        <f t="shared" si="146"/>
        <v>20.186519147801128</v>
      </c>
      <c r="AA261">
        <f t="shared" si="124"/>
        <v>6421212.55678917</v>
      </c>
      <c r="AB261" s="10">
        <f t="shared" si="125"/>
        <v>6.42121255678917</v>
      </c>
      <c r="AC261" s="10">
        <f t="shared" si="126"/>
        <v>6.32021255678917</v>
      </c>
      <c r="AD261" s="3">
        <f t="shared" si="127"/>
        <v>916.63706407384632</v>
      </c>
      <c r="AI261" s="94">
        <f t="shared" si="128"/>
        <v>1.0798422603933135</v>
      </c>
    </row>
    <row r="262" spans="2:35">
      <c r="B262" s="39">
        <f t="shared" si="129"/>
        <v>234</v>
      </c>
      <c r="C262" s="42">
        <f t="shared" si="130"/>
        <v>4.2086330935243286</v>
      </c>
      <c r="D262" s="10">
        <f t="shared" si="131"/>
        <v>10.791366906475574</v>
      </c>
      <c r="E262" s="40">
        <f t="shared" si="132"/>
        <v>24.417266187048853</v>
      </c>
      <c r="F262" s="40">
        <f t="shared" si="133"/>
        <v>46</v>
      </c>
      <c r="G262" s="3">
        <f t="shared" si="134"/>
        <v>382.91366906475241</v>
      </c>
      <c r="H262" s="3">
        <f t="shared" si="135"/>
        <v>150.59214621494854</v>
      </c>
      <c r="I262">
        <f t="shared" si="120"/>
        <v>1.5059214621494855E-4</v>
      </c>
      <c r="J262" s="4">
        <f t="shared" si="136"/>
        <v>615.91150800481591</v>
      </c>
      <c r="K262" s="40">
        <f t="shared" si="137"/>
        <v>4.0899311384120338</v>
      </c>
      <c r="L262" s="40">
        <f t="shared" si="121"/>
        <v>1.9100688615879662</v>
      </c>
      <c r="M262" s="10">
        <f t="shared" si="138"/>
        <v>6.42121255678917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14.948922318011277</v>
      </c>
      <c r="Q262" s="42">
        <f t="shared" si="140"/>
        <v>0.29410711412615453</v>
      </c>
      <c r="R262" s="4">
        <f t="shared" si="141"/>
        <v>457063.31599380443</v>
      </c>
      <c r="S262">
        <f t="shared" si="122"/>
        <v>4.5706331599380443E-4</v>
      </c>
      <c r="T262" s="41">
        <f t="shared" si="123"/>
        <v>3.6778721927483674E-4</v>
      </c>
      <c r="U262" s="42">
        <f t="shared" si="142"/>
        <v>0.81158904767755868</v>
      </c>
      <c r="V262" s="42">
        <f t="shared" si="143"/>
        <v>1.0963173701425564</v>
      </c>
      <c r="W262" s="42">
        <f t="shared" si="144"/>
        <v>1.0804418071231632</v>
      </c>
      <c r="X262" s="42">
        <f t="shared" si="145"/>
        <v>1.5875563019393191E-2</v>
      </c>
      <c r="Y262" s="42">
        <f t="shared" si="119"/>
        <v>7.4284489981283203E-3</v>
      </c>
      <c r="Z262" s="10">
        <f t="shared" si="146"/>
        <v>20.197681183089877</v>
      </c>
      <c r="AA262">
        <f t="shared" si="124"/>
        <v>6424707.2868649568</v>
      </c>
      <c r="AB262" s="10">
        <f t="shared" si="125"/>
        <v>6.4247072868649564</v>
      </c>
      <c r="AC262" s="10">
        <f t="shared" si="126"/>
        <v>6.3237072868649564</v>
      </c>
      <c r="AD262" s="3">
        <f t="shared" si="127"/>
        <v>917.14391397606335</v>
      </c>
      <c r="AI262" s="94">
        <f t="shared" si="128"/>
        <v>1.0804418071231632</v>
      </c>
    </row>
    <row r="263" spans="2:35">
      <c r="B263" s="39">
        <f t="shared" si="129"/>
        <v>235</v>
      </c>
      <c r="C263" s="42">
        <f t="shared" si="130"/>
        <v>4.2266187050351167</v>
      </c>
      <c r="D263" s="10">
        <f t="shared" si="131"/>
        <v>10.773381294964786</v>
      </c>
      <c r="E263" s="40">
        <f t="shared" si="132"/>
        <v>24.453237410070429</v>
      </c>
      <c r="F263" s="40">
        <f t="shared" si="133"/>
        <v>46</v>
      </c>
      <c r="G263" s="3">
        <f t="shared" si="134"/>
        <v>382.73381294964452</v>
      </c>
      <c r="H263" s="3">
        <f t="shared" si="135"/>
        <v>150.59214621494854</v>
      </c>
      <c r="I263">
        <f t="shared" si="120"/>
        <v>1.5059214621494855E-4</v>
      </c>
      <c r="J263" s="4">
        <f t="shared" si="136"/>
        <v>617.29218439940155</v>
      </c>
      <c r="K263" s="40">
        <f t="shared" si="137"/>
        <v>4.0990994544848709</v>
      </c>
      <c r="L263" s="40">
        <f t="shared" si="121"/>
        <v>1.9009005455151291</v>
      </c>
      <c r="M263" s="10">
        <f t="shared" si="138"/>
        <v>6.4247072868649564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14.951517194521259</v>
      </c>
      <c r="Q263" s="42">
        <f t="shared" si="140"/>
        <v>0.29531004298459695</v>
      </c>
      <c r="R263" s="4">
        <f t="shared" si="141"/>
        <v>456320.19994557759</v>
      </c>
      <c r="S263">
        <f t="shared" si="122"/>
        <v>4.5632019994557759E-4</v>
      </c>
      <c r="T263" s="41">
        <f t="shared" si="123"/>
        <v>3.6853033532306358E-4</v>
      </c>
      <c r="U263" s="42">
        <f t="shared" si="142"/>
        <v>0.81026952623536441</v>
      </c>
      <c r="V263" s="42">
        <f t="shared" si="143"/>
        <v>1.096923922752022</v>
      </c>
      <c r="W263" s="42">
        <f t="shared" si="144"/>
        <v>1.0810392320427467</v>
      </c>
      <c r="X263" s="42">
        <f t="shared" si="145"/>
        <v>1.588469070927534E-2</v>
      </c>
      <c r="Y263" s="42">
        <f t="shared" si="119"/>
        <v>7.4475571509899398E-3</v>
      </c>
      <c r="Z263" s="10">
        <f t="shared" si="146"/>
        <v>20.20880355605248</v>
      </c>
      <c r="AA263">
        <f t="shared" si="124"/>
        <v>6428189.5990330353</v>
      </c>
      <c r="AB263" s="10">
        <f t="shared" si="125"/>
        <v>6.4281895990330353</v>
      </c>
      <c r="AC263" s="10">
        <f t="shared" si="126"/>
        <v>6.3271895990330353</v>
      </c>
      <c r="AD263" s="3">
        <f t="shared" si="127"/>
        <v>917.64896287643728</v>
      </c>
      <c r="AI263" s="94">
        <f t="shared" si="128"/>
        <v>1.0810392320427467</v>
      </c>
    </row>
    <row r="264" spans="2:35">
      <c r="B264" s="39">
        <f t="shared" si="129"/>
        <v>236</v>
      </c>
      <c r="C264" s="42">
        <f t="shared" si="130"/>
        <v>4.2446043165459049</v>
      </c>
      <c r="D264" s="10">
        <f t="shared" si="131"/>
        <v>10.755395683453997</v>
      </c>
      <c r="E264" s="40">
        <f t="shared" si="132"/>
        <v>24.489208633092005</v>
      </c>
      <c r="F264" s="40">
        <f t="shared" si="133"/>
        <v>46</v>
      </c>
      <c r="G264" s="3">
        <f t="shared" si="134"/>
        <v>382.55395683453662</v>
      </c>
      <c r="H264" s="3">
        <f t="shared" si="135"/>
        <v>150.59214621494854</v>
      </c>
      <c r="I264">
        <f t="shared" si="120"/>
        <v>1.5059214621494855E-4</v>
      </c>
      <c r="J264" s="4">
        <f t="shared" si="136"/>
        <v>618.67489329272757</v>
      </c>
      <c r="K264" s="40">
        <f t="shared" si="137"/>
        <v>4.1082812672691347</v>
      </c>
      <c r="L264" s="40">
        <f t="shared" si="121"/>
        <v>1.8917187327308653</v>
      </c>
      <c r="M264" s="10">
        <f t="shared" si="138"/>
        <v>6.4281895990330353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14.954101894664989</v>
      </c>
      <c r="Q264" s="42">
        <f t="shared" si="140"/>
        <v>0.29651276392614706</v>
      </c>
      <c r="R264" s="4">
        <f t="shared" si="141"/>
        <v>455576.8030031005</v>
      </c>
      <c r="S264">
        <f t="shared" si="122"/>
        <v>4.555768030031005E-4</v>
      </c>
      <c r="T264" s="41">
        <f t="shared" si="123"/>
        <v>3.6927373226554067E-4</v>
      </c>
      <c r="U264" s="42">
        <f t="shared" si="142"/>
        <v>0.80894950602048543</v>
      </c>
      <c r="V264" s="42">
        <f t="shared" si="143"/>
        <v>1.0975282538754962</v>
      </c>
      <c r="W264" s="42">
        <f t="shared" si="144"/>
        <v>1.0816345341181184</v>
      </c>
      <c r="X264" s="42">
        <f t="shared" si="145"/>
        <v>1.5893719757377855E-2</v>
      </c>
      <c r="Y264" s="42">
        <f t="shared" si="119"/>
        <v>7.4666728605812666E-3</v>
      </c>
      <c r="Z264" s="10">
        <f t="shared" si="146"/>
        <v>20.219886247451971</v>
      </c>
      <c r="AA264">
        <f t="shared" si="124"/>
        <v>6431659.4872704893</v>
      </c>
      <c r="AB264" s="10">
        <f t="shared" si="125"/>
        <v>6.4316594872704895</v>
      </c>
      <c r="AC264" s="10">
        <f t="shared" si="126"/>
        <v>6.3306594872704895</v>
      </c>
      <c r="AD264" s="3">
        <f t="shared" si="127"/>
        <v>918.15220990144883</v>
      </c>
      <c r="AI264" s="94">
        <f t="shared" si="128"/>
        <v>1.0816345341181184</v>
      </c>
    </row>
    <row r="265" spans="2:35">
      <c r="B265" s="39">
        <f t="shared" si="129"/>
        <v>237</v>
      </c>
      <c r="C265" s="42">
        <f t="shared" si="130"/>
        <v>4.262589928056693</v>
      </c>
      <c r="D265" s="10">
        <f t="shared" si="131"/>
        <v>10.737410071943209</v>
      </c>
      <c r="E265" s="40">
        <f t="shared" si="132"/>
        <v>24.525179856113581</v>
      </c>
      <c r="F265" s="40">
        <f t="shared" si="133"/>
        <v>46</v>
      </c>
      <c r="G265" s="3">
        <f t="shared" si="134"/>
        <v>382.37410071942872</v>
      </c>
      <c r="H265" s="3">
        <f t="shared" si="135"/>
        <v>150.59214621494854</v>
      </c>
      <c r="I265">
        <f t="shared" si="120"/>
        <v>1.5059214621494855E-4</v>
      </c>
      <c r="J265" s="4">
        <f t="shared" si="136"/>
        <v>620.0596346847949</v>
      </c>
      <c r="K265" s="40">
        <f t="shared" si="137"/>
        <v>4.1174765767648287</v>
      </c>
      <c r="L265" s="40">
        <f t="shared" si="121"/>
        <v>1.8825234232351713</v>
      </c>
      <c r="M265" s="10">
        <f t="shared" si="138"/>
        <v>6.4316594872704895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14.956676425046982</v>
      </c>
      <c r="Q265" s="42">
        <f t="shared" si="140"/>
        <v>0.29771527784031238</v>
      </c>
      <c r="R265" s="4">
        <f t="shared" si="141"/>
        <v>454833.12626304472</v>
      </c>
      <c r="S265">
        <f t="shared" si="122"/>
        <v>4.548331262630447E-4</v>
      </c>
      <c r="T265" s="41">
        <f t="shared" si="123"/>
        <v>3.7001740900559647E-4</v>
      </c>
      <c r="U265" s="42">
        <f t="shared" si="142"/>
        <v>0.80762898898023794</v>
      </c>
      <c r="V265" s="42">
        <f t="shared" si="143"/>
        <v>1.0981303623119287</v>
      </c>
      <c r="W265" s="42">
        <f t="shared" si="144"/>
        <v>1.0822277123196591</v>
      </c>
      <c r="X265" s="42">
        <f t="shared" si="145"/>
        <v>1.5902649992269646E-2</v>
      </c>
      <c r="Y265" s="42">
        <f t="shared" si="119"/>
        <v>7.485796018469072E-3</v>
      </c>
      <c r="Z265" s="10">
        <f t="shared" si="146"/>
        <v>20.23092923813174</v>
      </c>
      <c r="AA265">
        <f t="shared" si="124"/>
        <v>6435116.9455795605</v>
      </c>
      <c r="AB265" s="10">
        <f t="shared" si="125"/>
        <v>6.4351169455795603</v>
      </c>
      <c r="AC265" s="10">
        <f t="shared" si="126"/>
        <v>6.3341169455795603</v>
      </c>
      <c r="AD265" s="3">
        <f t="shared" si="127"/>
        <v>918.65365418122701</v>
      </c>
      <c r="AI265" s="94">
        <f t="shared" si="128"/>
        <v>1.0822277123196591</v>
      </c>
    </row>
    <row r="266" spans="2:35">
      <c r="B266" s="39">
        <f t="shared" si="129"/>
        <v>238</v>
      </c>
      <c r="C266" s="42">
        <f t="shared" si="130"/>
        <v>4.2805755395674812</v>
      </c>
      <c r="D266" s="10">
        <f t="shared" si="131"/>
        <v>10.719424460432421</v>
      </c>
      <c r="E266" s="40">
        <f t="shared" si="132"/>
        <v>24.561151079135158</v>
      </c>
      <c r="F266" s="40">
        <f t="shared" si="133"/>
        <v>46</v>
      </c>
      <c r="G266" s="3">
        <f t="shared" si="134"/>
        <v>382.19424460432083</v>
      </c>
      <c r="H266" s="3">
        <f t="shared" si="135"/>
        <v>150.59214621494854</v>
      </c>
      <c r="I266">
        <f t="shared" si="120"/>
        <v>1.5059214621494855E-4</v>
      </c>
      <c r="J266" s="4">
        <f t="shared" si="136"/>
        <v>621.44640857560262</v>
      </c>
      <c r="K266" s="40">
        <f t="shared" si="137"/>
        <v>4.1266853829719485</v>
      </c>
      <c r="L266" s="40">
        <f t="shared" si="121"/>
        <v>1.8733146170280515</v>
      </c>
      <c r="M266" s="10">
        <f t="shared" si="138"/>
        <v>6.4351169455795603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14.95924079224082</v>
      </c>
      <c r="Q266" s="42">
        <f t="shared" si="140"/>
        <v>0.29891758561519066</v>
      </c>
      <c r="R266" s="4">
        <f t="shared" si="141"/>
        <v>454089.17082208267</v>
      </c>
      <c r="S266">
        <f t="shared" si="122"/>
        <v>4.5408917082208268E-4</v>
      </c>
      <c r="T266" s="41">
        <f t="shared" si="123"/>
        <v>3.7076136444655849E-4</v>
      </c>
      <c r="U266" s="42">
        <f t="shared" si="142"/>
        <v>0.80630797706193935</v>
      </c>
      <c r="V266" s="42">
        <f t="shared" si="143"/>
        <v>1.0987302468640507</v>
      </c>
      <c r="W266" s="42">
        <f t="shared" si="144"/>
        <v>1.0828187656220505</v>
      </c>
      <c r="X266" s="42">
        <f t="shared" si="145"/>
        <v>1.5911481242000258E-2</v>
      </c>
      <c r="Y266" s="42">
        <f t="shared" si="119"/>
        <v>7.5049265160761587E-3</v>
      </c>
      <c r="Z266" s="10">
        <f t="shared" si="146"/>
        <v>20.241932509011246</v>
      </c>
      <c r="AA266">
        <f t="shared" si="124"/>
        <v>6438561.9679863071</v>
      </c>
      <c r="AB266" s="10">
        <f t="shared" si="125"/>
        <v>6.4385619679863071</v>
      </c>
      <c r="AC266" s="10">
        <f t="shared" si="126"/>
        <v>6.3375619679863071</v>
      </c>
      <c r="AD266" s="3">
        <f t="shared" si="127"/>
        <v>919.15329484935569</v>
      </c>
      <c r="AI266" s="94">
        <f t="shared" si="128"/>
        <v>1.0828187656220505</v>
      </c>
    </row>
    <row r="267" spans="2:35">
      <c r="B267" s="39">
        <f t="shared" si="129"/>
        <v>239</v>
      </c>
      <c r="C267" s="42">
        <f t="shared" si="130"/>
        <v>4.2985611510782693</v>
      </c>
      <c r="D267" s="10">
        <f t="shared" si="131"/>
        <v>10.701438848921633</v>
      </c>
      <c r="E267" s="40">
        <f t="shared" si="132"/>
        <v>24.597122302156734</v>
      </c>
      <c r="F267" s="40">
        <f t="shared" si="133"/>
        <v>46</v>
      </c>
      <c r="G267" s="3">
        <f t="shared" si="134"/>
        <v>382.01438848921293</v>
      </c>
      <c r="H267" s="3">
        <f t="shared" si="135"/>
        <v>150.59214621494854</v>
      </c>
      <c r="I267">
        <f t="shared" si="120"/>
        <v>1.5059214621494855E-4</v>
      </c>
      <c r="J267" s="4">
        <f t="shared" si="136"/>
        <v>622.83521496515118</v>
      </c>
      <c r="K267" s="40">
        <f t="shared" si="137"/>
        <v>4.1359076858904968</v>
      </c>
      <c r="L267" s="40">
        <f t="shared" si="121"/>
        <v>1.8640923141095032</v>
      </c>
      <c r="M267" s="10">
        <f t="shared" si="138"/>
        <v>6.4385619679863071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14.961795002788254</v>
      </c>
      <c r="Q267" s="42">
        <f t="shared" si="140"/>
        <v>0.3001196881374773</v>
      </c>
      <c r="R267" s="4">
        <f t="shared" si="141"/>
        <v>453344.93777688604</v>
      </c>
      <c r="S267">
        <f t="shared" si="122"/>
        <v>4.5334493777688604E-4</v>
      </c>
      <c r="T267" s="41">
        <f t="shared" si="123"/>
        <v>3.7150559749175513E-4</v>
      </c>
      <c r="U267" s="42">
        <f t="shared" si="142"/>
        <v>0.80498647221290553</v>
      </c>
      <c r="V267" s="42">
        <f t="shared" si="143"/>
        <v>1.0993279063420052</v>
      </c>
      <c r="W267" s="42">
        <f t="shared" si="144"/>
        <v>1.0834076930040459</v>
      </c>
      <c r="X267" s="42">
        <f t="shared" si="145"/>
        <v>1.5920213337959233E-2</v>
      </c>
      <c r="Y267" s="42">
        <f t="shared" si="119"/>
        <v>7.5240642446850609E-3</v>
      </c>
      <c r="Z267" s="10">
        <f t="shared" si="146"/>
        <v>20.252896041094086</v>
      </c>
      <c r="AA267">
        <f t="shared" si="124"/>
        <v>6441994.5485431328</v>
      </c>
      <c r="AB267" s="10">
        <f t="shared" si="125"/>
        <v>6.4419945485431329</v>
      </c>
      <c r="AC267" s="10">
        <f t="shared" si="126"/>
        <v>6.3409945485431329</v>
      </c>
      <c r="AD267" s="3">
        <f t="shared" si="127"/>
        <v>919.65113104323905</v>
      </c>
      <c r="AI267" s="94">
        <f t="shared" si="128"/>
        <v>1.0834076930040459</v>
      </c>
    </row>
    <row r="268" spans="2:35">
      <c r="B268" s="39">
        <f t="shared" si="129"/>
        <v>240</v>
      </c>
      <c r="C268" s="42">
        <f t="shared" si="130"/>
        <v>4.3165467625890575</v>
      </c>
      <c r="D268" s="10">
        <f t="shared" si="131"/>
        <v>10.683453237410845</v>
      </c>
      <c r="E268" s="40">
        <f t="shared" si="132"/>
        <v>24.63309352517831</v>
      </c>
      <c r="F268" s="40">
        <f t="shared" si="133"/>
        <v>46</v>
      </c>
      <c r="G268" s="3">
        <f t="shared" si="134"/>
        <v>381.83453237410504</v>
      </c>
      <c r="H268" s="3">
        <f t="shared" si="135"/>
        <v>150.59214621494854</v>
      </c>
      <c r="I268">
        <f t="shared" si="120"/>
        <v>1.5059214621494855E-4</v>
      </c>
      <c r="J268" s="4">
        <f t="shared" si="136"/>
        <v>624.22605385344036</v>
      </c>
      <c r="K268" s="40">
        <f t="shared" si="137"/>
        <v>4.1451434855204718</v>
      </c>
      <c r="L268" s="40">
        <f t="shared" si="121"/>
        <v>1.8548565144795282</v>
      </c>
      <c r="M268" s="10">
        <f t="shared" si="138"/>
        <v>6.4419945485431329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14.964339063201193</v>
      </c>
      <c r="Q268" s="42">
        <f t="shared" si="140"/>
        <v>0.30132158629247274</v>
      </c>
      <c r="R268" s="4">
        <f t="shared" si="141"/>
        <v>452600.42822412698</v>
      </c>
      <c r="S268">
        <f t="shared" si="122"/>
        <v>4.52600428224127E-4</v>
      </c>
      <c r="T268" s="41">
        <f t="shared" si="123"/>
        <v>3.7225010704451417E-4</v>
      </c>
      <c r="U268" s="42">
        <f t="shared" si="142"/>
        <v>0.80366447638045335</v>
      </c>
      <c r="V268" s="42">
        <f t="shared" si="143"/>
        <v>1.0999233395588319</v>
      </c>
      <c r="W268" s="42">
        <f t="shared" si="144"/>
        <v>1.0839944934489025</v>
      </c>
      <c r="X268" s="42">
        <f t="shared" si="145"/>
        <v>1.5928846109929395E-2</v>
      </c>
      <c r="Y268" s="42">
        <f t="shared" si="119"/>
        <v>7.5432090954357916E-3</v>
      </c>
      <c r="Z268" s="10">
        <f t="shared" si="146"/>
        <v>20.26381981546016</v>
      </c>
      <c r="AA268">
        <f t="shared" si="124"/>
        <v>6445414.6813263278</v>
      </c>
      <c r="AB268" s="10">
        <f t="shared" si="125"/>
        <v>6.4454146813263282</v>
      </c>
      <c r="AC268" s="10">
        <f t="shared" si="126"/>
        <v>6.3444146813263282</v>
      </c>
      <c r="AD268" s="3">
        <f t="shared" si="127"/>
        <v>920.14716190374588</v>
      </c>
      <c r="AI268" s="94">
        <f t="shared" si="128"/>
        <v>1.0839944934489025</v>
      </c>
    </row>
    <row r="269" spans="2:35">
      <c r="B269" s="39">
        <f t="shared" si="129"/>
        <v>241</v>
      </c>
      <c r="C269" s="42">
        <f t="shared" si="130"/>
        <v>4.3345323740998456</v>
      </c>
      <c r="D269" s="10">
        <f t="shared" si="131"/>
        <v>10.665467625900057</v>
      </c>
      <c r="E269" s="40">
        <f t="shared" si="132"/>
        <v>24.669064748199887</v>
      </c>
      <c r="F269" s="40">
        <f t="shared" si="133"/>
        <v>46</v>
      </c>
      <c r="G269" s="3">
        <f t="shared" si="134"/>
        <v>381.65467625899714</v>
      </c>
      <c r="H269" s="3">
        <f t="shared" si="135"/>
        <v>150.59214621494854</v>
      </c>
      <c r="I269">
        <f t="shared" si="120"/>
        <v>1.5059214621494855E-4</v>
      </c>
      <c r="J269" s="4">
        <f t="shared" si="136"/>
        <v>625.61892524047039</v>
      </c>
      <c r="K269" s="40">
        <f t="shared" si="137"/>
        <v>4.1543927818618753</v>
      </c>
      <c r="L269" s="40">
        <f t="shared" si="121"/>
        <v>1.8456072181381247</v>
      </c>
      <c r="M269" s="10">
        <f t="shared" si="138"/>
        <v>6.4454146813263282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14.966872979959982</v>
      </c>
      <c r="Q269" s="42">
        <f t="shared" si="140"/>
        <v>0.30252328096408981</v>
      </c>
      <c r="R269" s="4">
        <f t="shared" si="141"/>
        <v>451855.64326047734</v>
      </c>
      <c r="S269">
        <f t="shared" si="122"/>
        <v>4.5185564326047736E-4</v>
      </c>
      <c r="T269" s="41">
        <f t="shared" si="123"/>
        <v>3.7299489200816381E-4</v>
      </c>
      <c r="U269" s="42">
        <f t="shared" si="142"/>
        <v>0.80234199151189911</v>
      </c>
      <c r="V269" s="42">
        <f t="shared" si="143"/>
        <v>1.1005165453339558</v>
      </c>
      <c r="W269" s="42">
        <f t="shared" si="144"/>
        <v>1.0845791659439608</v>
      </c>
      <c r="X269" s="42">
        <f t="shared" si="145"/>
        <v>1.5937379389995066E-2</v>
      </c>
      <c r="Y269" s="42">
        <f t="shared" si="119"/>
        <v>7.5623609593282884E-3</v>
      </c>
      <c r="Z269" s="10">
        <f t="shared" si="146"/>
        <v>20.274703813270371</v>
      </c>
      <c r="AA269">
        <f t="shared" si="124"/>
        <v>6448822.3604375459</v>
      </c>
      <c r="AB269" s="10">
        <f t="shared" si="125"/>
        <v>6.4488223604375463</v>
      </c>
      <c r="AC269" s="10">
        <f t="shared" si="126"/>
        <v>6.3478223604375463</v>
      </c>
      <c r="AD269" s="3">
        <f t="shared" si="127"/>
        <v>920.64138657542367</v>
      </c>
      <c r="AI269" s="94">
        <f t="shared" si="128"/>
        <v>1.0845791659439608</v>
      </c>
    </row>
    <row r="270" spans="2:35">
      <c r="B270" s="39">
        <f t="shared" si="129"/>
        <v>242</v>
      </c>
      <c r="C270" s="42">
        <f t="shared" si="130"/>
        <v>4.3525179856106337</v>
      </c>
      <c r="D270" s="10">
        <f t="shared" si="131"/>
        <v>10.647482014389269</v>
      </c>
      <c r="E270" s="40">
        <f t="shared" si="132"/>
        <v>24.705035971221463</v>
      </c>
      <c r="F270" s="40">
        <f t="shared" si="133"/>
        <v>46</v>
      </c>
      <c r="G270" s="3">
        <f t="shared" si="134"/>
        <v>381.47482014388925</v>
      </c>
      <c r="H270" s="3">
        <f t="shared" si="135"/>
        <v>150.59214621494854</v>
      </c>
      <c r="I270">
        <f t="shared" si="120"/>
        <v>1.5059214621494855E-4</v>
      </c>
      <c r="J270" s="4">
        <f t="shared" si="136"/>
        <v>627.01382912624103</v>
      </c>
      <c r="K270" s="40">
        <f t="shared" si="137"/>
        <v>4.1636555749147064</v>
      </c>
      <c r="L270" s="40">
        <f t="shared" si="121"/>
        <v>1.8363444250852936</v>
      </c>
      <c r="M270" s="10">
        <f t="shared" si="138"/>
        <v>6.4488223604375463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14.969396759514595</v>
      </c>
      <c r="Q270" s="42">
        <f t="shared" si="140"/>
        <v>0.30372477303486123</v>
      </c>
      <c r="R270" s="4">
        <f t="shared" si="141"/>
        <v>451110.58398260921</v>
      </c>
      <c r="S270">
        <f t="shared" si="122"/>
        <v>4.5111058398260919E-4</v>
      </c>
      <c r="T270" s="41">
        <f t="shared" si="123"/>
        <v>3.7373995128603198E-4</v>
      </c>
      <c r="U270" s="42">
        <f t="shared" si="142"/>
        <v>0.80101901955455979</v>
      </c>
      <c r="V270" s="42">
        <f t="shared" si="143"/>
        <v>1.101107522490693</v>
      </c>
      <c r="W270" s="42">
        <f t="shared" si="144"/>
        <v>1.085161709480897</v>
      </c>
      <c r="X270" s="42">
        <f t="shared" si="145"/>
        <v>1.5945813009796028E-2</v>
      </c>
      <c r="Y270" s="42">
        <f t="shared" si="119"/>
        <v>7.5815197272215617E-3</v>
      </c>
      <c r="Z270" s="10">
        <f t="shared" si="146"/>
        <v>20.285548015762558</v>
      </c>
      <c r="AA270">
        <f t="shared" si="124"/>
        <v>6452217.5800025268</v>
      </c>
      <c r="AB270" s="10">
        <f t="shared" si="125"/>
        <v>6.452217580002527</v>
      </c>
      <c r="AC270" s="10">
        <f t="shared" si="126"/>
        <v>6.351217580002527</v>
      </c>
      <c r="AD270" s="3">
        <f t="shared" si="127"/>
        <v>921.13380420631279</v>
      </c>
      <c r="AI270" s="94">
        <f t="shared" si="128"/>
        <v>1.085161709480897</v>
      </c>
    </row>
    <row r="271" spans="2:35">
      <c r="B271" s="39">
        <f t="shared" si="129"/>
        <v>243</v>
      </c>
      <c r="C271" s="42">
        <f t="shared" si="130"/>
        <v>4.3705035971214219</v>
      </c>
      <c r="D271" s="10">
        <f t="shared" si="131"/>
        <v>10.62949640287848</v>
      </c>
      <c r="E271" s="40">
        <f t="shared" si="132"/>
        <v>24.741007194243039</v>
      </c>
      <c r="F271" s="40">
        <f t="shared" si="133"/>
        <v>46</v>
      </c>
      <c r="G271" s="3">
        <f t="shared" si="134"/>
        <v>381.29496402878135</v>
      </c>
      <c r="H271" s="3">
        <f t="shared" si="135"/>
        <v>150.59214621494854</v>
      </c>
      <c r="I271">
        <f t="shared" si="120"/>
        <v>1.5059214621494855E-4</v>
      </c>
      <c r="J271" s="4">
        <f t="shared" si="136"/>
        <v>628.41076551075253</v>
      </c>
      <c r="K271" s="40">
        <f t="shared" si="137"/>
        <v>4.172931864678965</v>
      </c>
      <c r="L271" s="40">
        <f t="shared" si="121"/>
        <v>1.827068135321035</v>
      </c>
      <c r="M271" s="10">
        <f t="shared" si="138"/>
        <v>6.452217580002527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14.971910408283797</v>
      </c>
      <c r="Q271" s="42">
        <f t="shared" si="140"/>
        <v>0.30492606338594674</v>
      </c>
      <c r="R271" s="4">
        <f t="shared" si="141"/>
        <v>450365.2514871945</v>
      </c>
      <c r="S271">
        <f t="shared" si="122"/>
        <v>4.503652514871945E-4</v>
      </c>
      <c r="T271" s="41">
        <f t="shared" si="123"/>
        <v>3.7448528378144667E-4</v>
      </c>
      <c r="U271" s="42">
        <f t="shared" si="142"/>
        <v>0.7996955624557518</v>
      </c>
      <c r="V271" s="42">
        <f t="shared" si="143"/>
        <v>1.1016962698585577</v>
      </c>
      <c r="W271" s="42">
        <f t="shared" si="144"/>
        <v>1.0857421230555049</v>
      </c>
      <c r="X271" s="42">
        <f t="shared" si="145"/>
        <v>1.5954146803052849E-2</v>
      </c>
      <c r="Y271" s="42">
        <f t="shared" si="119"/>
        <v>7.6006852898358708E-3</v>
      </c>
      <c r="Z271" s="10">
        <f t="shared" si="146"/>
        <v>20.296352404255508</v>
      </c>
      <c r="AA271">
        <f t="shared" si="124"/>
        <v>6455600.3341723569</v>
      </c>
      <c r="AB271" s="10">
        <f t="shared" si="125"/>
        <v>6.4556003341723569</v>
      </c>
      <c r="AC271" s="10">
        <f t="shared" si="126"/>
        <v>6.3546003341723569</v>
      </c>
      <c r="AD271" s="3">
        <f t="shared" si="127"/>
        <v>921.62441394813004</v>
      </c>
      <c r="AI271" s="94">
        <f t="shared" si="128"/>
        <v>1.0857421230555049</v>
      </c>
    </row>
    <row r="272" spans="2:35">
      <c r="B272" s="39">
        <f t="shared" si="129"/>
        <v>244</v>
      </c>
      <c r="C272" s="42">
        <f t="shared" si="130"/>
        <v>4.38848920863221</v>
      </c>
      <c r="D272" s="10">
        <f t="shared" si="131"/>
        <v>10.611510791367692</v>
      </c>
      <c r="E272" s="40">
        <f t="shared" si="132"/>
        <v>24.776978417264615</v>
      </c>
      <c r="F272" s="40">
        <f t="shared" si="133"/>
        <v>46</v>
      </c>
      <c r="G272" s="3">
        <f t="shared" si="134"/>
        <v>381.11510791367346</v>
      </c>
      <c r="H272" s="3">
        <f t="shared" si="135"/>
        <v>150.59214621494854</v>
      </c>
      <c r="I272">
        <f t="shared" si="120"/>
        <v>1.5059214621494855E-4</v>
      </c>
      <c r="J272" s="4">
        <f t="shared" si="136"/>
        <v>629.80973439400486</v>
      </c>
      <c r="K272" s="40">
        <f t="shared" si="137"/>
        <v>4.1822216511546522</v>
      </c>
      <c r="L272" s="40">
        <f t="shared" si="121"/>
        <v>1.8177783488453478</v>
      </c>
      <c r="M272" s="10">
        <f t="shared" si="138"/>
        <v>6.4556003341723569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14.974413932656171</v>
      </c>
      <c r="Q272" s="42">
        <f t="shared" si="140"/>
        <v>0.30612715289714054</v>
      </c>
      <c r="R272" s="4">
        <f t="shared" si="141"/>
        <v>449619.64687090518</v>
      </c>
      <c r="S272">
        <f t="shared" si="122"/>
        <v>4.4961964687090521E-4</v>
      </c>
      <c r="T272" s="41">
        <f t="shared" si="123"/>
        <v>3.7523088839773596E-4</v>
      </c>
      <c r="U272" s="42">
        <f t="shared" si="142"/>
        <v>0.79837162216279156</v>
      </c>
      <c r="V272" s="42">
        <f t="shared" si="143"/>
        <v>1.1022827862715512</v>
      </c>
      <c r="W272" s="42">
        <f t="shared" si="144"/>
        <v>1.0863204056679114</v>
      </c>
      <c r="X272" s="42">
        <f t="shared" si="145"/>
        <v>1.5962380603639748E-2</v>
      </c>
      <c r="Y272" s="42">
        <f t="shared" si="119"/>
        <v>7.6198575377525862E-3</v>
      </c>
      <c r="Z272" s="10">
        <f t="shared" si="146"/>
        <v>20.307116960146722</v>
      </c>
      <c r="AA272">
        <f t="shared" si="124"/>
        <v>6458970.6171227638</v>
      </c>
      <c r="AB272" s="10">
        <f t="shared" si="125"/>
        <v>6.4589706171227634</v>
      </c>
      <c r="AC272" s="10">
        <f t="shared" si="126"/>
        <v>6.3579706171227635</v>
      </c>
      <c r="AD272" s="3">
        <f t="shared" si="127"/>
        <v>922.11321495616585</v>
      </c>
      <c r="AI272" s="94">
        <f t="shared" si="128"/>
        <v>1.0863204056679114</v>
      </c>
    </row>
    <row r="273" spans="2:35">
      <c r="B273" s="39">
        <f t="shared" si="129"/>
        <v>245</v>
      </c>
      <c r="C273" s="42">
        <f t="shared" si="130"/>
        <v>4.4064748201429982</v>
      </c>
      <c r="D273" s="10">
        <f t="shared" si="131"/>
        <v>10.593525179856904</v>
      </c>
      <c r="E273" s="40">
        <f t="shared" si="132"/>
        <v>24.812949640286192</v>
      </c>
      <c r="F273" s="40">
        <f t="shared" si="133"/>
        <v>46</v>
      </c>
      <c r="G273" s="3">
        <f t="shared" si="134"/>
        <v>380.93525179856556</v>
      </c>
      <c r="H273" s="3">
        <f t="shared" si="135"/>
        <v>150.59214621494854</v>
      </c>
      <c r="I273">
        <f t="shared" si="120"/>
        <v>1.5059214621494855E-4</v>
      </c>
      <c r="J273" s="4">
        <f t="shared" si="136"/>
        <v>631.21073577599805</v>
      </c>
      <c r="K273" s="40">
        <f t="shared" si="137"/>
        <v>4.1915249343417678</v>
      </c>
      <c r="L273" s="40">
        <f t="shared" si="121"/>
        <v>1.8084750656582322</v>
      </c>
      <c r="M273" s="10">
        <f t="shared" si="138"/>
        <v>6.4589706171227634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14.976907338989708</v>
      </c>
      <c r="Q273" s="42">
        <f t="shared" si="140"/>
        <v>0.30732804244687856</v>
      </c>
      <c r="R273" s="4">
        <f t="shared" si="141"/>
        <v>448873.77123041329</v>
      </c>
      <c r="S273">
        <f t="shared" si="122"/>
        <v>4.4887377123041327E-4</v>
      </c>
      <c r="T273" s="41">
        <f t="shared" si="123"/>
        <v>3.759767640382279E-4</v>
      </c>
      <c r="U273" s="42">
        <f t="shared" si="142"/>
        <v>0.79704720062299561</v>
      </c>
      <c r="V273" s="42">
        <f t="shared" si="143"/>
        <v>1.1028670705685499</v>
      </c>
      <c r="W273" s="42">
        <f t="shared" si="144"/>
        <v>1.086896556322456</v>
      </c>
      <c r="X273" s="42">
        <f t="shared" si="145"/>
        <v>1.597051424609397E-2</v>
      </c>
      <c r="Y273" s="42">
        <f t="shared" si="119"/>
        <v>7.6390363614146622E-3</v>
      </c>
      <c r="Z273" s="10">
        <f t="shared" si="146"/>
        <v>20.317841664911914</v>
      </c>
      <c r="AA273">
        <f t="shared" si="124"/>
        <v>6462328.4230539668</v>
      </c>
      <c r="AB273" s="10">
        <f t="shared" si="125"/>
        <v>6.4623284230539673</v>
      </c>
      <c r="AC273" s="10">
        <f t="shared" si="126"/>
        <v>6.3613284230539673</v>
      </c>
      <c r="AD273" s="3">
        <f t="shared" si="127"/>
        <v>922.60020638926278</v>
      </c>
      <c r="AI273" s="94">
        <f t="shared" si="128"/>
        <v>1.086896556322456</v>
      </c>
    </row>
    <row r="274" spans="2:35">
      <c r="B274" s="39">
        <f t="shared" si="129"/>
        <v>246</v>
      </c>
      <c r="C274" s="42">
        <f t="shared" si="130"/>
        <v>4.4244604316537863</v>
      </c>
      <c r="D274" s="10">
        <f t="shared" si="131"/>
        <v>10.575539568346116</v>
      </c>
      <c r="E274" s="40">
        <f t="shared" si="132"/>
        <v>24.848920863307768</v>
      </c>
      <c r="F274" s="40">
        <f t="shared" si="133"/>
        <v>46</v>
      </c>
      <c r="G274" s="3">
        <f t="shared" si="134"/>
        <v>380.75539568345766</v>
      </c>
      <c r="H274" s="3">
        <f t="shared" si="135"/>
        <v>150.59214621494854</v>
      </c>
      <c r="I274">
        <f t="shared" si="120"/>
        <v>1.5059214621494855E-4</v>
      </c>
      <c r="J274" s="4">
        <f t="shared" si="136"/>
        <v>632.61376965673162</v>
      </c>
      <c r="K274" s="40">
        <f t="shared" si="137"/>
        <v>4.2008417142403083</v>
      </c>
      <c r="L274" s="40">
        <f t="shared" si="121"/>
        <v>1.7991582857596917</v>
      </c>
      <c r="M274" s="10">
        <f t="shared" si="138"/>
        <v>6.4623284230539673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14.979390633611789</v>
      </c>
      <c r="Q274" s="42">
        <f t="shared" si="140"/>
        <v>0.3085287329122457</v>
      </c>
      <c r="R274" s="4">
        <f t="shared" si="141"/>
        <v>448127.62566239084</v>
      </c>
      <c r="S274">
        <f t="shared" si="122"/>
        <v>4.4812762566239086E-4</v>
      </c>
      <c r="T274" s="41">
        <f t="shared" si="123"/>
        <v>3.7672290960625031E-4</v>
      </c>
      <c r="U274" s="42">
        <f t="shared" si="142"/>
        <v>0.79572229978368092</v>
      </c>
      <c r="V274" s="42">
        <f t="shared" si="143"/>
        <v>1.1034491215931934</v>
      </c>
      <c r="W274" s="42">
        <f t="shared" si="144"/>
        <v>1.0874705740276644</v>
      </c>
      <c r="X274" s="42">
        <f t="shared" si="145"/>
        <v>1.5978547565528967E-2</v>
      </c>
      <c r="Y274" s="42">
        <f t="shared" si="119"/>
        <v>7.658221651127008E-3</v>
      </c>
      <c r="Z274" s="10">
        <f t="shared" si="146"/>
        <v>20.328526500104172</v>
      </c>
      <c r="AA274">
        <f t="shared" si="124"/>
        <v>6465673.7461904073</v>
      </c>
      <c r="AB274" s="10">
        <f t="shared" si="125"/>
        <v>6.465673746190407</v>
      </c>
      <c r="AC274" s="10">
        <f t="shared" si="126"/>
        <v>6.364673746190407</v>
      </c>
      <c r="AD274" s="3">
        <f t="shared" si="127"/>
        <v>923.08538740977622</v>
      </c>
      <c r="AI274" s="94">
        <f t="shared" si="128"/>
        <v>1.0874705740276644</v>
      </c>
    </row>
    <row r="275" spans="2:35">
      <c r="B275" s="39">
        <f t="shared" si="129"/>
        <v>247</v>
      </c>
      <c r="C275" s="42">
        <f t="shared" si="130"/>
        <v>4.4424460431645745</v>
      </c>
      <c r="D275" s="10">
        <f t="shared" si="131"/>
        <v>10.557553956835328</v>
      </c>
      <c r="E275" s="40">
        <f t="shared" si="132"/>
        <v>24.884892086329344</v>
      </c>
      <c r="F275" s="40">
        <f t="shared" si="133"/>
        <v>46</v>
      </c>
      <c r="G275" s="3">
        <f t="shared" si="134"/>
        <v>380.57553956834977</v>
      </c>
      <c r="H275" s="3">
        <f t="shared" si="135"/>
        <v>150.59214621494854</v>
      </c>
      <c r="I275">
        <f t="shared" si="120"/>
        <v>1.5059214621494855E-4</v>
      </c>
      <c r="J275" s="4">
        <f t="shared" si="136"/>
        <v>634.01883603620604</v>
      </c>
      <c r="K275" s="40">
        <f t="shared" si="137"/>
        <v>4.2101719908502782</v>
      </c>
      <c r="L275" s="40">
        <f t="shared" si="121"/>
        <v>1.7898280091497218</v>
      </c>
      <c r="M275" s="10">
        <f t="shared" si="138"/>
        <v>6.465673746190407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14.981863822819081</v>
      </c>
      <c r="Q275" s="42">
        <f t="shared" si="140"/>
        <v>0.30972922516898305</v>
      </c>
      <c r="R275" s="4">
        <f t="shared" si="141"/>
        <v>447381.21126350976</v>
      </c>
      <c r="S275">
        <f t="shared" si="122"/>
        <v>4.4738121126350978E-4</v>
      </c>
      <c r="T275" s="41">
        <f t="shared" si="123"/>
        <v>3.7746932400513139E-4</v>
      </c>
      <c r="U275" s="42">
        <f t="shared" si="142"/>
        <v>0.79439692159216369</v>
      </c>
      <c r="V275" s="42">
        <f t="shared" si="143"/>
        <v>1.104028938195148</v>
      </c>
      <c r="W275" s="42">
        <f t="shared" si="144"/>
        <v>1.0880424577962038</v>
      </c>
      <c r="X275" s="42">
        <f t="shared" si="145"/>
        <v>1.5986480398944236E-2</v>
      </c>
      <c r="Y275" s="42">
        <f t="shared" si="119"/>
        <v>7.677413297058424E-3</v>
      </c>
      <c r="Z275" s="10">
        <f t="shared" si="146"/>
        <v>20.339171447357284</v>
      </c>
      <c r="AA275">
        <f t="shared" si="124"/>
        <v>6469006.5807817932</v>
      </c>
      <c r="AB275" s="10">
        <f t="shared" si="125"/>
        <v>6.4690065807817936</v>
      </c>
      <c r="AC275" s="10">
        <f t="shared" si="126"/>
        <v>6.3680065807817936</v>
      </c>
      <c r="AD275" s="3">
        <f t="shared" si="127"/>
        <v>923.56875718372635</v>
      </c>
      <c r="AI275" s="94">
        <f t="shared" si="128"/>
        <v>1.0880424577962038</v>
      </c>
    </row>
    <row r="276" spans="2:35">
      <c r="B276" s="39">
        <f t="shared" si="129"/>
        <v>248</v>
      </c>
      <c r="C276" s="42">
        <f t="shared" si="130"/>
        <v>4.4604316546753626</v>
      </c>
      <c r="D276" s="10">
        <f t="shared" si="131"/>
        <v>10.53956834532454</v>
      </c>
      <c r="E276" s="40">
        <f t="shared" si="132"/>
        <v>24.920863309350921</v>
      </c>
      <c r="F276" s="40">
        <f t="shared" si="133"/>
        <v>46</v>
      </c>
      <c r="G276" s="3">
        <f t="shared" si="134"/>
        <v>380.39568345324187</v>
      </c>
      <c r="H276" s="3">
        <f t="shared" si="135"/>
        <v>150.59214621494854</v>
      </c>
      <c r="I276">
        <f t="shared" si="120"/>
        <v>1.5059214621494855E-4</v>
      </c>
      <c r="J276" s="4">
        <f t="shared" si="136"/>
        <v>635.4259349144213</v>
      </c>
      <c r="K276" s="40">
        <f t="shared" si="137"/>
        <v>4.2195157641716756</v>
      </c>
      <c r="L276" s="40">
        <f t="shared" si="121"/>
        <v>1.7804842358283244</v>
      </c>
      <c r="M276" s="10">
        <f t="shared" si="138"/>
        <v>6.4690065807817936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14.984326912878428</v>
      </c>
      <c r="Q276" s="42">
        <f t="shared" si="140"/>
        <v>0.31092952009149505</v>
      </c>
      <c r="R276" s="4">
        <f t="shared" si="141"/>
        <v>446634.52913044201</v>
      </c>
      <c r="S276">
        <f t="shared" si="122"/>
        <v>4.46634529130442E-4</v>
      </c>
      <c r="T276" s="41">
        <f t="shared" si="123"/>
        <v>3.7821600613819917E-4</v>
      </c>
      <c r="U276" s="42">
        <f t="shared" si="142"/>
        <v>0.79307106799576066</v>
      </c>
      <c r="V276" s="42">
        <f t="shared" si="143"/>
        <v>1.1046065192280015</v>
      </c>
      <c r="W276" s="42">
        <f t="shared" si="144"/>
        <v>1.0886122066450603</v>
      </c>
      <c r="X276" s="42">
        <f t="shared" si="145"/>
        <v>1.599431258294115E-2</v>
      </c>
      <c r="Y276" s="42">
        <f t="shared" si="119"/>
        <v>7.6966111892407983E-3</v>
      </c>
      <c r="Z276" s="10">
        <f t="shared" si="146"/>
        <v>20.349776488381817</v>
      </c>
      <c r="AA276">
        <f t="shared" si="124"/>
        <v>6472326.9211018737</v>
      </c>
      <c r="AB276" s="10">
        <f t="shared" si="125"/>
        <v>6.4723269211018737</v>
      </c>
      <c r="AC276" s="10">
        <f t="shared" si="126"/>
        <v>6.3713269211018737</v>
      </c>
      <c r="AD276" s="3">
        <f t="shared" si="127"/>
        <v>924.05031488061979</v>
      </c>
      <c r="AI276" s="94">
        <f t="shared" si="128"/>
        <v>1.0886122066450603</v>
      </c>
    </row>
    <row r="277" spans="2:35">
      <c r="B277" s="39">
        <f t="shared" si="129"/>
        <v>249</v>
      </c>
      <c r="C277" s="42">
        <f t="shared" si="130"/>
        <v>4.4784172661861508</v>
      </c>
      <c r="D277" s="10">
        <f t="shared" si="131"/>
        <v>10.521582733813752</v>
      </c>
      <c r="E277" s="40">
        <f t="shared" si="132"/>
        <v>24.956834532372497</v>
      </c>
      <c r="F277" s="40">
        <f t="shared" si="133"/>
        <v>46</v>
      </c>
      <c r="G277" s="3">
        <f t="shared" si="134"/>
        <v>380.21582733813398</v>
      </c>
      <c r="H277" s="3">
        <f t="shared" si="135"/>
        <v>150.59214621494854</v>
      </c>
      <c r="I277">
        <f t="shared" si="120"/>
        <v>1.5059214621494855E-4</v>
      </c>
      <c r="J277" s="4">
        <f t="shared" si="136"/>
        <v>636.83506629137742</v>
      </c>
      <c r="K277" s="40">
        <f t="shared" si="137"/>
        <v>4.2288730342045016</v>
      </c>
      <c r="L277" s="40">
        <f t="shared" si="121"/>
        <v>1.7711269657954984</v>
      </c>
      <c r="M277" s="10">
        <f t="shared" si="138"/>
        <v>6.4723269211018737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14.986779910026021</v>
      </c>
      <c r="Q277" s="42">
        <f t="shared" si="140"/>
        <v>0.3121296185528567</v>
      </c>
      <c r="R277" s="4">
        <f t="shared" si="141"/>
        <v>445887.58035985957</v>
      </c>
      <c r="S277">
        <f t="shared" si="122"/>
        <v>4.4588758035985957E-4</v>
      </c>
      <c r="T277" s="41">
        <f t="shared" si="123"/>
        <v>3.789629549087816E-4</v>
      </c>
      <c r="U277" s="42">
        <f t="shared" si="142"/>
        <v>0.79174474094178826</v>
      </c>
      <c r="V277" s="42">
        <f t="shared" si="143"/>
        <v>1.1051818635510315</v>
      </c>
      <c r="W277" s="42">
        <f t="shared" si="144"/>
        <v>1.0891798195953304</v>
      </c>
      <c r="X277" s="42">
        <f t="shared" si="145"/>
        <v>1.6002043955701151E-2</v>
      </c>
      <c r="Y277" s="42">
        <f t="shared" si="119"/>
        <v>7.7158152175706768E-3</v>
      </c>
      <c r="Z277" s="10">
        <f t="shared" si="146"/>
        <v>20.36034160496747</v>
      </c>
      <c r="AA277">
        <f t="shared" si="124"/>
        <v>6475634.7614491712</v>
      </c>
      <c r="AB277" s="10">
        <f t="shared" si="125"/>
        <v>6.4756347614491716</v>
      </c>
      <c r="AC277" s="10">
        <f t="shared" si="126"/>
        <v>6.3746347614491716</v>
      </c>
      <c r="AD277" s="3">
        <f t="shared" si="127"/>
        <v>924.53005967355637</v>
      </c>
      <c r="AI277" s="94">
        <f t="shared" si="128"/>
        <v>1.0891798195953304</v>
      </c>
    </row>
    <row r="278" spans="2:35">
      <c r="B278" s="39">
        <f t="shared" si="129"/>
        <v>250</v>
      </c>
      <c r="C278" s="42">
        <f t="shared" si="130"/>
        <v>4.4964028776969389</v>
      </c>
      <c r="D278" s="10">
        <f t="shared" si="131"/>
        <v>10.503597122302963</v>
      </c>
      <c r="E278" s="40">
        <f t="shared" si="132"/>
        <v>24.992805755394073</v>
      </c>
      <c r="F278" s="40">
        <f t="shared" si="133"/>
        <v>46</v>
      </c>
      <c r="G278" s="3">
        <f t="shared" si="134"/>
        <v>380.03597122302608</v>
      </c>
      <c r="H278" s="3">
        <f t="shared" si="135"/>
        <v>150.59214621494854</v>
      </c>
      <c r="I278">
        <f t="shared" si="120"/>
        <v>1.5059214621494855E-4</v>
      </c>
      <c r="J278" s="4">
        <f t="shared" si="136"/>
        <v>638.24623016707392</v>
      </c>
      <c r="K278" s="40">
        <f t="shared" si="137"/>
        <v>4.2382438009487533</v>
      </c>
      <c r="L278" s="40">
        <f t="shared" si="121"/>
        <v>1.7617561990512467</v>
      </c>
      <c r="M278" s="10">
        <f t="shared" si="138"/>
        <v>6.4756347614491716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14.989222820468049</v>
      </c>
      <c r="Q278" s="42">
        <f t="shared" si="140"/>
        <v>0.31332952142482068</v>
      </c>
      <c r="R278" s="4">
        <f t="shared" si="141"/>
        <v>445140.36604843457</v>
      </c>
      <c r="S278">
        <f t="shared" si="122"/>
        <v>4.4514036604843458E-4</v>
      </c>
      <c r="T278" s="41">
        <f t="shared" si="123"/>
        <v>3.7971016922020659E-4</v>
      </c>
      <c r="U278" s="42">
        <f t="shared" si="142"/>
        <v>0.79041794237756335</v>
      </c>
      <c r="V278" s="42">
        <f t="shared" si="143"/>
        <v>1.1057549700278912</v>
      </c>
      <c r="W278" s="42">
        <f t="shared" si="144"/>
        <v>1.0897452956723443</v>
      </c>
      <c r="X278" s="42">
        <f t="shared" si="145"/>
        <v>1.6009674355546899E-2</v>
      </c>
      <c r="Y278" s="42">
        <f t="shared" si="119"/>
        <v>7.7350252718091051E-3</v>
      </c>
      <c r="Z278" s="10">
        <f t="shared" si="146"/>
        <v>20.370866778980854</v>
      </c>
      <c r="AA278">
        <f t="shared" si="124"/>
        <v>6478930.0961462883</v>
      </c>
      <c r="AB278" s="10">
        <f t="shared" si="125"/>
        <v>6.4789300961462883</v>
      </c>
      <c r="AC278" s="10">
        <f t="shared" si="126"/>
        <v>6.3779300961462884</v>
      </c>
      <c r="AD278" s="3">
        <f t="shared" si="127"/>
        <v>925.0079907391281</v>
      </c>
      <c r="AI278" s="94">
        <f t="shared" si="128"/>
        <v>1.0897452956723443</v>
      </c>
    </row>
    <row r="279" spans="2:35">
      <c r="B279" s="39">
        <f t="shared" si="129"/>
        <v>251</v>
      </c>
      <c r="C279" s="42">
        <f t="shared" si="130"/>
        <v>4.5143884892077271</v>
      </c>
      <c r="D279" s="10">
        <f t="shared" si="131"/>
        <v>10.485611510792175</v>
      </c>
      <c r="E279" s="40">
        <f t="shared" si="132"/>
        <v>25.02877697841565</v>
      </c>
      <c r="F279" s="40">
        <f t="shared" si="133"/>
        <v>46</v>
      </c>
      <c r="G279" s="3">
        <f t="shared" si="134"/>
        <v>379.85611510791819</v>
      </c>
      <c r="H279" s="3">
        <f t="shared" si="135"/>
        <v>150.59214621494854</v>
      </c>
      <c r="I279">
        <f t="shared" si="120"/>
        <v>1.5059214621494855E-4</v>
      </c>
      <c r="J279" s="4">
        <f t="shared" si="136"/>
        <v>639.65942654151127</v>
      </c>
      <c r="K279" s="40">
        <f t="shared" si="137"/>
        <v>4.2476280644044335</v>
      </c>
      <c r="L279" s="40">
        <f t="shared" si="121"/>
        <v>1.7523719355955665</v>
      </c>
      <c r="M279" s="10">
        <f t="shared" si="138"/>
        <v>6.4789300961462883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14.991655650380281</v>
      </c>
      <c r="Q279" s="42">
        <f t="shared" si="140"/>
        <v>0.31452922957782453</v>
      </c>
      <c r="R279" s="4">
        <f t="shared" si="141"/>
        <v>444392.88729283883</v>
      </c>
      <c r="S279">
        <f t="shared" si="122"/>
        <v>4.4439288729283881E-4</v>
      </c>
      <c r="T279" s="41">
        <f t="shared" si="123"/>
        <v>3.8045764797580236E-4</v>
      </c>
      <c r="U279" s="42">
        <f t="shared" si="142"/>
        <v>0.78909067425040225</v>
      </c>
      <c r="V279" s="42">
        <f t="shared" si="143"/>
        <v>1.1063258375279579</v>
      </c>
      <c r="W279" s="42">
        <f t="shared" si="144"/>
        <v>1.0903086339055506</v>
      </c>
      <c r="X279" s="42">
        <f t="shared" si="145"/>
        <v>1.6017203622407328E-2</v>
      </c>
      <c r="Y279" s="42">
        <f t="shared" si="119"/>
        <v>7.7542412415832302E-3</v>
      </c>
      <c r="Z279" s="10">
        <f t="shared" si="146"/>
        <v>20.381351992367915</v>
      </c>
      <c r="AA279">
        <f t="shared" si="124"/>
        <v>6482212.9195406698</v>
      </c>
      <c r="AB279" s="10">
        <f t="shared" si="125"/>
        <v>6.4822129195406699</v>
      </c>
      <c r="AC279" s="10">
        <f t="shared" si="126"/>
        <v>6.3812129195406699</v>
      </c>
      <c r="AD279" s="3">
        <f t="shared" si="127"/>
        <v>925.48410725753001</v>
      </c>
      <c r="AI279" s="94">
        <f t="shared" si="128"/>
        <v>1.0903086339055506</v>
      </c>
    </row>
    <row r="280" spans="2:35">
      <c r="B280" s="39">
        <f t="shared" si="129"/>
        <v>252</v>
      </c>
      <c r="C280" s="42">
        <f t="shared" si="130"/>
        <v>4.5323741007185152</v>
      </c>
      <c r="D280" s="10">
        <f t="shared" si="131"/>
        <v>10.467625899281387</v>
      </c>
      <c r="E280" s="40">
        <f t="shared" si="132"/>
        <v>25.064748201437226</v>
      </c>
      <c r="F280" s="40">
        <f t="shared" si="133"/>
        <v>46</v>
      </c>
      <c r="G280" s="3">
        <f t="shared" si="134"/>
        <v>379.67625899281029</v>
      </c>
      <c r="H280" s="3">
        <f t="shared" si="135"/>
        <v>150.59214621494854</v>
      </c>
      <c r="I280">
        <f t="shared" si="120"/>
        <v>1.5059214621494855E-4</v>
      </c>
      <c r="J280" s="4">
        <f t="shared" si="136"/>
        <v>641.07465541468946</v>
      </c>
      <c r="K280" s="40">
        <f t="shared" si="137"/>
        <v>4.2570258245715413</v>
      </c>
      <c r="L280" s="40">
        <f t="shared" si="121"/>
        <v>1.7429741754284587</v>
      </c>
      <c r="M280" s="10">
        <f t="shared" si="138"/>
        <v>6.4822129195406699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14.994078405908738</v>
      </c>
      <c r="Q280" s="42">
        <f t="shared" si="140"/>
        <v>0.3157287438809977</v>
      </c>
      <c r="R280" s="4">
        <f t="shared" si="141"/>
        <v>443645.14518974436</v>
      </c>
      <c r="S280">
        <f t="shared" si="122"/>
        <v>4.4364514518974434E-4</v>
      </c>
      <c r="T280" s="41">
        <f t="shared" si="123"/>
        <v>3.8120539007889683E-4</v>
      </c>
      <c r="U280" s="42">
        <f t="shared" si="142"/>
        <v>0.78776293850762158</v>
      </c>
      <c r="V280" s="42">
        <f t="shared" si="143"/>
        <v>1.1068944649249344</v>
      </c>
      <c r="W280" s="42">
        <f t="shared" si="144"/>
        <v>1.0908698333286431</v>
      </c>
      <c r="X280" s="42">
        <f t="shared" si="145"/>
        <v>1.6024631596291306E-2</v>
      </c>
      <c r="Y280" s="42">
        <f t="shared" si="119"/>
        <v>7.7734630163860622E-3</v>
      </c>
      <c r="Z280" s="10">
        <f t="shared" si="146"/>
        <v>20.391797227151521</v>
      </c>
      <c r="AA280">
        <f t="shared" si="124"/>
        <v>6485483.2260038396</v>
      </c>
      <c r="AB280" s="10">
        <f t="shared" si="125"/>
        <v>6.48548322600384</v>
      </c>
      <c r="AC280" s="10">
        <f t="shared" si="126"/>
        <v>6.38448322600384</v>
      </c>
      <c r="AD280" s="3">
        <f t="shared" si="127"/>
        <v>925.95840841244956</v>
      </c>
      <c r="AI280" s="94">
        <f t="shared" si="128"/>
        <v>1.0908698333286431</v>
      </c>
    </row>
    <row r="281" spans="2:35">
      <c r="B281" s="39">
        <f t="shared" si="129"/>
        <v>253</v>
      </c>
      <c r="C281" s="42">
        <f t="shared" si="130"/>
        <v>4.5503597122293034</v>
      </c>
      <c r="D281" s="10">
        <f t="shared" si="131"/>
        <v>10.449640287770599</v>
      </c>
      <c r="E281" s="40">
        <f t="shared" si="132"/>
        <v>25.100719424458802</v>
      </c>
      <c r="F281" s="40">
        <f t="shared" si="133"/>
        <v>46</v>
      </c>
      <c r="G281" s="3">
        <f t="shared" si="134"/>
        <v>379.49640287770239</v>
      </c>
      <c r="H281" s="3">
        <f t="shared" si="135"/>
        <v>150.59214621494854</v>
      </c>
      <c r="I281">
        <f t="shared" si="120"/>
        <v>1.5059214621494855E-4</v>
      </c>
      <c r="J281" s="4">
        <f t="shared" si="136"/>
        <v>642.4919167866085</v>
      </c>
      <c r="K281" s="40">
        <f t="shared" si="137"/>
        <v>4.2664370814500785</v>
      </c>
      <c r="L281" s="40">
        <f t="shared" si="121"/>
        <v>1.7335629185499215</v>
      </c>
      <c r="M281" s="10">
        <f t="shared" si="138"/>
        <v>6.48548322600384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14.996491093169201</v>
      </c>
      <c r="Q281" s="42">
        <f t="shared" si="140"/>
        <v>0.31692806520216865</v>
      </c>
      <c r="R281" s="4">
        <f t="shared" si="141"/>
        <v>442897.14083582314</v>
      </c>
      <c r="S281">
        <f t="shared" si="122"/>
        <v>4.4289714083582313E-4</v>
      </c>
      <c r="T281" s="41">
        <f t="shared" si="123"/>
        <v>3.8195339443281804E-4</v>
      </c>
      <c r="U281" s="42">
        <f t="shared" si="142"/>
        <v>0.78643473709653777</v>
      </c>
      <c r="V281" s="42">
        <f t="shared" si="143"/>
        <v>1.1074608510978701</v>
      </c>
      <c r="W281" s="42">
        <f t="shared" si="144"/>
        <v>1.0914288929794325</v>
      </c>
      <c r="X281" s="42">
        <f t="shared" si="145"/>
        <v>1.6031958118437606E-2</v>
      </c>
      <c r="Y281" s="42">
        <f t="shared" si="119"/>
        <v>7.7926904855776238E-3</v>
      </c>
      <c r="Z281" s="10">
        <f t="shared" si="146"/>
        <v>20.402202465432687</v>
      </c>
      <c r="AA281">
        <f t="shared" si="124"/>
        <v>6488741.0099317916</v>
      </c>
      <c r="AB281" s="10">
        <f t="shared" si="125"/>
        <v>6.4887410099317915</v>
      </c>
      <c r="AC281" s="10">
        <f t="shared" si="126"/>
        <v>6.3877410099317915</v>
      </c>
      <c r="AD281" s="3">
        <f t="shared" si="127"/>
        <v>926.43089339112282</v>
      </c>
      <c r="AI281" s="94">
        <f t="shared" si="128"/>
        <v>1.0914288929794325</v>
      </c>
    </row>
    <row r="282" spans="2:35">
      <c r="B282" s="39">
        <f t="shared" si="129"/>
        <v>254</v>
      </c>
      <c r="C282" s="42">
        <f t="shared" si="130"/>
        <v>4.5683453237400915</v>
      </c>
      <c r="D282" s="10">
        <f t="shared" si="131"/>
        <v>10.431654676259811</v>
      </c>
      <c r="E282" s="40">
        <f t="shared" si="132"/>
        <v>25.136690647480378</v>
      </c>
      <c r="F282" s="40">
        <f t="shared" si="133"/>
        <v>46</v>
      </c>
      <c r="G282" s="3">
        <f t="shared" si="134"/>
        <v>379.3165467625945</v>
      </c>
      <c r="H282" s="3">
        <f t="shared" si="135"/>
        <v>150.59214621494854</v>
      </c>
      <c r="I282">
        <f t="shared" si="120"/>
        <v>1.5059214621494855E-4</v>
      </c>
      <c r="J282" s="4">
        <f t="shared" si="136"/>
        <v>643.91121065726816</v>
      </c>
      <c r="K282" s="40">
        <f t="shared" si="137"/>
        <v>4.2758618350400415</v>
      </c>
      <c r="L282" s="40">
        <f t="shared" si="121"/>
        <v>1.7241381649599585</v>
      </c>
      <c r="M282" s="10">
        <f t="shared" si="138"/>
        <v>6.4887410099317915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14.998893718247627</v>
      </c>
      <c r="Q282" s="42">
        <f t="shared" si="140"/>
        <v>0.31812719440787179</v>
      </c>
      <c r="R282" s="4">
        <f t="shared" si="141"/>
        <v>442148.8753277472</v>
      </c>
      <c r="S282">
        <f t="shared" si="122"/>
        <v>4.421488753277472E-4</v>
      </c>
      <c r="T282" s="41">
        <f t="shared" si="123"/>
        <v>3.8270165994089397E-4</v>
      </c>
      <c r="U282" s="42">
        <f t="shared" si="142"/>
        <v>0.78510607196446769</v>
      </c>
      <c r="V282" s="42">
        <f t="shared" si="143"/>
        <v>1.1080249949303709</v>
      </c>
      <c r="W282" s="42">
        <f t="shared" si="144"/>
        <v>1.0919858118999128</v>
      </c>
      <c r="X282" s="42">
        <f t="shared" si="145"/>
        <v>1.6039183030458037E-2</v>
      </c>
      <c r="Y282" s="42">
        <f t="shared" si="119"/>
        <v>7.8119235383850641E-3</v>
      </c>
      <c r="Z282" s="10">
        <f t="shared" si="146"/>
        <v>20.412567689389093</v>
      </c>
      <c r="AA282">
        <f t="shared" si="124"/>
        <v>6491986.2657445231</v>
      </c>
      <c r="AB282" s="10">
        <f t="shared" si="125"/>
        <v>6.4919862657445231</v>
      </c>
      <c r="AC282" s="10">
        <f t="shared" si="126"/>
        <v>6.3909862657445231</v>
      </c>
      <c r="AD282" s="3">
        <f t="shared" si="127"/>
        <v>926.90156138426732</v>
      </c>
      <c r="AI282" s="94">
        <f t="shared" si="128"/>
        <v>1.0919858118999128</v>
      </c>
    </row>
    <row r="283" spans="2:35">
      <c r="B283" s="39">
        <f t="shared" si="129"/>
        <v>255</v>
      </c>
      <c r="C283" s="42">
        <f t="shared" si="130"/>
        <v>4.5863309352508796</v>
      </c>
      <c r="D283" s="10">
        <f t="shared" si="131"/>
        <v>10.413669064749023</v>
      </c>
      <c r="E283" s="40">
        <f t="shared" si="132"/>
        <v>25.172661870501955</v>
      </c>
      <c r="F283" s="40">
        <f t="shared" si="133"/>
        <v>46</v>
      </c>
      <c r="G283" s="3">
        <f t="shared" si="134"/>
        <v>379.1366906474866</v>
      </c>
      <c r="H283" s="3">
        <f t="shared" si="135"/>
        <v>150.59214621494854</v>
      </c>
      <c r="I283">
        <f t="shared" si="120"/>
        <v>1.5059214621494855E-4</v>
      </c>
      <c r="J283" s="4">
        <f t="shared" si="136"/>
        <v>645.33253702666866</v>
      </c>
      <c r="K283" s="40">
        <f t="shared" si="137"/>
        <v>4.2853000853414338</v>
      </c>
      <c r="L283" s="40">
        <f t="shared" si="121"/>
        <v>1.7146999146585662</v>
      </c>
      <c r="M283" s="10">
        <f t="shared" si="138"/>
        <v>6.4919862657445231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15.001286287199866</v>
      </c>
      <c r="Q283" s="42">
        <f t="shared" si="140"/>
        <v>0.31932613236335461</v>
      </c>
      <c r="R283" s="4">
        <f t="shared" si="141"/>
        <v>441400.34976218845</v>
      </c>
      <c r="S283">
        <f t="shared" si="122"/>
        <v>4.4140034976218845E-4</v>
      </c>
      <c r="T283" s="41">
        <f t="shared" si="123"/>
        <v>3.8345018550645272E-4</v>
      </c>
      <c r="U283" s="42">
        <f t="shared" si="142"/>
        <v>0.78377694505872753</v>
      </c>
      <c r="V283" s="42">
        <f t="shared" si="143"/>
        <v>1.1085868953117937</v>
      </c>
      <c r="W283" s="42">
        <f t="shared" si="144"/>
        <v>1.0925405891361812</v>
      </c>
      <c r="X283" s="42">
        <f t="shared" si="145"/>
        <v>1.6046306175612424E-2</v>
      </c>
      <c r="Y283" s="42">
        <f t="shared" si="119"/>
        <v>7.8311620639043046E-3</v>
      </c>
      <c r="Z283" s="10">
        <f t="shared" si="146"/>
        <v>20.422892881277591</v>
      </c>
      <c r="AA283">
        <f t="shared" si="124"/>
        <v>6495218.9878868172</v>
      </c>
      <c r="AB283" s="10">
        <f t="shared" si="125"/>
        <v>6.4952189878868172</v>
      </c>
      <c r="AC283" s="10">
        <f t="shared" si="126"/>
        <v>6.3942189878868172</v>
      </c>
      <c r="AD283" s="3">
        <f t="shared" si="127"/>
        <v>927.37041158619536</v>
      </c>
      <c r="AI283" s="94">
        <f t="shared" si="128"/>
        <v>1.0925405891361812</v>
      </c>
    </row>
    <row r="284" spans="2:35">
      <c r="B284" s="39">
        <f t="shared" si="129"/>
        <v>256</v>
      </c>
      <c r="C284" s="42">
        <f t="shared" si="130"/>
        <v>4.6043165467616678</v>
      </c>
      <c r="D284" s="10">
        <f t="shared" si="131"/>
        <v>10.395683453238235</v>
      </c>
      <c r="E284" s="40">
        <f t="shared" si="132"/>
        <v>25.208633093523531</v>
      </c>
      <c r="F284" s="40">
        <f t="shared" si="133"/>
        <v>46</v>
      </c>
      <c r="G284" s="3">
        <f t="shared" si="134"/>
        <v>378.95683453237871</v>
      </c>
      <c r="H284" s="3">
        <f t="shared" si="135"/>
        <v>150.59214621494854</v>
      </c>
      <c r="I284">
        <f t="shared" si="120"/>
        <v>1.5059214621494855E-4</v>
      </c>
      <c r="J284" s="4">
        <f t="shared" si="136"/>
        <v>646.75589589480956</v>
      </c>
      <c r="K284" s="40">
        <f t="shared" si="137"/>
        <v>4.2947518323542511</v>
      </c>
      <c r="L284" s="40">
        <f t="shared" si="121"/>
        <v>1.7052481676457489</v>
      </c>
      <c r="M284" s="10">
        <f t="shared" si="138"/>
        <v>6.4952189878868172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15.003668806052364</v>
      </c>
      <c r="Q284" s="42">
        <f t="shared" si="140"/>
        <v>0.32052487993258466</v>
      </c>
      <c r="R284" s="4">
        <f t="shared" si="141"/>
        <v>440651.56523581903</v>
      </c>
      <c r="S284">
        <f t="shared" si="122"/>
        <v>4.4065156523581905E-4</v>
      </c>
      <c r="T284" s="41">
        <f t="shared" si="123"/>
        <v>3.8419897003282212E-4</v>
      </c>
      <c r="U284" s="42">
        <f t="shared" si="142"/>
        <v>0.78244735832663437</v>
      </c>
      <c r="V284" s="42">
        <f t="shared" si="143"/>
        <v>1.1091465511351508</v>
      </c>
      <c r="W284" s="42">
        <f t="shared" si="144"/>
        <v>1.0930932237385722</v>
      </c>
      <c r="X284" s="42">
        <f t="shared" si="145"/>
        <v>1.6053327396578609E-2</v>
      </c>
      <c r="Y284" s="42">
        <f t="shared" si="119"/>
        <v>7.8504059510990081E-3</v>
      </c>
      <c r="Z284" s="10">
        <f t="shared" si="146"/>
        <v>20.433178023429754</v>
      </c>
      <c r="AA284">
        <f t="shared" si="124"/>
        <v>6498439.1708268533</v>
      </c>
      <c r="AB284" s="10">
        <f t="shared" si="125"/>
        <v>6.4984391708268534</v>
      </c>
      <c r="AC284" s="10">
        <f t="shared" si="126"/>
        <v>6.3974391708268534</v>
      </c>
      <c r="AD284" s="3">
        <f t="shared" si="127"/>
        <v>927.83744319461255</v>
      </c>
      <c r="AI284" s="94">
        <f t="shared" si="128"/>
        <v>1.0930932237385722</v>
      </c>
    </row>
    <row r="285" spans="2:35">
      <c r="B285" s="39">
        <f t="shared" si="129"/>
        <v>257</v>
      </c>
      <c r="C285" s="42">
        <f t="shared" si="130"/>
        <v>4.6223021582724559</v>
      </c>
      <c r="D285" s="10">
        <f t="shared" si="131"/>
        <v>10.377697841727446</v>
      </c>
      <c r="E285" s="40">
        <f t="shared" si="132"/>
        <v>25.244604316545107</v>
      </c>
      <c r="F285" s="40">
        <f t="shared" si="133"/>
        <v>46</v>
      </c>
      <c r="G285" s="3">
        <f t="shared" si="134"/>
        <v>378.77697841727081</v>
      </c>
      <c r="H285" s="3">
        <f t="shared" si="135"/>
        <v>150.59214621494854</v>
      </c>
      <c r="I285">
        <f t="shared" si="120"/>
        <v>1.5059214621494855E-4</v>
      </c>
      <c r="J285" s="4">
        <f t="shared" si="136"/>
        <v>648.18128726169152</v>
      </c>
      <c r="K285" s="40">
        <f t="shared" si="137"/>
        <v>4.3042170760784986</v>
      </c>
      <c r="L285" s="40">
        <f t="shared" si="121"/>
        <v>1.6957829239215014</v>
      </c>
      <c r="M285" s="10">
        <f t="shared" si="138"/>
        <v>6.4984391708268534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15.006041280801213</v>
      </c>
      <c r="Q285" s="42">
        <f t="shared" si="140"/>
        <v>0.32172343797825648</v>
      </c>
      <c r="R285" s="4">
        <f t="shared" si="141"/>
        <v>439902.52284531074</v>
      </c>
      <c r="S285">
        <f t="shared" si="122"/>
        <v>4.3990252284531077E-4</v>
      </c>
      <c r="T285" s="41">
        <f t="shared" si="123"/>
        <v>3.8494801242333041E-4</v>
      </c>
      <c r="U285" s="42">
        <f t="shared" si="142"/>
        <v>0.78111731371550452</v>
      </c>
      <c r="V285" s="42">
        <f t="shared" si="143"/>
        <v>1.1097039612998691</v>
      </c>
      <c r="W285" s="42">
        <f t="shared" si="144"/>
        <v>1.0936437147614195</v>
      </c>
      <c r="X285" s="42">
        <f t="shared" si="145"/>
        <v>1.6060246538449618E-2</v>
      </c>
      <c r="Y285" s="42">
        <f t="shared" si="119"/>
        <v>7.8696550888031399E-3</v>
      </c>
      <c r="Z285" s="10">
        <f t="shared" si="146"/>
        <v>20.443423098256751</v>
      </c>
      <c r="AA285">
        <f t="shared" si="124"/>
        <v>6501646.8090577312</v>
      </c>
      <c r="AB285" s="10">
        <f t="shared" si="125"/>
        <v>6.5016468090577311</v>
      </c>
      <c r="AC285" s="10">
        <f t="shared" si="126"/>
        <v>6.4006468090577311</v>
      </c>
      <c r="AD285" s="3">
        <f t="shared" si="127"/>
        <v>928.3026554108385</v>
      </c>
      <c r="AI285" s="94">
        <f t="shared" si="128"/>
        <v>1.0936437147614195</v>
      </c>
    </row>
    <row r="286" spans="2:35">
      <c r="B286" s="39">
        <f t="shared" si="129"/>
        <v>258</v>
      </c>
      <c r="C286" s="42">
        <f t="shared" si="130"/>
        <v>4.6402877697832441</v>
      </c>
      <c r="D286" s="10">
        <f t="shared" si="131"/>
        <v>10.359712230216658</v>
      </c>
      <c r="E286" s="40">
        <f t="shared" si="132"/>
        <v>25.280575539566684</v>
      </c>
      <c r="F286" s="40">
        <f t="shared" si="133"/>
        <v>46</v>
      </c>
      <c r="G286" s="3">
        <f t="shared" si="134"/>
        <v>378.59712230216292</v>
      </c>
      <c r="H286" s="3">
        <f t="shared" si="135"/>
        <v>150.59214621494854</v>
      </c>
      <c r="I286">
        <f t="shared" si="120"/>
        <v>1.5059214621494855E-4</v>
      </c>
      <c r="J286" s="4">
        <f t="shared" si="136"/>
        <v>649.60871112731411</v>
      </c>
      <c r="K286" s="40">
        <f t="shared" si="137"/>
        <v>4.3136958165141728</v>
      </c>
      <c r="L286" s="40">
        <f t="shared" si="121"/>
        <v>1.6863041834858272</v>
      </c>
      <c r="M286" s="10">
        <f t="shared" si="138"/>
        <v>6.5016468090577311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15.008403717413374</v>
      </c>
      <c r="Q286" s="42">
        <f t="shared" si="140"/>
        <v>0.3229218073617986</v>
      </c>
      <c r="R286" s="4">
        <f t="shared" si="141"/>
        <v>439153.22368733562</v>
      </c>
      <c r="S286">
        <f t="shared" si="122"/>
        <v>4.391532236873356E-4</v>
      </c>
      <c r="T286" s="41">
        <f t="shared" si="123"/>
        <v>3.8569731158130557E-4</v>
      </c>
      <c r="U286" s="42">
        <f t="shared" si="142"/>
        <v>0.77978681317265441</v>
      </c>
      <c r="V286" s="42">
        <f t="shared" si="143"/>
        <v>1.1102591247094782</v>
      </c>
      <c r="W286" s="42">
        <f t="shared" si="144"/>
        <v>1.0941920612633176</v>
      </c>
      <c r="X286" s="42">
        <f t="shared" si="145"/>
        <v>1.6067063446160601E-2</v>
      </c>
      <c r="Y286" s="42">
        <f t="shared" ref="Y286:Y349" si="149">IF((X286*(Q286-Q285)+Y285)&lt;0,0,X286*(Q286-Q285)+Y285)</f>
        <v>7.8889093657204482E-3</v>
      </c>
      <c r="Z286" s="10">
        <f t="shared" si="146"/>
        <v>20.453628088246226</v>
      </c>
      <c r="AA286">
        <f t="shared" si="124"/>
        <v>6504841.8970964942</v>
      </c>
      <c r="AB286" s="10">
        <f t="shared" si="125"/>
        <v>6.5048418970964939</v>
      </c>
      <c r="AC286" s="10">
        <f t="shared" si="126"/>
        <v>6.4038418970964939</v>
      </c>
      <c r="AD286" s="3">
        <f t="shared" si="127"/>
        <v>928.76604743966561</v>
      </c>
      <c r="AI286" s="94">
        <f t="shared" si="128"/>
        <v>1.0941920612633176</v>
      </c>
    </row>
    <row r="287" spans="2:35">
      <c r="B287" s="39">
        <f t="shared" si="129"/>
        <v>259</v>
      </c>
      <c r="C287" s="42">
        <f t="shared" si="130"/>
        <v>4.6582733812940322</v>
      </c>
      <c r="D287" s="10">
        <f t="shared" si="131"/>
        <v>10.34172661870587</v>
      </c>
      <c r="E287" s="40">
        <f t="shared" si="132"/>
        <v>25.31654676258826</v>
      </c>
      <c r="F287" s="40">
        <f t="shared" si="133"/>
        <v>46</v>
      </c>
      <c r="G287" s="3">
        <f t="shared" si="134"/>
        <v>378.41726618705502</v>
      </c>
      <c r="H287" s="3">
        <f t="shared" si="135"/>
        <v>150.59214621494854</v>
      </c>
      <c r="I287">
        <f t="shared" si="120"/>
        <v>1.5059214621494855E-4</v>
      </c>
      <c r="J287" s="4">
        <f t="shared" si="136"/>
        <v>651.03816749167754</v>
      </c>
      <c r="K287" s="40">
        <f t="shared" si="137"/>
        <v>4.3231880536612755</v>
      </c>
      <c r="L287" s="40">
        <f t="shared" si="121"/>
        <v>1.6768119463387245</v>
      </c>
      <c r="M287" s="10">
        <f t="shared" si="138"/>
        <v>6.5048418970964939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15.010756121826052</v>
      </c>
      <c r="Q287" s="42">
        <f t="shared" si="140"/>
        <v>0.32411998894338034</v>
      </c>
      <c r="R287" s="4">
        <f t="shared" si="141"/>
        <v>438403.66885856568</v>
      </c>
      <c r="S287">
        <f t="shared" si="122"/>
        <v>4.3840366885856567E-4</v>
      </c>
      <c r="T287" s="41">
        <f t="shared" si="123"/>
        <v>3.864468664100755E-4</v>
      </c>
      <c r="U287" s="42">
        <f t="shared" si="142"/>
        <v>0.77845585864540068</v>
      </c>
      <c r="V287" s="42">
        <f t="shared" si="143"/>
        <v>1.1108120402724866</v>
      </c>
      <c r="W287" s="42">
        <f t="shared" si="144"/>
        <v>1.0947382623069535</v>
      </c>
      <c r="X287" s="42">
        <f t="shared" si="145"/>
        <v>1.6073777965533109E-2</v>
      </c>
      <c r="Y287" s="42">
        <f t="shared" si="149"/>
        <v>7.9081686704251843E-3</v>
      </c>
      <c r="Z287" s="10">
        <f t="shared" si="146"/>
        <v>20.463792975962402</v>
      </c>
      <c r="AA287">
        <f t="shared" si="124"/>
        <v>6508024.4294841597</v>
      </c>
      <c r="AB287" s="10">
        <f t="shared" si="125"/>
        <v>6.50802442948416</v>
      </c>
      <c r="AC287" s="10">
        <f t="shared" si="126"/>
        <v>6.4070244294841601</v>
      </c>
      <c r="AD287" s="3">
        <f t="shared" si="127"/>
        <v>929.22761848936329</v>
      </c>
      <c r="AI287" s="94">
        <f t="shared" si="128"/>
        <v>1.0947382623069535</v>
      </c>
    </row>
    <row r="288" spans="2:35">
      <c r="B288" s="39">
        <f t="shared" si="129"/>
        <v>260</v>
      </c>
      <c r="C288" s="42">
        <f t="shared" si="130"/>
        <v>4.6762589928048204</v>
      </c>
      <c r="D288" s="10">
        <f t="shared" si="131"/>
        <v>10.323741007195082</v>
      </c>
      <c r="E288" s="40">
        <f t="shared" si="132"/>
        <v>25.352517985609836</v>
      </c>
      <c r="F288" s="40">
        <f t="shared" si="133"/>
        <v>46</v>
      </c>
      <c r="G288" s="3">
        <f t="shared" si="134"/>
        <v>378.23741007194712</v>
      </c>
      <c r="H288" s="3">
        <f t="shared" si="135"/>
        <v>150.59214621494854</v>
      </c>
      <c r="I288">
        <f t="shared" si="120"/>
        <v>1.5059214621494855E-4</v>
      </c>
      <c r="J288" s="4">
        <f t="shared" si="136"/>
        <v>652.46965635478182</v>
      </c>
      <c r="K288" s="40">
        <f t="shared" si="137"/>
        <v>4.3326937875198057</v>
      </c>
      <c r="L288" s="40">
        <f t="shared" si="121"/>
        <v>1.6673062124801943</v>
      </c>
      <c r="M288" s="10">
        <f t="shared" si="138"/>
        <v>6.50802442948416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15.013098499946816</v>
      </c>
      <c r="Q288" s="42">
        <f t="shared" si="140"/>
        <v>0.32531798358191893</v>
      </c>
      <c r="R288" s="4">
        <f t="shared" si="141"/>
        <v>437653.85945567279</v>
      </c>
      <c r="S288">
        <f t="shared" si="122"/>
        <v>4.3765385945567279E-4</v>
      </c>
      <c r="T288" s="41">
        <f t="shared" si="123"/>
        <v>3.8719667581296838E-4</v>
      </c>
      <c r="U288" s="42">
        <f t="shared" si="142"/>
        <v>0.77712445208105996</v>
      </c>
      <c r="V288" s="42">
        <f t="shared" si="143"/>
        <v>1.1113627069023246</v>
      </c>
      <c r="W288" s="42">
        <f t="shared" si="144"/>
        <v>1.0952823169591126</v>
      </c>
      <c r="X288" s="42">
        <f t="shared" si="145"/>
        <v>1.6080389943212037E-2</v>
      </c>
      <c r="Y288" s="42">
        <f t="shared" si="149"/>
        <v>7.927432891362763E-3</v>
      </c>
      <c r="Z288" s="10">
        <f t="shared" si="146"/>
        <v>20.473917744046009</v>
      </c>
      <c r="AA288">
        <f t="shared" si="124"/>
        <v>6511194.4007857032</v>
      </c>
      <c r="AB288" s="10">
        <f t="shared" si="125"/>
        <v>6.511194400785703</v>
      </c>
      <c r="AC288" s="10">
        <f t="shared" si="126"/>
        <v>6.410194400785703</v>
      </c>
      <c r="AD288" s="3">
        <f t="shared" si="127"/>
        <v>929.68736777167555</v>
      </c>
      <c r="AI288" s="94">
        <f t="shared" si="128"/>
        <v>1.0952823169591126</v>
      </c>
    </row>
    <row r="289" spans="2:35">
      <c r="B289" s="39">
        <f t="shared" si="129"/>
        <v>261</v>
      </c>
      <c r="C289" s="42">
        <f t="shared" si="130"/>
        <v>4.6942446043156085</v>
      </c>
      <c r="D289" s="10">
        <f t="shared" si="131"/>
        <v>10.305755395684294</v>
      </c>
      <c r="E289" s="40">
        <f t="shared" si="132"/>
        <v>25.388489208631412</v>
      </c>
      <c r="F289" s="40">
        <f t="shared" si="133"/>
        <v>46</v>
      </c>
      <c r="G289" s="3">
        <f t="shared" si="134"/>
        <v>378.05755395683923</v>
      </c>
      <c r="H289" s="3">
        <f t="shared" si="135"/>
        <v>150.59214621494854</v>
      </c>
      <c r="I289">
        <f t="shared" si="120"/>
        <v>1.5059214621494855E-4</v>
      </c>
      <c r="J289" s="4">
        <f t="shared" si="136"/>
        <v>653.90317771662649</v>
      </c>
      <c r="K289" s="40">
        <f t="shared" si="137"/>
        <v>4.3422130180897627</v>
      </c>
      <c r="L289" s="40">
        <f t="shared" si="121"/>
        <v>1.6577869819102373</v>
      </c>
      <c r="M289" s="10">
        <f t="shared" si="138"/>
        <v>6.511194400785703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15.01543085765366</v>
      </c>
      <c r="Q289" s="42">
        <f t="shared" si="140"/>
        <v>0.32651579213508608</v>
      </c>
      <c r="R289" s="4">
        <f t="shared" si="141"/>
        <v>436903.79657532921</v>
      </c>
      <c r="S289">
        <f t="shared" si="122"/>
        <v>4.3690379657532923E-4</v>
      </c>
      <c r="T289" s="41">
        <f t="shared" si="123"/>
        <v>3.8794673869331194E-4</v>
      </c>
      <c r="U289" s="42">
        <f t="shared" si="142"/>
        <v>0.77579259542694912</v>
      </c>
      <c r="V289" s="42">
        <f t="shared" si="143"/>
        <v>1.1119111235174075</v>
      </c>
      <c r="W289" s="42">
        <f t="shared" si="144"/>
        <v>1.0958242242906771</v>
      </c>
      <c r="X289" s="42">
        <f t="shared" si="145"/>
        <v>1.6086899226730456E-2</v>
      </c>
      <c r="Y289" s="42">
        <f t="shared" si="149"/>
        <v>7.9467019168504779E-3</v>
      </c>
      <c r="Z289" s="10">
        <f t="shared" si="146"/>
        <v>20.484002375214391</v>
      </c>
      <c r="AA289">
        <f t="shared" si="124"/>
        <v>6514351.8055900848</v>
      </c>
      <c r="AB289" s="10">
        <f t="shared" si="125"/>
        <v>6.5143518055900849</v>
      </c>
      <c r="AC289" s="10">
        <f t="shared" si="126"/>
        <v>6.4133518055900849</v>
      </c>
      <c r="AD289" s="3">
        <f t="shared" si="127"/>
        <v>930.14529450182522</v>
      </c>
      <c r="AI289" s="94">
        <f t="shared" si="128"/>
        <v>1.0958242242906771</v>
      </c>
    </row>
    <row r="290" spans="2:35">
      <c r="B290" s="39">
        <f t="shared" si="129"/>
        <v>262</v>
      </c>
      <c r="C290" s="42">
        <f t="shared" si="130"/>
        <v>4.7122302158263967</v>
      </c>
      <c r="D290" s="10">
        <f t="shared" si="131"/>
        <v>10.287769784173506</v>
      </c>
      <c r="E290" s="40">
        <f t="shared" si="132"/>
        <v>25.424460431652989</v>
      </c>
      <c r="F290" s="40">
        <f t="shared" si="133"/>
        <v>46</v>
      </c>
      <c r="G290" s="3">
        <f t="shared" si="134"/>
        <v>377.87769784173133</v>
      </c>
      <c r="H290" s="3">
        <f t="shared" si="135"/>
        <v>150.59214621494854</v>
      </c>
      <c r="I290">
        <f t="shared" si="120"/>
        <v>1.5059214621494855E-4</v>
      </c>
      <c r="J290" s="4">
        <f t="shared" si="136"/>
        <v>655.338731577212</v>
      </c>
      <c r="K290" s="40">
        <f t="shared" si="137"/>
        <v>4.3517457453711472</v>
      </c>
      <c r="L290" s="40">
        <f t="shared" si="121"/>
        <v>1.6482542546288528</v>
      </c>
      <c r="M290" s="10">
        <f t="shared" si="138"/>
        <v>6.5143518055900849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15.017753200795138</v>
      </c>
      <c r="Q290" s="42">
        <f t="shared" si="140"/>
        <v>0.32771341545931515</v>
      </c>
      <c r="R290" s="4">
        <f t="shared" si="141"/>
        <v>436153.48131420673</v>
      </c>
      <c r="S290">
        <f t="shared" si="122"/>
        <v>4.3615348131420675E-4</v>
      </c>
      <c r="T290" s="41">
        <f t="shared" si="123"/>
        <v>3.8869705395443442E-4</v>
      </c>
      <c r="U290" s="42">
        <f t="shared" si="142"/>
        <v>0.77446029063038435</v>
      </c>
      <c r="V290" s="42">
        <f t="shared" si="143"/>
        <v>1.1124572890415212</v>
      </c>
      <c r="W290" s="42">
        <f t="shared" si="144"/>
        <v>1.0963639833766274</v>
      </c>
      <c r="X290" s="42">
        <f t="shared" si="145"/>
        <v>1.6093305664893753E-2</v>
      </c>
      <c r="Y290" s="42">
        <f t="shared" si="149"/>
        <v>7.9659756350787033E-3</v>
      </c>
      <c r="Z290" s="10">
        <f t="shared" si="146"/>
        <v>20.494046852262809</v>
      </c>
      <c r="AA290">
        <f t="shared" si="124"/>
        <v>6517496.6385106575</v>
      </c>
      <c r="AB290" s="10">
        <f t="shared" si="125"/>
        <v>6.5174966385106572</v>
      </c>
      <c r="AC290" s="10">
        <f t="shared" si="126"/>
        <v>6.4164966385106572</v>
      </c>
      <c r="AD290" s="3">
        <f t="shared" si="127"/>
        <v>930.60139789857249</v>
      </c>
      <c r="AI290" s="94">
        <f t="shared" si="128"/>
        <v>1.0963639833766274</v>
      </c>
    </row>
    <row r="291" spans="2:35">
      <c r="B291" s="39">
        <f t="shared" si="129"/>
        <v>263</v>
      </c>
      <c r="C291" s="42">
        <f t="shared" si="130"/>
        <v>4.7302158273371848</v>
      </c>
      <c r="D291" s="10">
        <f t="shared" si="131"/>
        <v>10.269784172662717</v>
      </c>
      <c r="E291" s="40">
        <f t="shared" si="132"/>
        <v>25.460431654674565</v>
      </c>
      <c r="F291" s="40">
        <f t="shared" si="133"/>
        <v>46</v>
      </c>
      <c r="G291" s="3">
        <f t="shared" si="134"/>
        <v>377.69784172662344</v>
      </c>
      <c r="H291" s="3">
        <f t="shared" si="135"/>
        <v>150.59214621494854</v>
      </c>
      <c r="I291">
        <f t="shared" si="120"/>
        <v>1.5059214621494855E-4</v>
      </c>
      <c r="J291" s="4">
        <f t="shared" si="136"/>
        <v>656.77631793653836</v>
      </c>
      <c r="K291" s="40">
        <f t="shared" si="137"/>
        <v>4.3612919693639602</v>
      </c>
      <c r="L291" s="40">
        <f t="shared" si="121"/>
        <v>1.6387080306360398</v>
      </c>
      <c r="M291" s="10">
        <f t="shared" si="138"/>
        <v>6.5174966385106572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15.020065535190746</v>
      </c>
      <c r="Q291" s="42">
        <f t="shared" si="140"/>
        <v>0.32891085440980766</v>
      </c>
      <c r="R291" s="4">
        <f t="shared" si="141"/>
        <v>435402.91476897727</v>
      </c>
      <c r="S291">
        <f t="shared" si="122"/>
        <v>4.3540291476897724E-4</v>
      </c>
      <c r="T291" s="41">
        <f t="shared" si="123"/>
        <v>3.8944762049966393E-4</v>
      </c>
      <c r="U291" s="42">
        <f t="shared" si="142"/>
        <v>0.77312753963868219</v>
      </c>
      <c r="V291" s="42">
        <f t="shared" si="143"/>
        <v>1.1130012024028371</v>
      </c>
      <c r="W291" s="42">
        <f t="shared" si="144"/>
        <v>1.0969015932961155</v>
      </c>
      <c r="X291" s="42">
        <f t="shared" si="145"/>
        <v>1.6099609106721591E-2</v>
      </c>
      <c r="Y291" s="42">
        <f t="shared" si="149"/>
        <v>7.9852539341107951E-3</v>
      </c>
      <c r="Z291" s="10">
        <f t="shared" si="146"/>
        <v>20.504051158062438</v>
      </c>
      <c r="AA291">
        <f t="shared" si="124"/>
        <v>6520628.8941845465</v>
      </c>
      <c r="AB291" s="10">
        <f t="shared" si="125"/>
        <v>6.5206288941845463</v>
      </c>
      <c r="AC291" s="10">
        <f t="shared" si="126"/>
        <v>6.4196288941845463</v>
      </c>
      <c r="AD291" s="3">
        <f t="shared" si="127"/>
        <v>931.05567718412567</v>
      </c>
      <c r="AI291" s="94">
        <f t="shared" si="128"/>
        <v>1.0969015932961155</v>
      </c>
    </row>
    <row r="292" spans="2:35">
      <c r="B292" s="39">
        <f t="shared" si="129"/>
        <v>264</v>
      </c>
      <c r="C292" s="42">
        <f t="shared" si="130"/>
        <v>4.748201438847973</v>
      </c>
      <c r="D292" s="10">
        <f t="shared" si="131"/>
        <v>10.251798561151929</v>
      </c>
      <c r="E292" s="40">
        <f t="shared" si="132"/>
        <v>25.496402877696141</v>
      </c>
      <c r="F292" s="40">
        <f t="shared" si="133"/>
        <v>46</v>
      </c>
      <c r="G292" s="3">
        <f t="shared" si="134"/>
        <v>377.51798561151554</v>
      </c>
      <c r="H292" s="3">
        <f t="shared" si="135"/>
        <v>150.59214621494854</v>
      </c>
      <c r="I292">
        <f t="shared" si="120"/>
        <v>1.5059214621494855E-4</v>
      </c>
      <c r="J292" s="4">
        <f t="shared" si="136"/>
        <v>658.21593679460557</v>
      </c>
      <c r="K292" s="40">
        <f t="shared" si="137"/>
        <v>4.3708516900682017</v>
      </c>
      <c r="L292" s="40">
        <f t="shared" si="121"/>
        <v>1.6291483099317983</v>
      </c>
      <c r="M292" s="10">
        <f t="shared" si="138"/>
        <v>6.5206288941845463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15.022367866630541</v>
      </c>
      <c r="Q292" s="42">
        <f t="shared" si="140"/>
        <v>0.33010810984054034</v>
      </c>
      <c r="R292" s="4">
        <f t="shared" si="141"/>
        <v>434652.09803631285</v>
      </c>
      <c r="S292">
        <f t="shared" si="122"/>
        <v>4.3465209803631284E-4</v>
      </c>
      <c r="T292" s="41">
        <f t="shared" si="123"/>
        <v>3.9019843723232833E-4</v>
      </c>
      <c r="U292" s="42">
        <f t="shared" si="142"/>
        <v>0.77179434439915928</v>
      </c>
      <c r="V292" s="42">
        <f t="shared" si="143"/>
        <v>1.1135428625343886</v>
      </c>
      <c r="W292" s="42">
        <f t="shared" si="144"/>
        <v>1.0974370531323572</v>
      </c>
      <c r="X292" s="42">
        <f t="shared" si="145"/>
        <v>1.6105809402031435E-2</v>
      </c>
      <c r="Y292" s="42">
        <f t="shared" si="149"/>
        <v>8.0045367018837226E-3</v>
      </c>
      <c r="Z292" s="10">
        <f t="shared" si="146"/>
        <v>20.514015275560254</v>
      </c>
      <c r="AA292">
        <f t="shared" si="124"/>
        <v>6523748.5672726082</v>
      </c>
      <c r="AB292" s="10">
        <f t="shared" si="125"/>
        <v>6.5237485672726079</v>
      </c>
      <c r="AC292" s="10">
        <f t="shared" si="126"/>
        <v>6.4227485672726079</v>
      </c>
      <c r="AD292" s="3">
        <f t="shared" si="127"/>
        <v>931.50813158413462</v>
      </c>
      <c r="AI292" s="94">
        <f t="shared" si="128"/>
        <v>1.0974370531323572</v>
      </c>
    </row>
    <row r="293" spans="2:35">
      <c r="B293" s="39">
        <f t="shared" si="129"/>
        <v>265</v>
      </c>
      <c r="C293" s="42">
        <f t="shared" si="130"/>
        <v>4.7661870503587611</v>
      </c>
      <c r="D293" s="10">
        <f t="shared" si="131"/>
        <v>10.233812949641141</v>
      </c>
      <c r="E293" s="40">
        <f t="shared" si="132"/>
        <v>25.532374100717718</v>
      </c>
      <c r="F293" s="40">
        <f t="shared" si="133"/>
        <v>46</v>
      </c>
      <c r="G293" s="3">
        <f t="shared" si="134"/>
        <v>377.33812949640765</v>
      </c>
      <c r="H293" s="3">
        <f t="shared" si="135"/>
        <v>150.59214621494854</v>
      </c>
      <c r="I293">
        <f t="shared" si="120"/>
        <v>1.5059214621494855E-4</v>
      </c>
      <c r="J293" s="4">
        <f t="shared" si="136"/>
        <v>659.65758815141339</v>
      </c>
      <c r="K293" s="40">
        <f t="shared" si="137"/>
        <v>4.3804249074838699</v>
      </c>
      <c r="L293" s="40">
        <f t="shared" si="121"/>
        <v>1.6195750925161301</v>
      </c>
      <c r="M293" s="10">
        <f t="shared" si="138"/>
        <v>6.5237485672726079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15.02466020087523</v>
      </c>
      <c r="Q293" s="42">
        <f t="shared" si="140"/>
        <v>0.33130518260427178</v>
      </c>
      <c r="R293" s="4">
        <f t="shared" si="141"/>
        <v>433901.0322128855</v>
      </c>
      <c r="S293">
        <f t="shared" si="122"/>
        <v>4.3390103221288551E-4</v>
      </c>
      <c r="T293" s="41">
        <f t="shared" si="123"/>
        <v>3.9094950305575566E-4</v>
      </c>
      <c r="U293" s="42">
        <f t="shared" si="142"/>
        <v>0.77046070685913226</v>
      </c>
      <c r="V293" s="42">
        <f t="shared" si="143"/>
        <v>1.1140822683743123</v>
      </c>
      <c r="W293" s="42">
        <f t="shared" si="144"/>
        <v>1.0979703619726233</v>
      </c>
      <c r="X293" s="42">
        <f t="shared" si="145"/>
        <v>1.6111906401689025E-2</v>
      </c>
      <c r="Y293" s="42">
        <f t="shared" si="149"/>
        <v>8.0238238262089739E-3</v>
      </c>
      <c r="Z293" s="10">
        <f t="shared" si="146"/>
        <v>20.523939187779575</v>
      </c>
      <c r="AA293">
        <f t="shared" si="124"/>
        <v>6526855.6524595981</v>
      </c>
      <c r="AB293" s="10">
        <f t="shared" si="125"/>
        <v>6.5268556524595978</v>
      </c>
      <c r="AC293" s="10">
        <f t="shared" si="126"/>
        <v>6.4258556524595978</v>
      </c>
      <c r="AD293" s="3">
        <f t="shared" si="127"/>
        <v>931.95876032771548</v>
      </c>
      <c r="AI293" s="94">
        <f t="shared" si="128"/>
        <v>1.0979703619726233</v>
      </c>
    </row>
    <row r="294" spans="2:35">
      <c r="B294" s="39">
        <f t="shared" si="129"/>
        <v>266</v>
      </c>
      <c r="C294" s="42">
        <f t="shared" si="130"/>
        <v>4.7841726618695493</v>
      </c>
      <c r="D294" s="10">
        <f t="shared" si="131"/>
        <v>10.215827338130353</v>
      </c>
      <c r="E294" s="40">
        <f t="shared" si="132"/>
        <v>25.568345323739294</v>
      </c>
      <c r="F294" s="40">
        <f t="shared" si="133"/>
        <v>46</v>
      </c>
      <c r="G294" s="3">
        <f t="shared" si="134"/>
        <v>377.15827338129975</v>
      </c>
      <c r="H294" s="3">
        <f t="shared" si="135"/>
        <v>150.59214621494854</v>
      </c>
      <c r="I294">
        <f t="shared" si="120"/>
        <v>1.5059214621494855E-4</v>
      </c>
      <c r="J294" s="4">
        <f t="shared" si="136"/>
        <v>661.10127200696184</v>
      </c>
      <c r="K294" s="40">
        <f t="shared" si="137"/>
        <v>4.3900116216109657</v>
      </c>
      <c r="L294" s="40">
        <f t="shared" si="121"/>
        <v>1.6099883783890343</v>
      </c>
      <c r="M294" s="10">
        <f t="shared" si="138"/>
        <v>6.5268556524595978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15.026942543656359</v>
      </c>
      <c r="Q294" s="42">
        <f t="shared" si="140"/>
        <v>0.33250207355254924</v>
      </c>
      <c r="R294" s="4">
        <f t="shared" si="141"/>
        <v>433149.71839536732</v>
      </c>
      <c r="S294">
        <f t="shared" si="122"/>
        <v>4.3314971839536731E-4</v>
      </c>
      <c r="T294" s="41">
        <f t="shared" si="123"/>
        <v>3.9170081687327386E-4</v>
      </c>
      <c r="U294" s="42">
        <f t="shared" si="142"/>
        <v>0.76912662896591799</v>
      </c>
      <c r="V294" s="42">
        <f t="shared" si="143"/>
        <v>1.1146194188653888</v>
      </c>
      <c r="W294" s="42">
        <f t="shared" si="144"/>
        <v>1.0985015189082727</v>
      </c>
      <c r="X294" s="42">
        <f t="shared" si="145"/>
        <v>1.61178999571161E-2</v>
      </c>
      <c r="Y294" s="42">
        <f t="shared" si="149"/>
        <v>8.043115194772887E-3</v>
      </c>
      <c r="Z294" s="10">
        <f t="shared" si="146"/>
        <v>20.533822877819169</v>
      </c>
      <c r="AA294">
        <f t="shared" si="124"/>
        <v>6529950.1444538981</v>
      </c>
      <c r="AB294" s="10">
        <f t="shared" si="125"/>
        <v>6.5299501444538981</v>
      </c>
      <c r="AC294" s="10">
        <f t="shared" si="126"/>
        <v>6.4289501444538981</v>
      </c>
      <c r="AD294" s="3">
        <f t="shared" si="127"/>
        <v>932.40756264741094</v>
      </c>
      <c r="AI294" s="94">
        <f t="shared" si="128"/>
        <v>1.0985015189082727</v>
      </c>
    </row>
    <row r="295" spans="2:35">
      <c r="B295" s="39">
        <f t="shared" si="129"/>
        <v>267</v>
      </c>
      <c r="C295" s="42">
        <f t="shared" si="130"/>
        <v>4.8021582733803374</v>
      </c>
      <c r="D295" s="10">
        <f t="shared" si="131"/>
        <v>10.197841726619565</v>
      </c>
      <c r="E295" s="40">
        <f t="shared" si="132"/>
        <v>25.60431654676087</v>
      </c>
      <c r="F295" s="40">
        <f t="shared" si="133"/>
        <v>46</v>
      </c>
      <c r="G295" s="3">
        <f t="shared" si="134"/>
        <v>376.97841726619185</v>
      </c>
      <c r="H295" s="3">
        <f t="shared" si="135"/>
        <v>150.59214621494854</v>
      </c>
      <c r="I295">
        <f t="shared" ref="I295:I358" si="150">H295/1000^2</f>
        <v>1.5059214621494855E-4</v>
      </c>
      <c r="J295" s="4">
        <f t="shared" si="136"/>
        <v>662.54698836125112</v>
      </c>
      <c r="K295" s="40">
        <f t="shared" si="137"/>
        <v>4.3996118324494891</v>
      </c>
      <c r="L295" s="40">
        <f t="shared" ref="L295:L358" si="151">IF((gstar-K295)&lt;0,0,gstar-K295)</f>
        <v>1.6003881675505109</v>
      </c>
      <c r="M295" s="10">
        <f t="shared" si="138"/>
        <v>6.5299501444538981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15.029214900676212</v>
      </c>
      <c r="Q295" s="42">
        <f t="shared" si="140"/>
        <v>0.3336987835357153</v>
      </c>
      <c r="R295" s="4">
        <f t="shared" si="141"/>
        <v>432398.15768043004</v>
      </c>
      <c r="S295">
        <f t="shared" ref="S295:S358" si="152">R295/1000^3</f>
        <v>4.3239815768043004E-4</v>
      </c>
      <c r="T295" s="41">
        <f t="shared" ref="T295:T358" si="153">(vc/1000^3-S295)</f>
        <v>3.9245237758821113E-4</v>
      </c>
      <c r="U295" s="42">
        <f t="shared" si="142"/>
        <v>0.76779211266683245</v>
      </c>
      <c r="V295" s="42">
        <f t="shared" si="143"/>
        <v>1.1151543129563348</v>
      </c>
      <c r="W295" s="42">
        <f t="shared" si="144"/>
        <v>1.0990305230347019</v>
      </c>
      <c r="X295" s="42">
        <f t="shared" si="145"/>
        <v>1.6123789921632881E-2</v>
      </c>
      <c r="Y295" s="42">
        <f t="shared" si="149"/>
        <v>8.0624106951385777E-3</v>
      </c>
      <c r="Z295" s="10">
        <f t="shared" si="146"/>
        <v>20.543666328856418</v>
      </c>
      <c r="AA295">
        <f t="shared" ref="AA295:AA358" si="154">Z295*rat*to+patm*1000000</f>
        <v>6533032.0379885016</v>
      </c>
      <c r="AB295" s="10">
        <f t="shared" ref="AB295:AB358" si="155">AA295/1000000</f>
        <v>6.5330320379885016</v>
      </c>
      <c r="AC295" s="10">
        <f t="shared" ref="AC295:AC358" si="156">AB295-patm</f>
        <v>6.4320320379885016</v>
      </c>
      <c r="AD295" s="3">
        <f t="shared" ref="AD295:AD358" si="157">AC295*1000000/6895</f>
        <v>932.8545377793331</v>
      </c>
      <c r="AI295" s="94">
        <f t="shared" ref="AI295:AI358" si="158">($M295-patm)*1000000*$I295/SQRT(rat*to)*SQRT(k)*(2/(k+1))^((k+1)/2/(k-1))</f>
        <v>1.0990305230347019</v>
      </c>
    </row>
    <row r="296" spans="2:35">
      <c r="B296" s="39">
        <f t="shared" ref="B296:B359" si="159">1+B295</f>
        <v>268</v>
      </c>
      <c r="C296" s="42">
        <f t="shared" ref="C296:C359" si="160">xincp+C295</f>
        <v>4.8201438848911256</v>
      </c>
      <c r="D296" s="10">
        <f t="shared" ref="D296:D359" si="161">(F296-E296)/2</f>
        <v>10.179856115108777</v>
      </c>
      <c r="E296" s="40">
        <f t="shared" ref="E296:E359" si="162">E295+ci*2*xincp</f>
        <v>25.640287769782447</v>
      </c>
      <c r="F296" s="40">
        <f t="shared" ref="F296:F359" si="163">F295-osi*2*xincp</f>
        <v>46</v>
      </c>
      <c r="G296" s="3">
        <f t="shared" ref="G296:G359" si="164">G295-ei*n*2*xincp</f>
        <v>376.79856115108396</v>
      </c>
      <c r="H296" s="3">
        <f t="shared" ref="H296:H359" si="165">PI()/4*(dto+erate*(two-D296)/two)^2</f>
        <v>150.59214621494854</v>
      </c>
      <c r="I296">
        <f t="shared" si="150"/>
        <v>1.5059214621494855E-4</v>
      </c>
      <c r="J296" s="4">
        <f t="shared" ref="J296:J359" si="166">PI()/4*dc^2-PI()/4*(F296^2-E296^2)</f>
        <v>663.99473721428126</v>
      </c>
      <c r="K296" s="40">
        <f t="shared" ref="K296:K359" si="167">J296/H296</f>
        <v>4.4092255399994409</v>
      </c>
      <c r="L296" s="40">
        <f t="shared" si="151"/>
        <v>1.5907744600005591</v>
      </c>
      <c r="M296" s="10">
        <f t="shared" ref="M296:M359" si="168">AB295</f>
        <v>6.5330320379885016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15.031477277608625</v>
      </c>
      <c r="Q296" s="42">
        <f t="shared" ref="Q296:Q359" si="170">xincp/P296+Q295</f>
        <v>0.33489531340291467</v>
      </c>
      <c r="R296" s="4">
        <f t="shared" ref="R296:R359" si="171">PI()/4*(F296^2-E296^2)*G296</f>
        <v>431646.35116474581</v>
      </c>
      <c r="S296">
        <f t="shared" si="152"/>
        <v>4.3164635116474582E-4</v>
      </c>
      <c r="T296" s="41">
        <f t="shared" si="153"/>
        <v>3.9320418410389535E-4</v>
      </c>
      <c r="U296" s="42">
        <f t="shared" ref="U296:U359" si="172">rhopgrain*R296/1000^2</f>
        <v>0.76645715990919261</v>
      </c>
      <c r="V296" s="42">
        <f t="shared" ref="V296:V359" si="173">(U295-U296)/(Q296-Q295)</f>
        <v>1.115686949599066</v>
      </c>
      <c r="W296" s="42">
        <f t="shared" ref="W296:W359" si="174">IF(V296&lt;AI296,IF(AB295&gt;pbd,AI296,0),AI296)</f>
        <v>1.0995573734515143</v>
      </c>
      <c r="X296" s="42">
        <f t="shared" ref="X296:X359" si="175">V296-W296</f>
        <v>1.6129576147551727E-2</v>
      </c>
      <c r="Y296" s="42">
        <f t="shared" si="149"/>
        <v>8.0817102147443896E-3</v>
      </c>
      <c r="Z296" s="10">
        <f t="shared" ref="Z296:Z359" si="176">Y296/T296</f>
        <v>20.553469524141633</v>
      </c>
      <c r="AA296">
        <f t="shared" si="154"/>
        <v>6536101.3278192366</v>
      </c>
      <c r="AB296" s="10">
        <f t="shared" si="155"/>
        <v>6.5361013278192361</v>
      </c>
      <c r="AC296" s="10">
        <f t="shared" si="156"/>
        <v>6.4351013278192362</v>
      </c>
      <c r="AD296" s="3">
        <f t="shared" si="157"/>
        <v>933.29968496290599</v>
      </c>
      <c r="AI296" s="94">
        <f t="shared" si="158"/>
        <v>1.0995573734515143</v>
      </c>
    </row>
    <row r="297" spans="2:35">
      <c r="B297" s="39">
        <f t="shared" si="159"/>
        <v>269</v>
      </c>
      <c r="C297" s="42">
        <f t="shared" si="160"/>
        <v>4.8381294964019137</v>
      </c>
      <c r="D297" s="10">
        <f t="shared" si="161"/>
        <v>10.161870503597989</v>
      </c>
      <c r="E297" s="40">
        <f t="shared" si="162"/>
        <v>25.676258992804023</v>
      </c>
      <c r="F297" s="40">
        <f t="shared" si="163"/>
        <v>46</v>
      </c>
      <c r="G297" s="3">
        <f t="shared" si="164"/>
        <v>376.61870503597606</v>
      </c>
      <c r="H297" s="3">
        <f t="shared" si="165"/>
        <v>150.59214621494854</v>
      </c>
      <c r="I297">
        <f t="shared" si="150"/>
        <v>1.5059214621494855E-4</v>
      </c>
      <c r="J297" s="4">
        <f t="shared" si="166"/>
        <v>665.44451856605201</v>
      </c>
      <c r="K297" s="40">
        <f t="shared" si="167"/>
        <v>4.4188527442608203</v>
      </c>
      <c r="L297" s="40">
        <f t="shared" si="151"/>
        <v>1.5811472557391797</v>
      </c>
      <c r="M297" s="10">
        <f t="shared" si="168"/>
        <v>6.5361013278192361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15.033729680097752</v>
      </c>
      <c r="Q297" s="42">
        <f t="shared" si="170"/>
        <v>0.33609166400210083</v>
      </c>
      <c r="R297" s="4">
        <f t="shared" si="171"/>
        <v>430894.29994498659</v>
      </c>
      <c r="S297">
        <f t="shared" si="152"/>
        <v>4.3089429994498657E-4</v>
      </c>
      <c r="T297" s="41">
        <f t="shared" si="153"/>
        <v>3.939562353236546E-4</v>
      </c>
      <c r="U297" s="42">
        <f t="shared" si="172"/>
        <v>0.76512177264031489</v>
      </c>
      <c r="V297" s="42">
        <f t="shared" si="173"/>
        <v>1.1162173277517007</v>
      </c>
      <c r="W297" s="42">
        <f t="shared" si="174"/>
        <v>1.1000820692622182</v>
      </c>
      <c r="X297" s="42">
        <f t="shared" si="175"/>
        <v>1.6135258489482496E-2</v>
      </c>
      <c r="Y297" s="42">
        <f t="shared" si="149"/>
        <v>8.1010136409063061E-3</v>
      </c>
      <c r="Z297" s="10">
        <f t="shared" si="176"/>
        <v>20.563232447002449</v>
      </c>
      <c r="AA297">
        <f t="shared" si="154"/>
        <v>6539158.0087261377</v>
      </c>
      <c r="AB297" s="10">
        <f t="shared" si="155"/>
        <v>6.5391580087261376</v>
      </c>
      <c r="AC297" s="10">
        <f t="shared" si="156"/>
        <v>6.4381580087261376</v>
      </c>
      <c r="AD297" s="3">
        <f t="shared" si="157"/>
        <v>933.74300344106416</v>
      </c>
      <c r="AI297" s="94">
        <f t="shared" si="158"/>
        <v>1.1000820692622182</v>
      </c>
    </row>
    <row r="298" spans="2:35">
      <c r="B298" s="39">
        <f t="shared" si="159"/>
        <v>270</v>
      </c>
      <c r="C298" s="42">
        <f t="shared" si="160"/>
        <v>4.8561151079127018</v>
      </c>
      <c r="D298" s="10">
        <f t="shared" si="161"/>
        <v>10.1438848920872</v>
      </c>
      <c r="E298" s="40">
        <f t="shared" si="162"/>
        <v>25.712230215825599</v>
      </c>
      <c r="F298" s="40">
        <f t="shared" si="163"/>
        <v>46</v>
      </c>
      <c r="G298" s="3">
        <f t="shared" si="164"/>
        <v>376.43884892086817</v>
      </c>
      <c r="H298" s="3">
        <f t="shared" si="165"/>
        <v>150.59214621494854</v>
      </c>
      <c r="I298">
        <f t="shared" si="150"/>
        <v>1.5059214621494855E-4</v>
      </c>
      <c r="J298" s="4">
        <f t="shared" si="166"/>
        <v>666.89633241656338</v>
      </c>
      <c r="K298" s="40">
        <f t="shared" si="167"/>
        <v>4.4284934452336255</v>
      </c>
      <c r="L298" s="40">
        <f t="shared" si="151"/>
        <v>1.5715065547663745</v>
      </c>
      <c r="M298" s="10">
        <f t="shared" si="168"/>
        <v>6.5391580087261376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15.035972113759188</v>
      </c>
      <c r="Q298" s="42">
        <f t="shared" si="170"/>
        <v>0.33728783618004265</v>
      </c>
      <c r="R298" s="4">
        <f t="shared" si="171"/>
        <v>430142.00511782436</v>
      </c>
      <c r="S298">
        <f t="shared" si="152"/>
        <v>4.3014200511782435E-4</v>
      </c>
      <c r="T298" s="41">
        <f t="shared" si="153"/>
        <v>3.9470853015081682E-4</v>
      </c>
      <c r="U298" s="42">
        <f t="shared" si="172"/>
        <v>0.76378595280751593</v>
      </c>
      <c r="V298" s="42">
        <f t="shared" si="173"/>
        <v>1.116745446376638</v>
      </c>
      <c r="W298" s="42">
        <f t="shared" si="174"/>
        <v>1.1006046095744586</v>
      </c>
      <c r="X298" s="42">
        <f t="shared" si="175"/>
        <v>1.614083680217937E-2</v>
      </c>
      <c r="Y298" s="42">
        <f t="shared" si="149"/>
        <v>8.1203208608177733E-3</v>
      </c>
      <c r="Z298" s="10">
        <f t="shared" si="176"/>
        <v>20.572955080841616</v>
      </c>
      <c r="AA298">
        <f t="shared" si="154"/>
        <v>6542202.0755127622</v>
      </c>
      <c r="AB298" s="10">
        <f t="shared" si="155"/>
        <v>6.5422020755127619</v>
      </c>
      <c r="AC298" s="10">
        <f t="shared" si="156"/>
        <v>6.4412020755127619</v>
      </c>
      <c r="AD298" s="3">
        <f t="shared" si="157"/>
        <v>934.18449246015405</v>
      </c>
      <c r="AI298" s="94">
        <f t="shared" si="158"/>
        <v>1.1006046095744586</v>
      </c>
    </row>
    <row r="299" spans="2:35">
      <c r="B299" s="39">
        <f t="shared" si="159"/>
        <v>271</v>
      </c>
      <c r="C299" s="42">
        <f t="shared" si="160"/>
        <v>4.87410071942349</v>
      </c>
      <c r="D299" s="10">
        <f t="shared" si="161"/>
        <v>10.125899280576412</v>
      </c>
      <c r="E299" s="40">
        <f t="shared" si="162"/>
        <v>25.748201438847175</v>
      </c>
      <c r="F299" s="40">
        <f t="shared" si="163"/>
        <v>46</v>
      </c>
      <c r="G299" s="3">
        <f t="shared" si="164"/>
        <v>376.25899280576027</v>
      </c>
      <c r="H299" s="3">
        <f t="shared" si="165"/>
        <v>150.59214621494854</v>
      </c>
      <c r="I299">
        <f t="shared" si="150"/>
        <v>1.5059214621494855E-4</v>
      </c>
      <c r="J299" s="4">
        <f t="shared" si="166"/>
        <v>668.3501787658156</v>
      </c>
      <c r="K299" s="40">
        <f t="shared" si="167"/>
        <v>4.4381476429178601</v>
      </c>
      <c r="L299" s="40">
        <f t="shared" si="151"/>
        <v>1.5618523570821399</v>
      </c>
      <c r="M299" s="10">
        <f t="shared" si="168"/>
        <v>6.5422020755127619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15.038204584179526</v>
      </c>
      <c r="Q299" s="42">
        <f t="shared" si="170"/>
        <v>0.33848383078233107</v>
      </c>
      <c r="R299" s="4">
        <f t="shared" si="171"/>
        <v>429389.46777993109</v>
      </c>
      <c r="S299">
        <f t="shared" si="152"/>
        <v>4.2938946777993107E-4</v>
      </c>
      <c r="T299" s="41">
        <f t="shared" si="153"/>
        <v>3.954610674887101E-4</v>
      </c>
      <c r="U299" s="42">
        <f t="shared" si="172"/>
        <v>0.76244970235811249</v>
      </c>
      <c r="V299" s="42">
        <f t="shared" si="173"/>
        <v>1.1172713044412215</v>
      </c>
      <c r="W299" s="42">
        <f t="shared" si="174"/>
        <v>1.1011249934999028</v>
      </c>
      <c r="X299" s="42">
        <f t="shared" si="175"/>
        <v>1.6146310941318687E-2</v>
      </c>
      <c r="Y299" s="42">
        <f t="shared" si="149"/>
        <v>8.1396317615504612E-3</v>
      </c>
      <c r="Z299" s="10">
        <f t="shared" si="176"/>
        <v>20.582637409137213</v>
      </c>
      <c r="AA299">
        <f t="shared" si="154"/>
        <v>6545233.5230062464</v>
      </c>
      <c r="AB299" s="10">
        <f t="shared" si="155"/>
        <v>6.5452335230062468</v>
      </c>
      <c r="AC299" s="10">
        <f t="shared" si="156"/>
        <v>6.4442335230062469</v>
      </c>
      <c r="AD299" s="3">
        <f t="shared" si="157"/>
        <v>934.62415126994142</v>
      </c>
      <c r="AI299" s="94">
        <f t="shared" si="158"/>
        <v>1.1011249934999028</v>
      </c>
    </row>
    <row r="300" spans="2:35">
      <c r="B300" s="39">
        <f t="shared" si="159"/>
        <v>272</v>
      </c>
      <c r="C300" s="42">
        <f t="shared" si="160"/>
        <v>4.8920863309342781</v>
      </c>
      <c r="D300" s="10">
        <f t="shared" si="161"/>
        <v>10.107913669065624</v>
      </c>
      <c r="E300" s="40">
        <f t="shared" si="162"/>
        <v>25.784172661868752</v>
      </c>
      <c r="F300" s="40">
        <f t="shared" si="163"/>
        <v>46</v>
      </c>
      <c r="G300" s="3">
        <f t="shared" si="164"/>
        <v>376.07913669065238</v>
      </c>
      <c r="H300" s="3">
        <f t="shared" si="165"/>
        <v>150.59214621494854</v>
      </c>
      <c r="I300">
        <f t="shared" si="150"/>
        <v>1.5059214621494855E-4</v>
      </c>
      <c r="J300" s="4">
        <f t="shared" si="166"/>
        <v>669.80605761380866</v>
      </c>
      <c r="K300" s="40">
        <f t="shared" si="167"/>
        <v>4.4478153373135223</v>
      </c>
      <c r="L300" s="40">
        <f t="shared" si="151"/>
        <v>1.5521846626864777</v>
      </c>
      <c r="M300" s="10">
        <f t="shared" si="168"/>
        <v>6.5452335230062468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15.040427096916508</v>
      </c>
      <c r="Q300" s="42">
        <f t="shared" si="170"/>
        <v>0.33967964865338574</v>
      </c>
      <c r="R300" s="4">
        <f t="shared" si="171"/>
        <v>428636.68902797869</v>
      </c>
      <c r="S300">
        <f t="shared" si="152"/>
        <v>4.286366890279787E-4</v>
      </c>
      <c r="T300" s="41">
        <f t="shared" si="153"/>
        <v>3.9621384624066247E-4</v>
      </c>
      <c r="U300" s="42">
        <f t="shared" si="172"/>
        <v>0.76111302323942065</v>
      </c>
      <c r="V300" s="42">
        <f t="shared" si="173"/>
        <v>1.1177949009182704</v>
      </c>
      <c r="W300" s="42">
        <f t="shared" si="174"/>
        <v>1.1016432201542485</v>
      </c>
      <c r="X300" s="42">
        <f t="shared" si="175"/>
        <v>1.6151680764021847E-2</v>
      </c>
      <c r="Y300" s="42">
        <f t="shared" si="149"/>
        <v>8.1589462300556484E-3</v>
      </c>
      <c r="Z300" s="10">
        <f t="shared" si="176"/>
        <v>20.592279415444406</v>
      </c>
      <c r="AA300">
        <f t="shared" si="154"/>
        <v>6548252.3460578676</v>
      </c>
      <c r="AB300" s="10">
        <f t="shared" si="155"/>
        <v>6.5482523460578674</v>
      </c>
      <c r="AC300" s="10">
        <f t="shared" si="156"/>
        <v>6.4472523460578675</v>
      </c>
      <c r="AD300" s="3">
        <f t="shared" si="157"/>
        <v>935.06197912369362</v>
      </c>
      <c r="AI300" s="94">
        <f t="shared" si="158"/>
        <v>1.1016432201542485</v>
      </c>
    </row>
    <row r="301" spans="2:35">
      <c r="B301" s="39">
        <f t="shared" si="159"/>
        <v>273</v>
      </c>
      <c r="C301" s="42">
        <f t="shared" si="160"/>
        <v>4.9100719424450663</v>
      </c>
      <c r="D301" s="10">
        <f t="shared" si="161"/>
        <v>10.089928057554836</v>
      </c>
      <c r="E301" s="40">
        <f t="shared" si="162"/>
        <v>25.820143884890328</v>
      </c>
      <c r="F301" s="40">
        <f t="shared" si="163"/>
        <v>46</v>
      </c>
      <c r="G301" s="3">
        <f t="shared" si="164"/>
        <v>375.89928057554448</v>
      </c>
      <c r="H301" s="3">
        <f t="shared" si="165"/>
        <v>150.59214621494854</v>
      </c>
      <c r="I301">
        <f t="shared" si="150"/>
        <v>1.5059214621494855E-4</v>
      </c>
      <c r="J301" s="4">
        <f t="shared" si="166"/>
        <v>671.26396896054257</v>
      </c>
      <c r="K301" s="40">
        <f t="shared" si="167"/>
        <v>4.4574965284206138</v>
      </c>
      <c r="L301" s="40">
        <f t="shared" si="151"/>
        <v>1.5425034715793862</v>
      </c>
      <c r="M301" s="10">
        <f t="shared" si="168"/>
        <v>6.5482523460578674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15.0426396574995</v>
      </c>
      <c r="Q301" s="42">
        <f t="shared" si="170"/>
        <v>0.34087529063646155</v>
      </c>
      <c r="R301" s="4">
        <f t="shared" si="171"/>
        <v>427883.66995863913</v>
      </c>
      <c r="S301">
        <f t="shared" si="152"/>
        <v>4.2788366995863913E-4</v>
      </c>
      <c r="T301" s="41">
        <f t="shared" si="153"/>
        <v>3.9696686531000204E-4</v>
      </c>
      <c r="U301" s="42">
        <f t="shared" si="172"/>
        <v>0.75977591739875716</v>
      </c>
      <c r="V301" s="42">
        <f t="shared" si="173"/>
        <v>1.1183162347843936</v>
      </c>
      <c r="W301" s="42">
        <f t="shared" si="174"/>
        <v>1.1021592886573206</v>
      </c>
      <c r="X301" s="42">
        <f t="shared" si="175"/>
        <v>1.6156946127072969E-2</v>
      </c>
      <c r="Y301" s="42">
        <f t="shared" si="149"/>
        <v>8.1782641531634708E-3</v>
      </c>
      <c r="Z301" s="10">
        <f t="shared" si="176"/>
        <v>20.601881083391799</v>
      </c>
      <c r="AA301">
        <f t="shared" si="154"/>
        <v>6551258.5395418908</v>
      </c>
      <c r="AB301" s="10">
        <f t="shared" si="155"/>
        <v>6.551258539541891</v>
      </c>
      <c r="AC301" s="10">
        <f t="shared" si="156"/>
        <v>6.450258539541891</v>
      </c>
      <c r="AD301" s="3">
        <f t="shared" si="157"/>
        <v>935.49797527801172</v>
      </c>
      <c r="AI301" s="94">
        <f t="shared" si="158"/>
        <v>1.1021592886573206</v>
      </c>
    </row>
    <row r="302" spans="2:35">
      <c r="B302" s="39">
        <f t="shared" si="159"/>
        <v>274</v>
      </c>
      <c r="C302" s="42">
        <f t="shared" si="160"/>
        <v>4.9280575539558544</v>
      </c>
      <c r="D302" s="10">
        <f t="shared" si="161"/>
        <v>10.071942446044048</v>
      </c>
      <c r="E302" s="40">
        <f t="shared" si="162"/>
        <v>25.856115107911904</v>
      </c>
      <c r="F302" s="40">
        <f t="shared" si="163"/>
        <v>46</v>
      </c>
      <c r="G302" s="3">
        <f t="shared" si="164"/>
        <v>375.71942446043658</v>
      </c>
      <c r="H302" s="3">
        <f t="shared" si="165"/>
        <v>150.59214621494854</v>
      </c>
      <c r="I302">
        <f t="shared" si="150"/>
        <v>1.5059214621494855E-4</v>
      </c>
      <c r="J302" s="4">
        <f t="shared" si="166"/>
        <v>672.72391280601687</v>
      </c>
      <c r="K302" s="40">
        <f t="shared" si="167"/>
        <v>4.4671912162391303</v>
      </c>
      <c r="L302" s="40">
        <f t="shared" si="151"/>
        <v>1.5328087837608697</v>
      </c>
      <c r="M302" s="10">
        <f t="shared" si="168"/>
        <v>6.551258539541891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15.044842271428749</v>
      </c>
      <c r="Q302" s="42">
        <f t="shared" si="170"/>
        <v>0.34207075757365529</v>
      </c>
      <c r="R302" s="4">
        <f t="shared" si="171"/>
        <v>427130.41166858468</v>
      </c>
      <c r="S302">
        <f t="shared" si="152"/>
        <v>4.271304116685847E-4</v>
      </c>
      <c r="T302" s="41">
        <f t="shared" si="153"/>
        <v>3.9772012360005647E-4</v>
      </c>
      <c r="U302" s="42">
        <f t="shared" si="172"/>
        <v>0.75843838678343911</v>
      </c>
      <c r="V302" s="42">
        <f t="shared" si="173"/>
        <v>1.1188353050213053</v>
      </c>
      <c r="W302" s="42">
        <f t="shared" si="174"/>
        <v>1.102673198132873</v>
      </c>
      <c r="X302" s="42">
        <f t="shared" si="175"/>
        <v>1.6162106888432337E-2</v>
      </c>
      <c r="Y302" s="42">
        <f t="shared" si="149"/>
        <v>8.1975854175839833E-3</v>
      </c>
      <c r="Z302" s="10">
        <f t="shared" si="176"/>
        <v>20.611442396682438</v>
      </c>
      <c r="AA302">
        <f t="shared" si="154"/>
        <v>6554252.0983558912</v>
      </c>
      <c r="AB302" s="10">
        <f t="shared" si="155"/>
        <v>6.5542520983558914</v>
      </c>
      <c r="AC302" s="10">
        <f t="shared" si="156"/>
        <v>6.4532520983558914</v>
      </c>
      <c r="AD302" s="3">
        <f t="shared" si="157"/>
        <v>935.93213899287764</v>
      </c>
      <c r="AI302" s="94">
        <f t="shared" si="158"/>
        <v>1.102673198132873</v>
      </c>
    </row>
    <row r="303" spans="2:35">
      <c r="B303" s="39">
        <f t="shared" si="159"/>
        <v>275</v>
      </c>
      <c r="C303" s="42">
        <f t="shared" si="160"/>
        <v>4.9460431654666426</v>
      </c>
      <c r="D303" s="10">
        <f t="shared" si="161"/>
        <v>10.05395683453326</v>
      </c>
      <c r="E303" s="40">
        <f t="shared" si="162"/>
        <v>25.892086330933481</v>
      </c>
      <c r="F303" s="40">
        <f t="shared" si="163"/>
        <v>46</v>
      </c>
      <c r="G303" s="3">
        <f t="shared" si="164"/>
        <v>375.53956834532869</v>
      </c>
      <c r="H303" s="3">
        <f t="shared" si="165"/>
        <v>150.59214621494854</v>
      </c>
      <c r="I303">
        <f t="shared" si="150"/>
        <v>1.5059214621494855E-4</v>
      </c>
      <c r="J303" s="4">
        <f t="shared" si="166"/>
        <v>674.18588915023201</v>
      </c>
      <c r="K303" s="40">
        <f t="shared" si="167"/>
        <v>4.4768994007690743</v>
      </c>
      <c r="L303" s="40">
        <f t="shared" si="151"/>
        <v>1.5231005992309257</v>
      </c>
      <c r="M303" s="10">
        <f t="shared" si="168"/>
        <v>6.5542520983558914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15.047034944175699</v>
      </c>
      <c r="Q303" s="42">
        <f t="shared" si="170"/>
        <v>0.34326605030591212</v>
      </c>
      <c r="R303" s="4">
        <f t="shared" si="171"/>
        <v>426376.91525448702</v>
      </c>
      <c r="S303">
        <f t="shared" si="152"/>
        <v>4.2637691525448701E-4</v>
      </c>
      <c r="T303" s="41">
        <f t="shared" si="153"/>
        <v>3.9847362001415416E-4</v>
      </c>
      <c r="U303" s="42">
        <f t="shared" si="172"/>
        <v>0.75710043334078236</v>
      </c>
      <c r="V303" s="42">
        <f t="shared" si="173"/>
        <v>1.1193521106169242</v>
      </c>
      <c r="W303" s="42">
        <f t="shared" si="174"/>
        <v>1.1031849477086455</v>
      </c>
      <c r="X303" s="42">
        <f t="shared" si="175"/>
        <v>1.6167162908278687E-2</v>
      </c>
      <c r="Y303" s="42">
        <f t="shared" si="149"/>
        <v>8.2169099099094617E-3</v>
      </c>
      <c r="Z303" s="10">
        <f t="shared" si="176"/>
        <v>20.620963339097802</v>
      </c>
      <c r="AA303">
        <f t="shared" si="154"/>
        <v>6557233.0174220009</v>
      </c>
      <c r="AB303" s="10">
        <f t="shared" si="155"/>
        <v>6.5572330174220008</v>
      </c>
      <c r="AC303" s="10">
        <f t="shared" si="156"/>
        <v>6.4562330174220008</v>
      </c>
      <c r="AD303" s="3">
        <f t="shared" si="157"/>
        <v>936.36446953183474</v>
      </c>
      <c r="AI303" s="94">
        <f t="shared" si="158"/>
        <v>1.1031849477086455</v>
      </c>
    </row>
    <row r="304" spans="2:35">
      <c r="B304" s="39">
        <f t="shared" si="159"/>
        <v>276</v>
      </c>
      <c r="C304" s="42">
        <f t="shared" si="160"/>
        <v>4.9640287769774307</v>
      </c>
      <c r="D304" s="10">
        <f t="shared" si="161"/>
        <v>10.035971223022472</v>
      </c>
      <c r="E304" s="40">
        <f t="shared" si="162"/>
        <v>25.928057553955057</v>
      </c>
      <c r="F304" s="40">
        <f t="shared" si="163"/>
        <v>46</v>
      </c>
      <c r="G304" s="3">
        <f t="shared" si="164"/>
        <v>375.35971223022079</v>
      </c>
      <c r="H304" s="3">
        <f t="shared" si="165"/>
        <v>150.59214621494854</v>
      </c>
      <c r="I304">
        <f t="shared" si="150"/>
        <v>1.5059214621494855E-4</v>
      </c>
      <c r="J304" s="4">
        <f t="shared" si="166"/>
        <v>675.64989799318801</v>
      </c>
      <c r="K304" s="40">
        <f t="shared" si="167"/>
        <v>4.4866210820104477</v>
      </c>
      <c r="L304" s="40">
        <f t="shared" si="151"/>
        <v>1.5133789179895523</v>
      </c>
      <c r="M304" s="10">
        <f t="shared" si="168"/>
        <v>6.5572330174220008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15.04921768118399</v>
      </c>
      <c r="Q304" s="42">
        <f t="shared" si="170"/>
        <v>0.34446116967303214</v>
      </c>
      <c r="R304" s="4">
        <f t="shared" si="171"/>
        <v>425623.18181301822</v>
      </c>
      <c r="S304">
        <f t="shared" si="152"/>
        <v>4.2562318181301823E-4</v>
      </c>
      <c r="T304" s="41">
        <f t="shared" si="153"/>
        <v>3.9922735345562294E-4</v>
      </c>
      <c r="U304" s="42">
        <f t="shared" si="172"/>
        <v>0.755762059018104</v>
      </c>
      <c r="V304" s="42">
        <f t="shared" si="173"/>
        <v>1.119866650561901</v>
      </c>
      <c r="W304" s="42">
        <f t="shared" si="174"/>
        <v>1.1036945365165749</v>
      </c>
      <c r="X304" s="42">
        <f t="shared" si="175"/>
        <v>1.6172114045326147E-2</v>
      </c>
      <c r="Y304" s="42">
        <f t="shared" si="149"/>
        <v>8.2362375166123054E-3</v>
      </c>
      <c r="Z304" s="10">
        <f t="shared" si="176"/>
        <v>20.63044389449087</v>
      </c>
      <c r="AA304">
        <f t="shared" si="154"/>
        <v>6560201.2916847337</v>
      </c>
      <c r="AB304" s="10">
        <f t="shared" si="155"/>
        <v>6.5602012916847334</v>
      </c>
      <c r="AC304" s="10">
        <f t="shared" si="156"/>
        <v>6.4592012916847334</v>
      </c>
      <c r="AD304" s="3">
        <f t="shared" si="157"/>
        <v>936.79496616167273</v>
      </c>
      <c r="AI304" s="94">
        <f t="shared" si="158"/>
        <v>1.1036945365165749</v>
      </c>
    </row>
    <row r="305" spans="2:35">
      <c r="B305" s="39">
        <f t="shared" si="159"/>
        <v>277</v>
      </c>
      <c r="C305" s="42">
        <f t="shared" si="160"/>
        <v>4.9820143884882189</v>
      </c>
      <c r="D305" s="10">
        <f t="shared" si="161"/>
        <v>10.017985611511683</v>
      </c>
      <c r="E305" s="40">
        <f t="shared" si="162"/>
        <v>25.964028776976633</v>
      </c>
      <c r="F305" s="40">
        <f t="shared" si="163"/>
        <v>46</v>
      </c>
      <c r="G305" s="3">
        <f t="shared" si="164"/>
        <v>375.1798561151129</v>
      </c>
      <c r="H305" s="3">
        <f t="shared" si="165"/>
        <v>150.59214621494854</v>
      </c>
      <c r="I305">
        <f t="shared" si="150"/>
        <v>1.5059214621494855E-4</v>
      </c>
      <c r="J305" s="4">
        <f t="shared" si="166"/>
        <v>677.11593933488462</v>
      </c>
      <c r="K305" s="40">
        <f t="shared" si="167"/>
        <v>4.4963562599632478</v>
      </c>
      <c r="L305" s="40">
        <f t="shared" si="151"/>
        <v>1.5036437400367522</v>
      </c>
      <c r="M305" s="10">
        <f t="shared" si="168"/>
        <v>6.5602012916847334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15.051390487867939</v>
      </c>
      <c r="Q305" s="42">
        <f t="shared" si="170"/>
        <v>0.34565611651367684</v>
      </c>
      <c r="R305" s="4">
        <f t="shared" si="171"/>
        <v>424869.21244085033</v>
      </c>
      <c r="S305">
        <f t="shared" si="152"/>
        <v>4.2486921244085031E-4</v>
      </c>
      <c r="T305" s="41">
        <f t="shared" si="153"/>
        <v>3.9998132282779086E-4</v>
      </c>
      <c r="U305" s="42">
        <f t="shared" si="172"/>
        <v>0.75442326576272023</v>
      </c>
      <c r="V305" s="42">
        <f t="shared" si="173"/>
        <v>1.1203789238536099</v>
      </c>
      <c r="W305" s="42">
        <f t="shared" si="174"/>
        <v>1.1042019636924252</v>
      </c>
      <c r="X305" s="42">
        <f t="shared" si="175"/>
        <v>1.617696016118475E-2</v>
      </c>
      <c r="Y305" s="42">
        <f t="shared" si="149"/>
        <v>8.2555681240481481E-3</v>
      </c>
      <c r="Z305" s="10">
        <f t="shared" si="176"/>
        <v>20.639884046792165</v>
      </c>
      <c r="AA305">
        <f t="shared" si="154"/>
        <v>6563156.9161128886</v>
      </c>
      <c r="AB305" s="10">
        <f t="shared" si="155"/>
        <v>6.5631569161128889</v>
      </c>
      <c r="AC305" s="10">
        <f t="shared" si="156"/>
        <v>6.4621569161128889</v>
      </c>
      <c r="AD305" s="3">
        <f t="shared" si="157"/>
        <v>937.22362815270321</v>
      </c>
      <c r="AI305" s="94">
        <f t="shared" si="158"/>
        <v>1.1042019636924252</v>
      </c>
    </row>
    <row r="306" spans="2:35">
      <c r="B306" s="39">
        <f t="shared" si="159"/>
        <v>278</v>
      </c>
      <c r="C306" s="42">
        <f t="shared" si="160"/>
        <v>4.999999999999007</v>
      </c>
      <c r="D306" s="10">
        <f t="shared" si="161"/>
        <v>10.000000000000895</v>
      </c>
      <c r="E306" s="40">
        <f t="shared" si="162"/>
        <v>25.999999999998209</v>
      </c>
      <c r="F306" s="40">
        <f t="shared" si="163"/>
        <v>46</v>
      </c>
      <c r="G306" s="3">
        <f t="shared" si="164"/>
        <v>375.000000000005</v>
      </c>
      <c r="H306" s="3">
        <f t="shared" si="165"/>
        <v>150.59214621494854</v>
      </c>
      <c r="I306">
        <f t="shared" si="150"/>
        <v>1.5059214621494855E-4</v>
      </c>
      <c r="J306" s="4">
        <f t="shared" si="166"/>
        <v>678.58401317532207</v>
      </c>
      <c r="K306" s="40">
        <f t="shared" si="167"/>
        <v>4.5061049346274764</v>
      </c>
      <c r="L306" s="40">
        <f t="shared" si="151"/>
        <v>1.4938950653725236</v>
      </c>
      <c r="M306" s="10">
        <f t="shared" si="168"/>
        <v>6.5631569161128889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15.053553369614034</v>
      </c>
      <c r="Q306" s="42">
        <f t="shared" si="170"/>
        <v>0.34685089166537569</v>
      </c>
      <c r="R306" s="4">
        <f t="shared" si="171"/>
        <v>424115.00823465519</v>
      </c>
      <c r="S306">
        <f t="shared" si="152"/>
        <v>4.2411500823465517E-4</v>
      </c>
      <c r="T306" s="41">
        <f t="shared" si="153"/>
        <v>4.00735527033986E-4</v>
      </c>
      <c r="U306" s="42">
        <f t="shared" si="172"/>
        <v>0.75308405552194779</v>
      </c>
      <c r="V306" s="42">
        <f t="shared" si="173"/>
        <v>1.1208889294928901</v>
      </c>
      <c r="W306" s="42">
        <f t="shared" si="174"/>
        <v>1.1047072283761108</v>
      </c>
      <c r="X306" s="42">
        <f t="shared" si="175"/>
        <v>1.6181701116779301E-2</v>
      </c>
      <c r="Y306" s="42">
        <f t="shared" si="149"/>
        <v>8.2749016184546931E-3</v>
      </c>
      <c r="Z306" s="10">
        <f t="shared" si="176"/>
        <v>20.649283780005128</v>
      </c>
      <c r="AA306">
        <f t="shared" si="154"/>
        <v>6566099.8856980884</v>
      </c>
      <c r="AB306" s="10">
        <f t="shared" si="155"/>
        <v>6.5660998856980886</v>
      </c>
      <c r="AC306" s="10">
        <f t="shared" si="156"/>
        <v>6.4650998856980886</v>
      </c>
      <c r="AD306" s="3">
        <f t="shared" si="157"/>
        <v>937.65045477854801</v>
      </c>
      <c r="AI306" s="94">
        <f t="shared" si="158"/>
        <v>1.1047072283761108</v>
      </c>
    </row>
    <row r="307" spans="2:35">
      <c r="B307" s="39">
        <f t="shared" si="159"/>
        <v>279</v>
      </c>
      <c r="C307" s="42">
        <f t="shared" si="160"/>
        <v>5.0179856115097952</v>
      </c>
      <c r="D307" s="10">
        <f t="shared" si="161"/>
        <v>9.9820143884901071</v>
      </c>
      <c r="E307" s="40">
        <f t="shared" si="162"/>
        <v>26.035971223019786</v>
      </c>
      <c r="F307" s="40">
        <f t="shared" si="163"/>
        <v>46</v>
      </c>
      <c r="G307" s="3">
        <f t="shared" si="164"/>
        <v>374.82014388489711</v>
      </c>
      <c r="H307" s="3">
        <f t="shared" si="165"/>
        <v>150.59214621494854</v>
      </c>
      <c r="I307">
        <f t="shared" si="150"/>
        <v>1.5059214621494855E-4</v>
      </c>
      <c r="J307" s="4">
        <f t="shared" si="166"/>
        <v>680.05411951450037</v>
      </c>
      <c r="K307" s="40">
        <f t="shared" si="167"/>
        <v>4.5158671060031335</v>
      </c>
      <c r="L307" s="40">
        <f t="shared" si="151"/>
        <v>1.4841328939968665</v>
      </c>
      <c r="M307" s="10">
        <f t="shared" si="168"/>
        <v>6.5660998856980886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15.055706331779929</v>
      </c>
      <c r="Q307" s="42">
        <f t="shared" si="170"/>
        <v>0.34804549596453255</v>
      </c>
      <c r="R307" s="4">
        <f t="shared" si="171"/>
        <v>423360.57029110484</v>
      </c>
      <c r="S307">
        <f t="shared" si="152"/>
        <v>4.2336057029110483E-4</v>
      </c>
      <c r="T307" s="41">
        <f t="shared" si="153"/>
        <v>4.0148996497753634E-4</v>
      </c>
      <c r="U307" s="42">
        <f t="shared" si="172"/>
        <v>0.75174443024310322</v>
      </c>
      <c r="V307" s="42">
        <f t="shared" si="173"/>
        <v>1.1213966664861919</v>
      </c>
      <c r="W307" s="42">
        <f t="shared" si="174"/>
        <v>1.1052103297114493</v>
      </c>
      <c r="X307" s="42">
        <f t="shared" si="175"/>
        <v>1.6186336774742571E-2</v>
      </c>
      <c r="Y307" s="42">
        <f t="shared" si="149"/>
        <v>8.2942378859534021E-3</v>
      </c>
      <c r="Z307" s="10">
        <f t="shared" si="176"/>
        <v>20.65864307820862</v>
      </c>
      <c r="AA307">
        <f t="shared" si="154"/>
        <v>6569030.1954555726</v>
      </c>
      <c r="AB307" s="10">
        <f t="shared" si="155"/>
        <v>6.5690301954555723</v>
      </c>
      <c r="AC307" s="10">
        <f t="shared" si="156"/>
        <v>6.4680301954555723</v>
      </c>
      <c r="AD307" s="3">
        <f t="shared" si="157"/>
        <v>938.07544531625422</v>
      </c>
      <c r="AI307" s="94">
        <f t="shared" si="158"/>
        <v>1.1052103297114493</v>
      </c>
    </row>
    <row r="308" spans="2:35">
      <c r="B308" s="39">
        <f t="shared" si="159"/>
        <v>280</v>
      </c>
      <c r="C308" s="42">
        <f t="shared" si="160"/>
        <v>5.0359712230205833</v>
      </c>
      <c r="D308" s="10">
        <f t="shared" si="161"/>
        <v>9.964028776979319</v>
      </c>
      <c r="E308" s="40">
        <f t="shared" si="162"/>
        <v>26.071942446041362</v>
      </c>
      <c r="F308" s="40">
        <f t="shared" si="163"/>
        <v>46</v>
      </c>
      <c r="G308" s="3">
        <f t="shared" si="164"/>
        <v>374.64028776978921</v>
      </c>
      <c r="H308" s="3">
        <f t="shared" si="165"/>
        <v>150.59214621494854</v>
      </c>
      <c r="I308">
        <f t="shared" si="150"/>
        <v>1.5059214621494855E-4</v>
      </c>
      <c r="J308" s="4">
        <f t="shared" si="166"/>
        <v>681.52625835241929</v>
      </c>
      <c r="K308" s="40">
        <f t="shared" si="167"/>
        <v>4.5256427740902172</v>
      </c>
      <c r="L308" s="40">
        <f t="shared" si="151"/>
        <v>1.4743572259097828</v>
      </c>
      <c r="M308" s="10">
        <f t="shared" si="168"/>
        <v>6.5690301954555723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15.057849379695119</v>
      </c>
      <c r="Q308" s="42">
        <f t="shared" si="170"/>
        <v>0.34923993024643207</v>
      </c>
      <c r="R308" s="4">
        <f t="shared" si="171"/>
        <v>422605.89970687137</v>
      </c>
      <c r="S308">
        <f t="shared" si="152"/>
        <v>4.2260589970687134E-4</v>
      </c>
      <c r="T308" s="41">
        <f t="shared" si="153"/>
        <v>4.0224463556176983E-4</v>
      </c>
      <c r="U308" s="42">
        <f t="shared" si="172"/>
        <v>0.75040439187350327</v>
      </c>
      <c r="V308" s="42">
        <f t="shared" si="173"/>
        <v>1.1219021338443733</v>
      </c>
      <c r="W308" s="42">
        <f t="shared" si="174"/>
        <v>1.1057112668462938</v>
      </c>
      <c r="X308" s="42">
        <f t="shared" si="175"/>
        <v>1.6190866998079478E-2</v>
      </c>
      <c r="Y308" s="42">
        <f t="shared" si="149"/>
        <v>8.3135768125495845E-3</v>
      </c>
      <c r="Z308" s="10">
        <f t="shared" si="176"/>
        <v>20.667961925555446</v>
      </c>
      <c r="AA308">
        <f t="shared" si="154"/>
        <v>6571947.8404237311</v>
      </c>
      <c r="AB308" s="10">
        <f t="shared" si="155"/>
        <v>6.5719478404237313</v>
      </c>
      <c r="AC308" s="10">
        <f t="shared" si="156"/>
        <v>6.4709478404237313</v>
      </c>
      <c r="AD308" s="3">
        <f t="shared" si="157"/>
        <v>938.49859904622645</v>
      </c>
      <c r="AI308" s="94">
        <f t="shared" si="158"/>
        <v>1.1057112668462938</v>
      </c>
    </row>
    <row r="309" spans="2:35">
      <c r="B309" s="39">
        <f t="shared" si="159"/>
        <v>281</v>
      </c>
      <c r="C309" s="42">
        <f t="shared" si="160"/>
        <v>5.0539568345313715</v>
      </c>
      <c r="D309" s="10">
        <f t="shared" si="161"/>
        <v>9.9460431654685308</v>
      </c>
      <c r="E309" s="40">
        <f t="shared" si="162"/>
        <v>26.107913669062938</v>
      </c>
      <c r="F309" s="40">
        <f t="shared" si="163"/>
        <v>46</v>
      </c>
      <c r="G309" s="3">
        <f t="shared" si="164"/>
        <v>374.46043165468132</v>
      </c>
      <c r="H309" s="3">
        <f t="shared" si="165"/>
        <v>150.59214621494854</v>
      </c>
      <c r="I309">
        <f t="shared" si="150"/>
        <v>1.5059214621494855E-4</v>
      </c>
      <c r="J309" s="4">
        <f t="shared" si="166"/>
        <v>683.00042968907883</v>
      </c>
      <c r="K309" s="40">
        <f t="shared" si="167"/>
        <v>4.5354319388887276</v>
      </c>
      <c r="L309" s="40">
        <f t="shared" si="151"/>
        <v>1.4645680611112724</v>
      </c>
      <c r="M309" s="10">
        <f t="shared" si="168"/>
        <v>6.5719478404237313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15.059982518660675</v>
      </c>
      <c r="Q309" s="42">
        <f t="shared" si="170"/>
        <v>0.35043419534524622</v>
      </c>
      <c r="R309" s="4">
        <f t="shared" si="171"/>
        <v>421850.99757862667</v>
      </c>
      <c r="S309">
        <f t="shared" si="152"/>
        <v>4.2185099757862667E-4</v>
      </c>
      <c r="T309" s="41">
        <f t="shared" si="153"/>
        <v>4.029995376900145E-4</v>
      </c>
      <c r="U309" s="42">
        <f t="shared" si="172"/>
        <v>0.74906394236046425</v>
      </c>
      <c r="V309" s="42">
        <f t="shared" si="173"/>
        <v>1.1224053305836572</v>
      </c>
      <c r="W309" s="42">
        <f t="shared" si="174"/>
        <v>1.1062100389324563</v>
      </c>
      <c r="X309" s="42">
        <f t="shared" si="175"/>
        <v>1.6195291651200927E-2</v>
      </c>
      <c r="Y309" s="42">
        <f t="shared" si="149"/>
        <v>8.3329182841337304E-3</v>
      </c>
      <c r="Z309" s="10">
        <f t="shared" si="176"/>
        <v>20.677240306273937</v>
      </c>
      <c r="AA309">
        <f t="shared" si="154"/>
        <v>6574852.8156645996</v>
      </c>
      <c r="AB309" s="10">
        <f t="shared" si="155"/>
        <v>6.5748528156645998</v>
      </c>
      <c r="AC309" s="10">
        <f t="shared" si="156"/>
        <v>6.4738528156645998</v>
      </c>
      <c r="AD309" s="3">
        <f t="shared" si="157"/>
        <v>938.91991525229867</v>
      </c>
      <c r="AI309" s="94">
        <f t="shared" si="158"/>
        <v>1.1062100389324563</v>
      </c>
    </row>
    <row r="310" spans="2:35">
      <c r="B310" s="39">
        <f t="shared" si="159"/>
        <v>282</v>
      </c>
      <c r="C310" s="42">
        <f t="shared" si="160"/>
        <v>5.0719424460421596</v>
      </c>
      <c r="D310" s="10">
        <f t="shared" si="161"/>
        <v>9.9280575539577427</v>
      </c>
      <c r="E310" s="40">
        <f t="shared" si="162"/>
        <v>26.143884892084515</v>
      </c>
      <c r="F310" s="40">
        <f t="shared" si="163"/>
        <v>46</v>
      </c>
      <c r="G310" s="3">
        <f t="shared" si="164"/>
        <v>374.28057553957342</v>
      </c>
      <c r="H310" s="3">
        <f t="shared" si="165"/>
        <v>150.59214621494854</v>
      </c>
      <c r="I310">
        <f t="shared" si="150"/>
        <v>1.5059214621494855E-4</v>
      </c>
      <c r="J310" s="4">
        <f t="shared" si="166"/>
        <v>684.47663352447944</v>
      </c>
      <c r="K310" s="40">
        <f t="shared" si="167"/>
        <v>4.5452346003986683</v>
      </c>
      <c r="L310" s="40">
        <f t="shared" si="151"/>
        <v>1.4547653996013317</v>
      </c>
      <c r="M310" s="10">
        <f t="shared" si="168"/>
        <v>6.5748528156645998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15.062105753949696</v>
      </c>
      <c r="Q310" s="42">
        <f t="shared" si="170"/>
        <v>0.35162829209404056</v>
      </c>
      <c r="R310" s="4">
        <f t="shared" si="171"/>
        <v>421095.86500304262</v>
      </c>
      <c r="S310">
        <f t="shared" si="152"/>
        <v>4.2109586500304263E-4</v>
      </c>
      <c r="T310" s="41">
        <f t="shared" si="153"/>
        <v>4.0375467026559854E-4</v>
      </c>
      <c r="U310" s="42">
        <f t="shared" si="172"/>
        <v>0.74772308365130258</v>
      </c>
      <c r="V310" s="42">
        <f t="shared" si="173"/>
        <v>1.1229062557246889</v>
      </c>
      <c r="W310" s="42">
        <f t="shared" si="174"/>
        <v>1.1067066451257908</v>
      </c>
      <c r="X310" s="42">
        <f t="shared" si="175"/>
        <v>1.6199610598898184E-2</v>
      </c>
      <c r="Y310" s="42">
        <f t="shared" si="149"/>
        <v>8.3522621864816089E-3</v>
      </c>
      <c r="Z310" s="10">
        <f t="shared" si="176"/>
        <v>20.686478204666489</v>
      </c>
      <c r="AA310">
        <f t="shared" si="154"/>
        <v>6577745.1162634036</v>
      </c>
      <c r="AB310" s="10">
        <f t="shared" si="155"/>
        <v>6.5777451162634035</v>
      </c>
      <c r="AC310" s="10">
        <f t="shared" si="156"/>
        <v>6.4767451162634035</v>
      </c>
      <c r="AD310" s="3">
        <f t="shared" si="157"/>
        <v>939.33939322166839</v>
      </c>
      <c r="AI310" s="94">
        <f t="shared" si="158"/>
        <v>1.1067066451257908</v>
      </c>
    </row>
    <row r="311" spans="2:35">
      <c r="B311" s="39">
        <f t="shared" si="159"/>
        <v>283</v>
      </c>
      <c r="C311" s="42">
        <f t="shared" si="160"/>
        <v>5.0899280575529477</v>
      </c>
      <c r="D311" s="10">
        <f t="shared" si="161"/>
        <v>9.9100719424469546</v>
      </c>
      <c r="E311" s="40">
        <f t="shared" si="162"/>
        <v>26.179856115106091</v>
      </c>
      <c r="F311" s="40">
        <f t="shared" si="163"/>
        <v>46</v>
      </c>
      <c r="G311" s="3">
        <f t="shared" si="164"/>
        <v>374.10071942446552</v>
      </c>
      <c r="H311" s="3">
        <f t="shared" si="165"/>
        <v>150.59214621494854</v>
      </c>
      <c r="I311">
        <f t="shared" si="150"/>
        <v>1.5059214621494855E-4</v>
      </c>
      <c r="J311" s="4">
        <f t="shared" si="166"/>
        <v>685.95486985862044</v>
      </c>
      <c r="K311" s="40">
        <f t="shared" si="167"/>
        <v>4.5550507586200339</v>
      </c>
      <c r="L311" s="40">
        <f t="shared" si="151"/>
        <v>1.4449492413799661</v>
      </c>
      <c r="M311" s="10">
        <f t="shared" si="168"/>
        <v>6.5777451162634035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15.064219090807036</v>
      </c>
      <c r="Q311" s="42">
        <f t="shared" si="170"/>
        <v>0.35282222132478069</v>
      </c>
      <c r="R311" s="4">
        <f t="shared" si="171"/>
        <v>420340.50307679147</v>
      </c>
      <c r="S311">
        <f t="shared" si="152"/>
        <v>4.2034050307679149E-4</v>
      </c>
      <c r="T311" s="41">
        <f t="shared" si="153"/>
        <v>4.0451003219184968E-4</v>
      </c>
      <c r="U311" s="42">
        <f t="shared" si="172"/>
        <v>0.74638181769333556</v>
      </c>
      <c r="V311" s="42">
        <f t="shared" si="173"/>
        <v>1.1234049082922208</v>
      </c>
      <c r="W311" s="42">
        <f t="shared" si="174"/>
        <v>1.1072010845861153</v>
      </c>
      <c r="X311" s="42">
        <f t="shared" si="175"/>
        <v>1.6203823706105513E-2</v>
      </c>
      <c r="Y311" s="42">
        <f t="shared" si="149"/>
        <v>8.3716084052540881E-3</v>
      </c>
      <c r="Z311" s="10">
        <f t="shared" si="176"/>
        <v>20.695675605107439</v>
      </c>
      <c r="AA311">
        <f t="shared" si="154"/>
        <v>6580624.7373278914</v>
      </c>
      <c r="AB311" s="10">
        <f t="shared" si="155"/>
        <v>6.5806247373278914</v>
      </c>
      <c r="AC311" s="10">
        <f t="shared" si="156"/>
        <v>6.4796247373278915</v>
      </c>
      <c r="AD311" s="3">
        <f t="shared" si="157"/>
        <v>939.75703224479935</v>
      </c>
      <c r="AI311" s="94">
        <f t="shared" si="158"/>
        <v>1.1072010845861153</v>
      </c>
    </row>
    <row r="312" spans="2:35">
      <c r="B312" s="39">
        <f t="shared" si="159"/>
        <v>284</v>
      </c>
      <c r="C312" s="42">
        <f t="shared" si="160"/>
        <v>5.1079136690637359</v>
      </c>
      <c r="D312" s="10">
        <f t="shared" si="161"/>
        <v>9.8920863309361664</v>
      </c>
      <c r="E312" s="40">
        <f t="shared" si="162"/>
        <v>26.215827338127667</v>
      </c>
      <c r="F312" s="40">
        <f t="shared" si="163"/>
        <v>46</v>
      </c>
      <c r="G312" s="3">
        <f t="shared" si="164"/>
        <v>373.92086330935763</v>
      </c>
      <c r="H312" s="3">
        <f t="shared" si="165"/>
        <v>150.59214621494854</v>
      </c>
      <c r="I312">
        <f t="shared" si="150"/>
        <v>1.5059214621494855E-4</v>
      </c>
      <c r="J312" s="4">
        <f t="shared" si="166"/>
        <v>687.43513869150252</v>
      </c>
      <c r="K312" s="40">
        <f t="shared" si="167"/>
        <v>4.5648804135528298</v>
      </c>
      <c r="L312" s="40">
        <f t="shared" si="151"/>
        <v>1.4351195864471702</v>
      </c>
      <c r="M312" s="10">
        <f t="shared" si="168"/>
        <v>6.5806247373278914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15.066322534448917</v>
      </c>
      <c r="Q312" s="42">
        <f t="shared" si="170"/>
        <v>0.3540159838683386</v>
      </c>
      <c r="R312" s="4">
        <f t="shared" si="171"/>
        <v>419584.91289654491</v>
      </c>
      <c r="S312">
        <f t="shared" si="152"/>
        <v>4.195849128965449E-4</v>
      </c>
      <c r="T312" s="41">
        <f t="shared" si="153"/>
        <v>4.0526562237209627E-4</v>
      </c>
      <c r="U312" s="42">
        <f t="shared" si="172"/>
        <v>0.74504014643387895</v>
      </c>
      <c r="V312" s="42">
        <f t="shared" si="173"/>
        <v>1.12390128731789</v>
      </c>
      <c r="W312" s="42">
        <f t="shared" si="174"/>
        <v>1.1076933564770983</v>
      </c>
      <c r="X312" s="42">
        <f t="shared" si="175"/>
        <v>1.620793084079164E-2</v>
      </c>
      <c r="Y312" s="42">
        <f t="shared" si="149"/>
        <v>8.3909568260004015E-3</v>
      </c>
      <c r="Z312" s="10">
        <f t="shared" si="176"/>
        <v>20.704832492049402</v>
      </c>
      <c r="AA312">
        <f t="shared" si="154"/>
        <v>6583491.6739903232</v>
      </c>
      <c r="AB312" s="10">
        <f t="shared" si="155"/>
        <v>6.5834916739903235</v>
      </c>
      <c r="AC312" s="10">
        <f t="shared" si="156"/>
        <v>6.4824916739903236</v>
      </c>
      <c r="AD312" s="3">
        <f t="shared" si="157"/>
        <v>940.17283161571038</v>
      </c>
      <c r="AI312" s="94">
        <f t="shared" si="158"/>
        <v>1.1076933564770983</v>
      </c>
    </row>
    <row r="313" spans="2:35">
      <c r="B313" s="39">
        <f t="shared" si="159"/>
        <v>285</v>
      </c>
      <c r="C313" s="42">
        <f t="shared" si="160"/>
        <v>5.125899280574524</v>
      </c>
      <c r="D313" s="10">
        <f t="shared" si="161"/>
        <v>9.8741007194253783</v>
      </c>
      <c r="E313" s="40">
        <f t="shared" si="162"/>
        <v>26.251798561149243</v>
      </c>
      <c r="F313" s="40">
        <f t="shared" si="163"/>
        <v>46</v>
      </c>
      <c r="G313" s="3">
        <f t="shared" si="164"/>
        <v>373.74100719424973</v>
      </c>
      <c r="H313" s="3">
        <f t="shared" si="165"/>
        <v>150.59214621494854</v>
      </c>
      <c r="I313">
        <f t="shared" si="150"/>
        <v>1.5059214621494855E-4</v>
      </c>
      <c r="J313" s="4">
        <f t="shared" si="166"/>
        <v>688.91744002312498</v>
      </c>
      <c r="K313" s="40">
        <f t="shared" si="167"/>
        <v>4.5747235651970506</v>
      </c>
      <c r="L313" s="40">
        <f t="shared" si="151"/>
        <v>1.4252764348029494</v>
      </c>
      <c r="M313" s="10">
        <f t="shared" si="168"/>
        <v>6.5834916739903235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15.068416090064458</v>
      </c>
      <c r="Q313" s="42">
        <f t="shared" si="170"/>
        <v>0.35520958055449903</v>
      </c>
      <c r="R313" s="4">
        <f t="shared" si="171"/>
        <v>418829.09555897518</v>
      </c>
      <c r="S313">
        <f t="shared" si="152"/>
        <v>4.1882909555897519E-4</v>
      </c>
      <c r="T313" s="41">
        <f t="shared" si="153"/>
        <v>4.0602143970966598E-4</v>
      </c>
      <c r="U313" s="42">
        <f t="shared" si="172"/>
        <v>0.74369807182024994</v>
      </c>
      <c r="V313" s="42">
        <f t="shared" si="173"/>
        <v>1.1243953918355851</v>
      </c>
      <c r="W313" s="42">
        <f t="shared" si="174"/>
        <v>1.1081834599665985</v>
      </c>
      <c r="X313" s="42">
        <f t="shared" si="175"/>
        <v>1.6211931868986618E-2</v>
      </c>
      <c r="Y313" s="42">
        <f t="shared" si="149"/>
        <v>8.4103073341554833E-3</v>
      </c>
      <c r="Z313" s="10">
        <f t="shared" si="176"/>
        <v>20.713948850015033</v>
      </c>
      <c r="AA313">
        <f t="shared" si="154"/>
        <v>6586345.9214048823</v>
      </c>
      <c r="AB313" s="10">
        <f t="shared" si="155"/>
        <v>6.5863459214048827</v>
      </c>
      <c r="AC313" s="10">
        <f t="shared" si="156"/>
        <v>6.4853459214048828</v>
      </c>
      <c r="AD313" s="3">
        <f t="shared" si="157"/>
        <v>940.58679063160002</v>
      </c>
      <c r="AI313" s="94">
        <f t="shared" si="158"/>
        <v>1.1081834599665985</v>
      </c>
    </row>
    <row r="314" spans="2:35">
      <c r="B314" s="39">
        <f t="shared" si="159"/>
        <v>286</v>
      </c>
      <c r="C314" s="42">
        <f t="shared" si="160"/>
        <v>5.1438848920853122</v>
      </c>
      <c r="D314" s="10">
        <f t="shared" si="161"/>
        <v>9.8561151079145901</v>
      </c>
      <c r="E314" s="40">
        <f t="shared" si="162"/>
        <v>26.28776978417082</v>
      </c>
      <c r="F314" s="40">
        <f t="shared" si="163"/>
        <v>46</v>
      </c>
      <c r="G314" s="3">
        <f t="shared" si="164"/>
        <v>373.56115107914184</v>
      </c>
      <c r="H314" s="3">
        <f t="shared" si="165"/>
        <v>150.59214621494854</v>
      </c>
      <c r="I314">
        <f t="shared" si="150"/>
        <v>1.5059214621494855E-4</v>
      </c>
      <c r="J314" s="4">
        <f t="shared" si="166"/>
        <v>690.40177385348829</v>
      </c>
      <c r="K314" s="40">
        <f t="shared" si="167"/>
        <v>4.5845802135527007</v>
      </c>
      <c r="L314" s="40">
        <f t="shared" si="151"/>
        <v>1.4154197864472993</v>
      </c>
      <c r="M314" s="10">
        <f t="shared" si="168"/>
        <v>6.5863459214048827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15.070499762813853</v>
      </c>
      <c r="Q314" s="42">
        <f t="shared" si="170"/>
        <v>0.3564030122119658</v>
      </c>
      <c r="R314" s="4">
        <f t="shared" si="171"/>
        <v>418073.05216075416</v>
      </c>
      <c r="S314">
        <f t="shared" si="152"/>
        <v>4.1807305216075416E-4</v>
      </c>
      <c r="T314" s="41">
        <f t="shared" si="153"/>
        <v>4.0677748310788701E-4</v>
      </c>
      <c r="U314" s="42">
        <f t="shared" si="172"/>
        <v>0.74235559579976473</v>
      </c>
      <c r="V314" s="42">
        <f t="shared" si="173"/>
        <v>1.1248872208860319</v>
      </c>
      <c r="W314" s="42">
        <f t="shared" si="174"/>
        <v>1.1086713942262225</v>
      </c>
      <c r="X314" s="42">
        <f t="shared" si="175"/>
        <v>1.6215826659809363E-2</v>
      </c>
      <c r="Y314" s="42">
        <f t="shared" si="149"/>
        <v>8.4296598150432941E-3</v>
      </c>
      <c r="Z314" s="10">
        <f t="shared" si="176"/>
        <v>20.723024663603489</v>
      </c>
      <c r="AA314">
        <f t="shared" si="154"/>
        <v>6589187.4747497085</v>
      </c>
      <c r="AB314" s="10">
        <f t="shared" si="155"/>
        <v>6.5891874747497088</v>
      </c>
      <c r="AC314" s="10">
        <f t="shared" si="156"/>
        <v>6.4881874747497088</v>
      </c>
      <c r="AD314" s="3">
        <f t="shared" si="157"/>
        <v>940.99890859314121</v>
      </c>
      <c r="AI314" s="94">
        <f t="shared" si="158"/>
        <v>1.1086713942262225</v>
      </c>
    </row>
    <row r="315" spans="2:35">
      <c r="B315" s="39">
        <f t="shared" si="159"/>
        <v>287</v>
      </c>
      <c r="C315" s="42">
        <f t="shared" si="160"/>
        <v>5.1618705035961003</v>
      </c>
      <c r="D315" s="10">
        <f t="shared" si="161"/>
        <v>9.838129496403802</v>
      </c>
      <c r="E315" s="40">
        <f t="shared" si="162"/>
        <v>26.323741007192396</v>
      </c>
      <c r="F315" s="40">
        <f t="shared" si="163"/>
        <v>46</v>
      </c>
      <c r="G315" s="3">
        <f t="shared" si="164"/>
        <v>373.38129496403394</v>
      </c>
      <c r="H315" s="3">
        <f t="shared" si="165"/>
        <v>150.59214621494854</v>
      </c>
      <c r="I315">
        <f t="shared" si="150"/>
        <v>1.5059214621494855E-4</v>
      </c>
      <c r="J315" s="4">
        <f t="shared" si="166"/>
        <v>691.88814018259245</v>
      </c>
      <c r="K315" s="40">
        <f t="shared" si="167"/>
        <v>4.5944503586197785</v>
      </c>
      <c r="L315" s="40">
        <f t="shared" si="151"/>
        <v>1.4055496413802215</v>
      </c>
      <c r="M315" s="10">
        <f t="shared" si="168"/>
        <v>6.5891874747497088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15.07257355782995</v>
      </c>
      <c r="Q315" s="42">
        <f t="shared" si="170"/>
        <v>0.35759627966836804</v>
      </c>
      <c r="R315" s="4">
        <f t="shared" si="171"/>
        <v>417316.78379855369</v>
      </c>
      <c r="S315">
        <f t="shared" si="152"/>
        <v>4.1731678379855372E-4</v>
      </c>
      <c r="T315" s="41">
        <f t="shared" si="153"/>
        <v>4.0753375147008745E-4</v>
      </c>
      <c r="U315" s="42">
        <f t="shared" si="172"/>
        <v>0.74101272031973986</v>
      </c>
      <c r="V315" s="42">
        <f t="shared" si="173"/>
        <v>1.1253767735137115</v>
      </c>
      <c r="W315" s="42">
        <f t="shared" si="174"/>
        <v>1.1091571584316722</v>
      </c>
      <c r="X315" s="42">
        <f t="shared" si="175"/>
        <v>1.6219615082039285E-2</v>
      </c>
      <c r="Y315" s="42">
        <f t="shared" si="149"/>
        <v>8.4490141538760624E-3</v>
      </c>
      <c r="Z315" s="10">
        <f t="shared" si="176"/>
        <v>20.732059917486886</v>
      </c>
      <c r="AA315">
        <f t="shared" si="154"/>
        <v>6592016.3292257832</v>
      </c>
      <c r="AB315" s="10">
        <f t="shared" si="155"/>
        <v>6.5920163292257836</v>
      </c>
      <c r="AC315" s="10">
        <f t="shared" si="156"/>
        <v>6.4910163292257836</v>
      </c>
      <c r="AD315" s="3">
        <f t="shared" si="157"/>
        <v>941.40918480431958</v>
      </c>
      <c r="AI315" s="94">
        <f t="shared" si="158"/>
        <v>1.1091571584316722</v>
      </c>
    </row>
    <row r="316" spans="2:35">
      <c r="B316" s="39">
        <f t="shared" si="159"/>
        <v>288</v>
      </c>
      <c r="C316" s="42">
        <f t="shared" si="160"/>
        <v>5.1798561151068885</v>
      </c>
      <c r="D316" s="10">
        <f t="shared" si="161"/>
        <v>9.8201438848930138</v>
      </c>
      <c r="E316" s="40">
        <f t="shared" si="162"/>
        <v>26.359712230213972</v>
      </c>
      <c r="F316" s="40">
        <f t="shared" si="163"/>
        <v>46</v>
      </c>
      <c r="G316" s="3">
        <f t="shared" si="164"/>
        <v>373.20143884892605</v>
      </c>
      <c r="H316" s="3">
        <f t="shared" si="165"/>
        <v>150.59214621494854</v>
      </c>
      <c r="I316">
        <f t="shared" si="150"/>
        <v>1.5059214621494855E-4</v>
      </c>
      <c r="J316" s="4">
        <f t="shared" si="166"/>
        <v>693.37653901043723</v>
      </c>
      <c r="K316" s="40">
        <f t="shared" si="167"/>
        <v>4.6043340003982838</v>
      </c>
      <c r="L316" s="40">
        <f t="shared" si="151"/>
        <v>1.3956659996017162</v>
      </c>
      <c r="M316" s="10">
        <f t="shared" si="168"/>
        <v>6.5920163292257836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15.074637480217495</v>
      </c>
      <c r="Q316" s="42">
        <f t="shared" si="170"/>
        <v>0.35878938375026653</v>
      </c>
      <c r="R316" s="4">
        <f t="shared" si="171"/>
        <v>416560.29156904598</v>
      </c>
      <c r="S316">
        <f t="shared" si="152"/>
        <v>4.1656029156904599E-4</v>
      </c>
      <c r="T316" s="41">
        <f t="shared" si="153"/>
        <v>4.0829024369959518E-4</v>
      </c>
      <c r="U316" s="42">
        <f t="shared" si="172"/>
        <v>0.73966944732749218</v>
      </c>
      <c r="V316" s="42">
        <f t="shared" si="173"/>
        <v>1.1258640487678491</v>
      </c>
      <c r="W316" s="42">
        <f t="shared" si="174"/>
        <v>1.1096407517625537</v>
      </c>
      <c r="X316" s="42">
        <f t="shared" si="175"/>
        <v>1.6223297005295345E-2</v>
      </c>
      <c r="Y316" s="42">
        <f t="shared" si="149"/>
        <v>8.4683702357549323E-3</v>
      </c>
      <c r="Z316" s="10">
        <f t="shared" si="176"/>
        <v>20.741054596410208</v>
      </c>
      <c r="AA316">
        <f t="shared" si="154"/>
        <v>6594832.4800569005</v>
      </c>
      <c r="AB316" s="10">
        <f t="shared" si="155"/>
        <v>6.5948324800569003</v>
      </c>
      <c r="AC316" s="10">
        <f t="shared" si="156"/>
        <v>6.4938324800569003</v>
      </c>
      <c r="AD316" s="3">
        <f t="shared" si="157"/>
        <v>941.81761857242941</v>
      </c>
      <c r="AI316" s="94">
        <f t="shared" si="158"/>
        <v>1.1096407517625537</v>
      </c>
    </row>
    <row r="317" spans="2:35">
      <c r="B317" s="39">
        <f t="shared" si="159"/>
        <v>289</v>
      </c>
      <c r="C317" s="42">
        <f t="shared" si="160"/>
        <v>5.1978417266176766</v>
      </c>
      <c r="D317" s="10">
        <f t="shared" si="161"/>
        <v>9.8021582733822257</v>
      </c>
      <c r="E317" s="40">
        <f t="shared" si="162"/>
        <v>26.395683453235549</v>
      </c>
      <c r="F317" s="40">
        <f t="shared" si="163"/>
        <v>46</v>
      </c>
      <c r="G317" s="3">
        <f t="shared" si="164"/>
        <v>373.02158273381815</v>
      </c>
      <c r="H317" s="3">
        <f t="shared" si="165"/>
        <v>150.59214621494854</v>
      </c>
      <c r="I317">
        <f t="shared" si="150"/>
        <v>1.5059214621494855E-4</v>
      </c>
      <c r="J317" s="4">
        <f t="shared" si="166"/>
        <v>694.86697033702285</v>
      </c>
      <c r="K317" s="40">
        <f t="shared" si="167"/>
        <v>4.6142311388882167</v>
      </c>
      <c r="L317" s="40">
        <f t="shared" si="151"/>
        <v>1.3857688611117833</v>
      </c>
      <c r="M317" s="10">
        <f t="shared" si="168"/>
        <v>6.5948324800569003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15.076691535053214</v>
      </c>
      <c r="Q317" s="42">
        <f t="shared" si="170"/>
        <v>0.35998232528315999</v>
      </c>
      <c r="R317" s="4">
        <f t="shared" si="171"/>
        <v>415803.57656890288</v>
      </c>
      <c r="S317">
        <f t="shared" si="152"/>
        <v>4.1580357656890288E-4</v>
      </c>
      <c r="T317" s="41">
        <f t="shared" si="153"/>
        <v>4.0904695869973829E-4</v>
      </c>
      <c r="U317" s="42">
        <f t="shared" si="172"/>
        <v>0.738325778770338</v>
      </c>
      <c r="V317" s="42">
        <f t="shared" si="173"/>
        <v>1.126349045703134</v>
      </c>
      <c r="W317" s="42">
        <f t="shared" si="174"/>
        <v>1.1101221734023743</v>
      </c>
      <c r="X317" s="42">
        <f t="shared" si="175"/>
        <v>1.6226872300759698E-2</v>
      </c>
      <c r="Y317" s="42">
        <f t="shared" si="149"/>
        <v>8.4877279456714669E-3</v>
      </c>
      <c r="Z317" s="10">
        <f t="shared" si="176"/>
        <v>20.750008685193283</v>
      </c>
      <c r="AA317">
        <f t="shared" si="154"/>
        <v>6597635.9224902922</v>
      </c>
      <c r="AB317" s="10">
        <f t="shared" si="155"/>
        <v>6.5976359224902925</v>
      </c>
      <c r="AC317" s="10">
        <f t="shared" si="156"/>
        <v>6.4966359224902925</v>
      </c>
      <c r="AD317" s="3">
        <f t="shared" si="157"/>
        <v>942.22420920816421</v>
      </c>
      <c r="AI317" s="94">
        <f t="shared" si="158"/>
        <v>1.1101221734023743</v>
      </c>
    </row>
    <row r="318" spans="2:35">
      <c r="B318" s="39">
        <f t="shared" si="159"/>
        <v>290</v>
      </c>
      <c r="C318" s="42">
        <f t="shared" si="160"/>
        <v>5.2158273381284648</v>
      </c>
      <c r="D318" s="10">
        <f t="shared" si="161"/>
        <v>9.7841726618714375</v>
      </c>
      <c r="E318" s="40">
        <f t="shared" si="162"/>
        <v>26.431654676257125</v>
      </c>
      <c r="F318" s="40">
        <f t="shared" si="163"/>
        <v>46</v>
      </c>
      <c r="G318" s="3">
        <f t="shared" si="164"/>
        <v>372.84172661871025</v>
      </c>
      <c r="H318" s="3">
        <f t="shared" si="165"/>
        <v>150.59214621494854</v>
      </c>
      <c r="I318">
        <f t="shared" si="150"/>
        <v>1.5059214621494855E-4</v>
      </c>
      <c r="J318" s="4">
        <f t="shared" si="166"/>
        <v>696.35943416234932</v>
      </c>
      <c r="K318" s="40">
        <f t="shared" si="167"/>
        <v>4.624141774089578</v>
      </c>
      <c r="L318" s="40">
        <f t="shared" si="151"/>
        <v>1.375858225910422</v>
      </c>
      <c r="M318" s="10">
        <f t="shared" si="168"/>
        <v>6.5976359224902925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15.078735727386329</v>
      </c>
      <c r="Q318" s="42">
        <f t="shared" si="170"/>
        <v>0.36117510509149114</v>
      </c>
      <c r="R318" s="4">
        <f t="shared" si="171"/>
        <v>415046.6398947963</v>
      </c>
      <c r="S318">
        <f t="shared" si="152"/>
        <v>4.150466398947963E-4</v>
      </c>
      <c r="T318" s="41">
        <f t="shared" si="153"/>
        <v>4.0980389537384487E-4</v>
      </c>
      <c r="U318" s="42">
        <f t="shared" si="172"/>
        <v>0.73698171659559397</v>
      </c>
      <c r="V318" s="42">
        <f t="shared" si="173"/>
        <v>1.1268317633784706</v>
      </c>
      <c r="W318" s="42">
        <f t="shared" si="174"/>
        <v>1.1106014225386469</v>
      </c>
      <c r="X318" s="42">
        <f t="shared" si="175"/>
        <v>1.6230340839823665E-2</v>
      </c>
      <c r="Y318" s="42">
        <f t="shared" si="149"/>
        <v>8.5070871685075412E-3</v>
      </c>
      <c r="Z318" s="10">
        <f t="shared" si="176"/>
        <v>20.758922168728837</v>
      </c>
      <c r="AA318">
        <f t="shared" si="154"/>
        <v>6600426.6517960066</v>
      </c>
      <c r="AB318" s="10">
        <f t="shared" si="155"/>
        <v>6.6004266517960062</v>
      </c>
      <c r="AC318" s="10">
        <f t="shared" si="156"/>
        <v>6.4994266517960062</v>
      </c>
      <c r="AD318" s="3">
        <f t="shared" si="157"/>
        <v>942.62895602552669</v>
      </c>
      <c r="AI318" s="94">
        <f t="shared" si="158"/>
        <v>1.1106014225386469</v>
      </c>
    </row>
    <row r="319" spans="2:35">
      <c r="B319" s="39">
        <f t="shared" si="159"/>
        <v>291</v>
      </c>
      <c r="C319" s="42">
        <f t="shared" si="160"/>
        <v>5.2338129496392529</v>
      </c>
      <c r="D319" s="10">
        <f t="shared" si="161"/>
        <v>9.7661870503606494</v>
      </c>
      <c r="E319" s="40">
        <f t="shared" si="162"/>
        <v>26.467625899278701</v>
      </c>
      <c r="F319" s="40">
        <f t="shared" si="163"/>
        <v>46</v>
      </c>
      <c r="G319" s="3">
        <f t="shared" si="164"/>
        <v>372.66187050360236</v>
      </c>
      <c r="H319" s="3">
        <f t="shared" si="165"/>
        <v>150.59214621494854</v>
      </c>
      <c r="I319">
        <f t="shared" si="150"/>
        <v>1.5059214621494855E-4</v>
      </c>
      <c r="J319" s="4">
        <f t="shared" si="166"/>
        <v>697.8539304864164</v>
      </c>
      <c r="K319" s="40">
        <f t="shared" si="167"/>
        <v>4.634065906002367</v>
      </c>
      <c r="L319" s="40">
        <f t="shared" si="151"/>
        <v>1.365934093997633</v>
      </c>
      <c r="M319" s="10">
        <f t="shared" si="168"/>
        <v>6.6004266517960062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15.080770062238173</v>
      </c>
      <c r="Q319" s="42">
        <f t="shared" si="170"/>
        <v>0.36236772399865314</v>
      </c>
      <c r="R319" s="4">
        <f t="shared" si="171"/>
        <v>414289.4826433984</v>
      </c>
      <c r="S319">
        <f t="shared" si="152"/>
        <v>4.1428948264339842E-4</v>
      </c>
      <c r="T319" s="41">
        <f t="shared" si="153"/>
        <v>4.1056105262524275E-4</v>
      </c>
      <c r="U319" s="42">
        <f t="shared" si="172"/>
        <v>0.73563726275057684</v>
      </c>
      <c r="V319" s="42">
        <f t="shared" si="173"/>
        <v>1.1273122008575711</v>
      </c>
      <c r="W319" s="42">
        <f t="shared" si="174"/>
        <v>1.1110784983627848</v>
      </c>
      <c r="X319" s="42">
        <f t="shared" si="175"/>
        <v>1.6233702494786284E-2</v>
      </c>
      <c r="Y319" s="42">
        <f t="shared" si="149"/>
        <v>8.5264477890360669E-3</v>
      </c>
      <c r="Z319" s="10">
        <f t="shared" si="176"/>
        <v>20.767795031982608</v>
      </c>
      <c r="AA319">
        <f t="shared" si="154"/>
        <v>6603204.6632669568</v>
      </c>
      <c r="AB319" s="10">
        <f t="shared" si="155"/>
        <v>6.6032046632669568</v>
      </c>
      <c r="AC319" s="10">
        <f t="shared" si="156"/>
        <v>6.5022046632669568</v>
      </c>
      <c r="AD319" s="3">
        <f t="shared" si="157"/>
        <v>943.03185834183569</v>
      </c>
      <c r="AI319" s="94">
        <f t="shared" si="158"/>
        <v>1.1110784983627848</v>
      </c>
    </row>
    <row r="320" spans="2:35">
      <c r="B320" s="39">
        <f t="shared" si="159"/>
        <v>292</v>
      </c>
      <c r="C320" s="42">
        <f t="shared" si="160"/>
        <v>5.2517985611500411</v>
      </c>
      <c r="D320" s="10">
        <f t="shared" si="161"/>
        <v>9.7482014388498612</v>
      </c>
      <c r="E320" s="40">
        <f t="shared" si="162"/>
        <v>26.503597122300278</v>
      </c>
      <c r="F320" s="40">
        <f t="shared" si="163"/>
        <v>46</v>
      </c>
      <c r="G320" s="3">
        <f t="shared" si="164"/>
        <v>372.48201438849446</v>
      </c>
      <c r="H320" s="3">
        <f t="shared" si="165"/>
        <v>150.59214621494854</v>
      </c>
      <c r="I320">
        <f t="shared" si="150"/>
        <v>1.5059214621494855E-4</v>
      </c>
      <c r="J320" s="4">
        <f t="shared" si="166"/>
        <v>699.35045930922411</v>
      </c>
      <c r="K320" s="40">
        <f t="shared" si="167"/>
        <v>4.6440035346265818</v>
      </c>
      <c r="L320" s="40">
        <f t="shared" si="151"/>
        <v>1.3559964653734182</v>
      </c>
      <c r="M320" s="10">
        <f t="shared" si="168"/>
        <v>6.6032046632669568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15.082794544602335</v>
      </c>
      <c r="Q320" s="42">
        <f t="shared" si="170"/>
        <v>0.36356018282699565</v>
      </c>
      <c r="R320" s="4">
        <f t="shared" si="171"/>
        <v>413532.10591138114</v>
      </c>
      <c r="S320">
        <f t="shared" si="152"/>
        <v>4.1353210591138116E-4</v>
      </c>
      <c r="T320" s="41">
        <f t="shared" si="153"/>
        <v>4.1131842935726001E-4</v>
      </c>
      <c r="U320" s="42">
        <f t="shared" si="172"/>
        <v>0.73429241918260302</v>
      </c>
      <c r="V320" s="42">
        <f t="shared" si="173"/>
        <v>1.1277903572093277</v>
      </c>
      <c r="W320" s="42">
        <f t="shared" si="174"/>
        <v>1.1115534000701111</v>
      </c>
      <c r="X320" s="42">
        <f t="shared" si="175"/>
        <v>1.623695713921669E-2</v>
      </c>
      <c r="Y320" s="42">
        <f t="shared" si="149"/>
        <v>8.5458096919221443E-3</v>
      </c>
      <c r="Z320" s="10">
        <f t="shared" si="176"/>
        <v>20.776627259994438</v>
      </c>
      <c r="AA320">
        <f t="shared" si="154"/>
        <v>6605969.9522192571</v>
      </c>
      <c r="AB320" s="10">
        <f t="shared" si="155"/>
        <v>6.6059699522192572</v>
      </c>
      <c r="AC320" s="10">
        <f t="shared" si="156"/>
        <v>6.5049699522192572</v>
      </c>
      <c r="AD320" s="3">
        <f t="shared" si="157"/>
        <v>943.43291547777483</v>
      </c>
      <c r="AI320" s="94">
        <f t="shared" si="158"/>
        <v>1.1115534000701111</v>
      </c>
    </row>
    <row r="321" spans="2:35">
      <c r="B321" s="39">
        <f t="shared" si="159"/>
        <v>293</v>
      </c>
      <c r="C321" s="42">
        <f t="shared" si="160"/>
        <v>5.2697841726608292</v>
      </c>
      <c r="D321" s="10">
        <f t="shared" si="161"/>
        <v>9.7302158273390731</v>
      </c>
      <c r="E321" s="40">
        <f t="shared" si="162"/>
        <v>26.539568345321854</v>
      </c>
      <c r="F321" s="40">
        <f t="shared" si="163"/>
        <v>46</v>
      </c>
      <c r="G321" s="3">
        <f t="shared" si="164"/>
        <v>372.30215827338657</v>
      </c>
      <c r="H321" s="3">
        <f t="shared" si="165"/>
        <v>150.59214621494854</v>
      </c>
      <c r="I321">
        <f t="shared" si="150"/>
        <v>1.5059214621494855E-4</v>
      </c>
      <c r="J321" s="4">
        <f t="shared" si="166"/>
        <v>700.84902063077266</v>
      </c>
      <c r="K321" s="40">
        <f t="shared" si="167"/>
        <v>4.6539546599622259</v>
      </c>
      <c r="L321" s="40">
        <f t="shared" si="151"/>
        <v>1.3460453400377741</v>
      </c>
      <c r="M321" s="10">
        <f t="shared" si="168"/>
        <v>6.6059699522192572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15.084809179444944</v>
      </c>
      <c r="Q321" s="42">
        <f t="shared" si="170"/>
        <v>0.36475248239783115</v>
      </c>
      <c r="R321" s="4">
        <f t="shared" si="171"/>
        <v>412774.51079541643</v>
      </c>
      <c r="S321">
        <f t="shared" si="152"/>
        <v>4.1277451079541641E-4</v>
      </c>
      <c r="T321" s="41">
        <f t="shared" si="153"/>
        <v>4.1207602447322476E-4</v>
      </c>
      <c r="U321" s="42">
        <f t="shared" si="172"/>
        <v>0.73294718783898916</v>
      </c>
      <c r="V321" s="42">
        <f t="shared" si="173"/>
        <v>1.1282662315069005</v>
      </c>
      <c r="W321" s="42">
        <f t="shared" si="174"/>
        <v>1.1120261268599134</v>
      </c>
      <c r="X321" s="42">
        <f t="shared" si="175"/>
        <v>1.6240104646987108E-2</v>
      </c>
      <c r="Y321" s="42">
        <f t="shared" si="149"/>
        <v>8.5651727617230711E-3</v>
      </c>
      <c r="Z321" s="10">
        <f t="shared" si="176"/>
        <v>20.785418837876616</v>
      </c>
      <c r="AA321">
        <f t="shared" si="154"/>
        <v>6608722.5139916996</v>
      </c>
      <c r="AB321" s="10">
        <f t="shared" si="155"/>
        <v>6.6087225139916992</v>
      </c>
      <c r="AC321" s="10">
        <f t="shared" si="156"/>
        <v>6.5077225139916992</v>
      </c>
      <c r="AD321" s="3">
        <f t="shared" si="157"/>
        <v>943.83212675731681</v>
      </c>
      <c r="AI321" s="94">
        <f t="shared" si="158"/>
        <v>1.1120261268599134</v>
      </c>
    </row>
    <row r="322" spans="2:35">
      <c r="B322" s="39">
        <f t="shared" si="159"/>
        <v>294</v>
      </c>
      <c r="C322" s="42">
        <f t="shared" si="160"/>
        <v>5.2877697841716174</v>
      </c>
      <c r="D322" s="10">
        <f t="shared" si="161"/>
        <v>9.7122302158282849</v>
      </c>
      <c r="E322" s="40">
        <f t="shared" si="162"/>
        <v>26.57553956834343</v>
      </c>
      <c r="F322" s="40">
        <f t="shared" si="163"/>
        <v>46</v>
      </c>
      <c r="G322" s="3">
        <f t="shared" si="164"/>
        <v>372.12230215827867</v>
      </c>
      <c r="H322" s="3">
        <f t="shared" si="165"/>
        <v>150.59214621494854</v>
      </c>
      <c r="I322">
        <f t="shared" si="150"/>
        <v>1.5059214621494855E-4</v>
      </c>
      <c r="J322" s="4">
        <f t="shared" si="166"/>
        <v>702.34961445106205</v>
      </c>
      <c r="K322" s="40">
        <f t="shared" si="167"/>
        <v>4.6639192820092985</v>
      </c>
      <c r="L322" s="40">
        <f t="shared" si="151"/>
        <v>1.3360807179907015</v>
      </c>
      <c r="M322" s="10">
        <f t="shared" si="168"/>
        <v>6.6087225139916992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15.086813971704384</v>
      </c>
      <c r="Q322" s="42">
        <f t="shared" si="170"/>
        <v>0.36594462353144092</v>
      </c>
      <c r="R322" s="4">
        <f t="shared" si="171"/>
        <v>412016.69839217619</v>
      </c>
      <c r="S322">
        <f t="shared" si="152"/>
        <v>4.120166983921762E-4</v>
      </c>
      <c r="T322" s="41">
        <f t="shared" si="153"/>
        <v>4.1283383687646497E-4</v>
      </c>
      <c r="U322" s="42">
        <f t="shared" si="172"/>
        <v>0.73160157066705156</v>
      </c>
      <c r="V322" s="42">
        <f t="shared" si="173"/>
        <v>1.1287398228287833</v>
      </c>
      <c r="W322" s="42">
        <f t="shared" si="174"/>
        <v>1.112496677935358</v>
      </c>
      <c r="X322" s="42">
        <f t="shared" si="175"/>
        <v>1.6243144893425265E-2</v>
      </c>
      <c r="Y322" s="42">
        <f t="shared" si="149"/>
        <v>8.584536882889706E-3</v>
      </c>
      <c r="Z322" s="10">
        <f t="shared" si="176"/>
        <v>20.794169750815541</v>
      </c>
      <c r="AA322">
        <f t="shared" si="154"/>
        <v>6611462.3439462855</v>
      </c>
      <c r="AB322" s="10">
        <f t="shared" si="155"/>
        <v>6.6114623439462852</v>
      </c>
      <c r="AC322" s="10">
        <f t="shared" si="156"/>
        <v>6.5104623439462852</v>
      </c>
      <c r="AD322" s="3">
        <f t="shared" si="157"/>
        <v>944.22949150780062</v>
      </c>
      <c r="AI322" s="94">
        <f t="shared" si="158"/>
        <v>1.112496677935358</v>
      </c>
    </row>
    <row r="323" spans="2:35">
      <c r="B323" s="39">
        <f t="shared" si="159"/>
        <v>295</v>
      </c>
      <c r="C323" s="42">
        <f t="shared" si="160"/>
        <v>5.3057553956824055</v>
      </c>
      <c r="D323" s="10">
        <f t="shared" si="161"/>
        <v>9.6942446043174968</v>
      </c>
      <c r="E323" s="40">
        <f t="shared" si="162"/>
        <v>26.611510791365006</v>
      </c>
      <c r="F323" s="40">
        <f t="shared" si="163"/>
        <v>46</v>
      </c>
      <c r="G323" s="3">
        <f t="shared" si="164"/>
        <v>371.94244604317078</v>
      </c>
      <c r="H323" s="3">
        <f t="shared" si="165"/>
        <v>150.59214621494854</v>
      </c>
      <c r="I323">
        <f t="shared" si="150"/>
        <v>1.5059214621494855E-4</v>
      </c>
      <c r="J323" s="4">
        <f t="shared" si="166"/>
        <v>703.85224077009207</v>
      </c>
      <c r="K323" s="40">
        <f t="shared" si="167"/>
        <v>4.6738974007677969</v>
      </c>
      <c r="L323" s="40">
        <f t="shared" si="151"/>
        <v>1.3261025992322031</v>
      </c>
      <c r="M323" s="10">
        <f t="shared" si="168"/>
        <v>6.6114623439462852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15.088808926291751</v>
      </c>
      <c r="Q323" s="42">
        <f t="shared" si="170"/>
        <v>0.36713660704708134</v>
      </c>
      <c r="R323" s="4">
        <f t="shared" si="171"/>
        <v>411258.66979833256</v>
      </c>
      <c r="S323">
        <f t="shared" si="152"/>
        <v>4.1125866979833253E-4</v>
      </c>
      <c r="T323" s="41">
        <f t="shared" si="153"/>
        <v>4.1359186547030864E-4</v>
      </c>
      <c r="U323" s="42">
        <f t="shared" si="172"/>
        <v>0.73025556961410709</v>
      </c>
      <c r="V323" s="42">
        <f t="shared" si="173"/>
        <v>1.1292111302573598</v>
      </c>
      <c r="W323" s="42">
        <f t="shared" si="174"/>
        <v>1.1129650525035779</v>
      </c>
      <c r="X323" s="42">
        <f t="shared" si="175"/>
        <v>1.624607775378184E-2</v>
      </c>
      <c r="Y323" s="42">
        <f t="shared" si="149"/>
        <v>8.603901939766026E-3</v>
      </c>
      <c r="Z323" s="10">
        <f t="shared" si="176"/>
        <v>20.802879984068962</v>
      </c>
      <c r="AA323">
        <f t="shared" si="154"/>
        <v>6614189.4374673516</v>
      </c>
      <c r="AB323" s="10">
        <f t="shared" si="155"/>
        <v>6.6141894374673518</v>
      </c>
      <c r="AC323" s="10">
        <f t="shared" si="156"/>
        <v>6.5131894374673518</v>
      </c>
      <c r="AD323" s="3">
        <f t="shared" si="157"/>
        <v>944.62500905980448</v>
      </c>
      <c r="AI323" s="94">
        <f t="shared" si="158"/>
        <v>1.1129650525035779</v>
      </c>
    </row>
    <row r="324" spans="2:35">
      <c r="B324" s="39">
        <f t="shared" si="159"/>
        <v>296</v>
      </c>
      <c r="C324" s="42">
        <f t="shared" si="160"/>
        <v>5.3237410071931937</v>
      </c>
      <c r="D324" s="10">
        <f t="shared" si="161"/>
        <v>9.6762589928067086</v>
      </c>
      <c r="E324" s="40">
        <f t="shared" si="162"/>
        <v>26.647482014386583</v>
      </c>
      <c r="F324" s="40">
        <f t="shared" si="163"/>
        <v>46</v>
      </c>
      <c r="G324" s="3">
        <f t="shared" si="164"/>
        <v>371.76258992806288</v>
      </c>
      <c r="H324" s="3">
        <f t="shared" si="165"/>
        <v>150.59214621494854</v>
      </c>
      <c r="I324">
        <f t="shared" si="150"/>
        <v>1.5059214621494855E-4</v>
      </c>
      <c r="J324" s="4">
        <f t="shared" si="166"/>
        <v>705.35689958786293</v>
      </c>
      <c r="K324" s="40">
        <f t="shared" si="167"/>
        <v>4.6838890162377247</v>
      </c>
      <c r="L324" s="40">
        <f t="shared" si="151"/>
        <v>1.3161109837622753</v>
      </c>
      <c r="M324" s="10">
        <f t="shared" si="168"/>
        <v>6.6141894374673518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15.090794048090295</v>
      </c>
      <c r="Q324" s="42">
        <f t="shared" si="170"/>
        <v>0.3683284337629899</v>
      </c>
      <c r="R324" s="4">
        <f t="shared" si="171"/>
        <v>410500.4261105574</v>
      </c>
      <c r="S324">
        <f t="shared" si="152"/>
        <v>4.1050042611055738E-4</v>
      </c>
      <c r="T324" s="41">
        <f t="shared" si="153"/>
        <v>4.1435010915808379E-4</v>
      </c>
      <c r="U324" s="42">
        <f t="shared" si="172"/>
        <v>0.72890918662747239</v>
      </c>
      <c r="V324" s="42">
        <f t="shared" si="173"/>
        <v>1.1296801528805416</v>
      </c>
      <c r="W324" s="42">
        <f t="shared" si="174"/>
        <v>1.1134312497755239</v>
      </c>
      <c r="X324" s="42">
        <f t="shared" si="175"/>
        <v>1.6248903105017698E-2</v>
      </c>
      <c r="Y324" s="42">
        <f t="shared" si="149"/>
        <v>8.6232678165907954E-3</v>
      </c>
      <c r="Z324" s="10">
        <f t="shared" si="176"/>
        <v>20.811549522968331</v>
      </c>
      <c r="AA324">
        <f t="shared" si="154"/>
        <v>6616903.7899623103</v>
      </c>
      <c r="AB324" s="10">
        <f t="shared" si="155"/>
        <v>6.6169037899623104</v>
      </c>
      <c r="AC324" s="10">
        <f t="shared" si="156"/>
        <v>6.5159037899623105</v>
      </c>
      <c r="AD324" s="3">
        <f t="shared" si="157"/>
        <v>945.01867874725315</v>
      </c>
      <c r="AI324" s="94">
        <f t="shared" si="158"/>
        <v>1.1134312497755239</v>
      </c>
    </row>
    <row r="325" spans="2:35">
      <c r="B325" s="39">
        <f t="shared" si="159"/>
        <v>297</v>
      </c>
      <c r="C325" s="42">
        <f t="shared" si="160"/>
        <v>5.3417266187039818</v>
      </c>
      <c r="D325" s="10">
        <f t="shared" si="161"/>
        <v>9.6582733812959205</v>
      </c>
      <c r="E325" s="40">
        <f t="shared" si="162"/>
        <v>26.683453237408159</v>
      </c>
      <c r="F325" s="40">
        <f t="shared" si="163"/>
        <v>46</v>
      </c>
      <c r="G325" s="3">
        <f t="shared" si="164"/>
        <v>371.58273381295498</v>
      </c>
      <c r="H325" s="3">
        <f t="shared" si="165"/>
        <v>150.59214621494854</v>
      </c>
      <c r="I325">
        <f t="shared" si="150"/>
        <v>1.5059214621494855E-4</v>
      </c>
      <c r="J325" s="4">
        <f t="shared" si="166"/>
        <v>706.86359090437418</v>
      </c>
      <c r="K325" s="40">
        <f t="shared" si="167"/>
        <v>4.6938941284190774</v>
      </c>
      <c r="L325" s="40">
        <f t="shared" si="151"/>
        <v>1.3061058715809226</v>
      </c>
      <c r="M325" s="10">
        <f t="shared" si="168"/>
        <v>6.6169037899623104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15.09276934195602</v>
      </c>
      <c r="Q325" s="42">
        <f t="shared" si="170"/>
        <v>0.36952010449639133</v>
      </c>
      <c r="R325" s="4">
        <f t="shared" si="171"/>
        <v>409741.96842552285</v>
      </c>
      <c r="S325">
        <f t="shared" si="152"/>
        <v>4.0974196842552286E-4</v>
      </c>
      <c r="T325" s="41">
        <f t="shared" si="153"/>
        <v>4.1510856684311831E-4</v>
      </c>
      <c r="U325" s="42">
        <f t="shared" si="172"/>
        <v>0.727562423654464</v>
      </c>
      <c r="V325" s="42">
        <f t="shared" si="173"/>
        <v>1.1301468897908429</v>
      </c>
      <c r="W325" s="42">
        <f t="shared" si="174"/>
        <v>1.1138952689660924</v>
      </c>
      <c r="X325" s="42">
        <f t="shared" si="175"/>
        <v>1.6251620824750512E-2</v>
      </c>
      <c r="Y325" s="42">
        <f t="shared" si="149"/>
        <v>8.6426343974979874E-3</v>
      </c>
      <c r="Z325" s="10">
        <f t="shared" si="176"/>
        <v>20.820178352918195</v>
      </c>
      <c r="AA325">
        <f t="shared" si="154"/>
        <v>6619605.3968614601</v>
      </c>
      <c r="AB325" s="10">
        <f t="shared" si="155"/>
        <v>6.6196053968614601</v>
      </c>
      <c r="AC325" s="10">
        <f t="shared" si="156"/>
        <v>6.5186053968614601</v>
      </c>
      <c r="AD325" s="3">
        <f t="shared" si="157"/>
        <v>945.41049990739089</v>
      </c>
      <c r="AI325" s="94">
        <f t="shared" si="158"/>
        <v>1.1138952689660924</v>
      </c>
    </row>
    <row r="326" spans="2:35">
      <c r="B326" s="39">
        <f t="shared" si="159"/>
        <v>298</v>
      </c>
      <c r="C326" s="42">
        <f t="shared" si="160"/>
        <v>5.3597122302147699</v>
      </c>
      <c r="D326" s="10">
        <f t="shared" si="161"/>
        <v>9.6402877697851324</v>
      </c>
      <c r="E326" s="40">
        <f t="shared" si="162"/>
        <v>26.719424460429735</v>
      </c>
      <c r="F326" s="40">
        <f t="shared" si="163"/>
        <v>46</v>
      </c>
      <c r="G326" s="3">
        <f t="shared" si="164"/>
        <v>371.40287769784709</v>
      </c>
      <c r="H326" s="3">
        <f t="shared" si="165"/>
        <v>150.59214621494854</v>
      </c>
      <c r="I326">
        <f t="shared" si="150"/>
        <v>1.5059214621494855E-4</v>
      </c>
      <c r="J326" s="4">
        <f t="shared" si="166"/>
        <v>708.37231471962673</v>
      </c>
      <c r="K326" s="40">
        <f t="shared" si="167"/>
        <v>4.7039127373118621</v>
      </c>
      <c r="L326" s="40">
        <f t="shared" si="151"/>
        <v>1.2960872626881379</v>
      </c>
      <c r="M326" s="10">
        <f t="shared" si="168"/>
        <v>6.6196053968614601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15.094734812717636</v>
      </c>
      <c r="Q326" s="42">
        <f t="shared" si="170"/>
        <v>0.37071162006350383</v>
      </c>
      <c r="R326" s="4">
        <f t="shared" si="171"/>
        <v>408983.2978399006</v>
      </c>
      <c r="S326">
        <f t="shared" si="152"/>
        <v>4.0898329783990061E-4</v>
      </c>
      <c r="T326" s="41">
        <f t="shared" si="153"/>
        <v>4.1586723742874056E-4</v>
      </c>
      <c r="U326" s="42">
        <f t="shared" si="172"/>
        <v>0.72621528264239787</v>
      </c>
      <c r="V326" s="42">
        <f t="shared" si="173"/>
        <v>1.1306113400857718</v>
      </c>
      <c r="W326" s="42">
        <f t="shared" si="174"/>
        <v>1.114357109294092</v>
      </c>
      <c r="X326" s="42">
        <f t="shared" si="175"/>
        <v>1.6254230791679758E-2</v>
      </c>
      <c r="Y326" s="42">
        <f t="shared" si="149"/>
        <v>8.6620015665177137E-3</v>
      </c>
      <c r="Z326" s="10">
        <f t="shared" si="176"/>
        <v>20.828766459396697</v>
      </c>
      <c r="AA326">
        <f t="shared" si="154"/>
        <v>6622294.2536181426</v>
      </c>
      <c r="AB326" s="10">
        <f t="shared" si="155"/>
        <v>6.6222942536181426</v>
      </c>
      <c r="AC326" s="10">
        <f t="shared" si="156"/>
        <v>6.5212942536181426</v>
      </c>
      <c r="AD326" s="3">
        <f t="shared" si="157"/>
        <v>945.8004718808038</v>
      </c>
      <c r="AI326" s="94">
        <f t="shared" si="158"/>
        <v>1.114357109294092</v>
      </c>
    </row>
    <row r="327" spans="2:35">
      <c r="B327" s="39">
        <f t="shared" si="159"/>
        <v>299</v>
      </c>
      <c r="C327" s="42">
        <f t="shared" si="160"/>
        <v>5.3776978417255581</v>
      </c>
      <c r="D327" s="10">
        <f t="shared" si="161"/>
        <v>9.6223021582743442</v>
      </c>
      <c r="E327" s="40">
        <f t="shared" si="162"/>
        <v>26.755395683451312</v>
      </c>
      <c r="F327" s="40">
        <f t="shared" si="163"/>
        <v>46</v>
      </c>
      <c r="G327" s="3">
        <f t="shared" si="164"/>
        <v>371.22302158273919</v>
      </c>
      <c r="H327" s="3">
        <f t="shared" si="165"/>
        <v>150.59214621494854</v>
      </c>
      <c r="I327">
        <f t="shared" si="150"/>
        <v>1.5059214621494855E-4</v>
      </c>
      <c r="J327" s="4">
        <f t="shared" si="166"/>
        <v>709.88307103361967</v>
      </c>
      <c r="K327" s="40">
        <f t="shared" si="167"/>
        <v>4.7139448429160717</v>
      </c>
      <c r="L327" s="40">
        <f t="shared" si="151"/>
        <v>1.2860551570839283</v>
      </c>
      <c r="M327" s="10">
        <f t="shared" si="168"/>
        <v>6.6222942536181426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15.096690465176735</v>
      </c>
      <c r="Q327" s="42">
        <f t="shared" si="170"/>
        <v>0.37190298127954485</v>
      </c>
      <c r="R327" s="4">
        <f t="shared" si="171"/>
        <v>408224.4154503629</v>
      </c>
      <c r="S327">
        <f t="shared" si="152"/>
        <v>4.0822441545036291E-4</v>
      </c>
      <c r="T327" s="41">
        <f t="shared" si="153"/>
        <v>4.1662611981827826E-4</v>
      </c>
      <c r="U327" s="42">
        <f t="shared" si="172"/>
        <v>0.72486776553859145</v>
      </c>
      <c r="V327" s="42">
        <f t="shared" si="173"/>
        <v>1.1310735028661796</v>
      </c>
      <c r="W327" s="42">
        <f t="shared" si="174"/>
        <v>1.11481676998227</v>
      </c>
      <c r="X327" s="42">
        <f t="shared" si="175"/>
        <v>1.6256732883909608E-2</v>
      </c>
      <c r="Y327" s="42">
        <f t="shared" si="149"/>
        <v>8.6813692075751424E-3</v>
      </c>
      <c r="Z327" s="10">
        <f t="shared" si="176"/>
        <v>20.837313827951391</v>
      </c>
      <c r="AA327">
        <f t="shared" si="154"/>
        <v>6624970.3557074312</v>
      </c>
      <c r="AB327" s="10">
        <f t="shared" si="155"/>
        <v>6.6249703557074309</v>
      </c>
      <c r="AC327" s="10">
        <f t="shared" si="156"/>
        <v>6.5239703557074309</v>
      </c>
      <c r="AD327" s="3">
        <f t="shared" si="157"/>
        <v>946.18859401123007</v>
      </c>
      <c r="AI327" s="94">
        <f t="shared" si="158"/>
        <v>1.11481676998227</v>
      </c>
    </row>
    <row r="328" spans="2:35">
      <c r="B328" s="39">
        <f t="shared" si="159"/>
        <v>300</v>
      </c>
      <c r="C328" s="42">
        <f t="shared" si="160"/>
        <v>5.3956834532363462</v>
      </c>
      <c r="D328" s="10">
        <f t="shared" si="161"/>
        <v>9.6043165467635561</v>
      </c>
      <c r="E328" s="40">
        <f t="shared" si="162"/>
        <v>26.791366906472888</v>
      </c>
      <c r="F328" s="40">
        <f t="shared" si="163"/>
        <v>46</v>
      </c>
      <c r="G328" s="3">
        <f t="shared" si="164"/>
        <v>371.0431654676313</v>
      </c>
      <c r="H328" s="3">
        <f t="shared" si="165"/>
        <v>150.59214621494854</v>
      </c>
      <c r="I328">
        <f t="shared" si="150"/>
        <v>1.5059214621494855E-4</v>
      </c>
      <c r="J328" s="4">
        <f t="shared" si="166"/>
        <v>711.39585984635346</v>
      </c>
      <c r="K328" s="40">
        <f t="shared" si="167"/>
        <v>4.7239904452317099</v>
      </c>
      <c r="L328" s="40">
        <f t="shared" si="151"/>
        <v>1.2760095547682901</v>
      </c>
      <c r="M328" s="10">
        <f t="shared" si="168"/>
        <v>6.6249703557074309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15.098636304106913</v>
      </c>
      <c r="Q328" s="42">
        <f t="shared" si="170"/>
        <v>0.37309418895873742</v>
      </c>
      <c r="R328" s="4">
        <f t="shared" si="171"/>
        <v>407465.32235358161</v>
      </c>
      <c r="S328">
        <f t="shared" si="152"/>
        <v>4.0746532235358163E-4</v>
      </c>
      <c r="T328" s="41">
        <f t="shared" si="153"/>
        <v>4.1738521291505954E-4</v>
      </c>
      <c r="U328" s="42">
        <f t="shared" si="172"/>
        <v>0.72351987429036069</v>
      </c>
      <c r="V328" s="42">
        <f t="shared" si="173"/>
        <v>1.131533377239812</v>
      </c>
      <c r="W328" s="42">
        <f t="shared" si="174"/>
        <v>1.1152742502570896</v>
      </c>
      <c r="X328" s="42">
        <f t="shared" si="175"/>
        <v>1.6259126982722361E-2</v>
      </c>
      <c r="Y328" s="42">
        <f t="shared" si="149"/>
        <v>8.7007372044939288E-3</v>
      </c>
      <c r="Z328" s="10">
        <f t="shared" si="176"/>
        <v>20.845820444205774</v>
      </c>
      <c r="AA328">
        <f t="shared" si="154"/>
        <v>6627633.6986281732</v>
      </c>
      <c r="AB328" s="10">
        <f t="shared" si="155"/>
        <v>6.6276336986281734</v>
      </c>
      <c r="AC328" s="10">
        <f t="shared" si="156"/>
        <v>6.5266336986281734</v>
      </c>
      <c r="AD328" s="3">
        <f t="shared" si="157"/>
        <v>946.57486564585543</v>
      </c>
      <c r="AI328" s="94">
        <f t="shared" si="158"/>
        <v>1.1152742502570896</v>
      </c>
    </row>
    <row r="329" spans="2:35">
      <c r="B329" s="39">
        <f t="shared" si="159"/>
        <v>301</v>
      </c>
      <c r="C329" s="42">
        <f t="shared" si="160"/>
        <v>5.4136690647471344</v>
      </c>
      <c r="D329" s="10">
        <f t="shared" si="161"/>
        <v>9.5863309352527679</v>
      </c>
      <c r="E329" s="40">
        <f t="shared" si="162"/>
        <v>26.827338129494464</v>
      </c>
      <c r="F329" s="40">
        <f t="shared" si="163"/>
        <v>46</v>
      </c>
      <c r="G329" s="3">
        <f t="shared" si="164"/>
        <v>370.8633093525234</v>
      </c>
      <c r="H329" s="3">
        <f t="shared" si="165"/>
        <v>150.59214621494854</v>
      </c>
      <c r="I329">
        <f t="shared" si="150"/>
        <v>1.5059214621494855E-4</v>
      </c>
      <c r="J329" s="4">
        <f t="shared" si="166"/>
        <v>712.91068115782787</v>
      </c>
      <c r="K329" s="40">
        <f t="shared" si="167"/>
        <v>4.7340495442587747</v>
      </c>
      <c r="L329" s="40">
        <f t="shared" si="151"/>
        <v>1.2659504557412253</v>
      </c>
      <c r="M329" s="10">
        <f t="shared" si="168"/>
        <v>6.6276336986281734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15.100572334255329</v>
      </c>
      <c r="Q329" s="42">
        <f t="shared" si="170"/>
        <v>0.374285243914316</v>
      </c>
      <c r="R329" s="4">
        <f t="shared" si="171"/>
        <v>406706.01964622881</v>
      </c>
      <c r="S329">
        <f t="shared" si="152"/>
        <v>4.0670601964622882E-4</v>
      </c>
      <c r="T329" s="41">
        <f t="shared" si="153"/>
        <v>4.1814451562241235E-4</v>
      </c>
      <c r="U329" s="42">
        <f t="shared" si="172"/>
        <v>0.72217161084502268</v>
      </c>
      <c r="V329" s="42">
        <f t="shared" si="173"/>
        <v>1.1319909623171429</v>
      </c>
      <c r="W329" s="42">
        <f t="shared" si="174"/>
        <v>1.1157295493490771</v>
      </c>
      <c r="X329" s="42">
        <f t="shared" si="175"/>
        <v>1.6261412968065825E-2</v>
      </c>
      <c r="Y329" s="42">
        <f t="shared" si="149"/>
        <v>8.7201054409942538E-3</v>
      </c>
      <c r="Z329" s="10">
        <f t="shared" si="176"/>
        <v>20.854286293852947</v>
      </c>
      <c r="AA329">
        <f t="shared" si="154"/>
        <v>6630284.2779010143</v>
      </c>
      <c r="AB329" s="10">
        <f t="shared" si="155"/>
        <v>6.6302842779010147</v>
      </c>
      <c r="AC329" s="10">
        <f t="shared" si="156"/>
        <v>6.5292842779010147</v>
      </c>
      <c r="AD329" s="3">
        <f t="shared" si="157"/>
        <v>946.95928613502747</v>
      </c>
      <c r="AI329" s="94">
        <f t="shared" si="158"/>
        <v>1.1157295493490771</v>
      </c>
    </row>
    <row r="330" spans="2:35">
      <c r="B330" s="39">
        <f t="shared" si="159"/>
        <v>302</v>
      </c>
      <c r="C330" s="42">
        <f t="shared" si="160"/>
        <v>5.4316546762579225</v>
      </c>
      <c r="D330" s="10">
        <f t="shared" si="161"/>
        <v>9.5683453237419798</v>
      </c>
      <c r="E330" s="40">
        <f t="shared" si="162"/>
        <v>26.86330935251604</v>
      </c>
      <c r="F330" s="40">
        <f t="shared" si="163"/>
        <v>46</v>
      </c>
      <c r="G330" s="3">
        <f t="shared" si="164"/>
        <v>370.68345323741551</v>
      </c>
      <c r="H330" s="3">
        <f t="shared" si="165"/>
        <v>150.59214621494854</v>
      </c>
      <c r="I330">
        <f t="shared" si="150"/>
        <v>1.5059214621494855E-4</v>
      </c>
      <c r="J330" s="4">
        <f t="shared" si="166"/>
        <v>714.42753496804289</v>
      </c>
      <c r="K330" s="40">
        <f t="shared" si="167"/>
        <v>4.7441221399972662</v>
      </c>
      <c r="L330" s="40">
        <f t="shared" si="151"/>
        <v>1.2558778600027338</v>
      </c>
      <c r="M330" s="10">
        <f t="shared" si="168"/>
        <v>6.6302842779010147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15.102498560341335</v>
      </c>
      <c r="Q330" s="42">
        <f t="shared" si="170"/>
        <v>0.37547614695853265</v>
      </c>
      <c r="R330" s="4">
        <f t="shared" si="171"/>
        <v>405946.50842497649</v>
      </c>
      <c r="S330">
        <f t="shared" si="152"/>
        <v>4.0594650842497651E-4</v>
      </c>
      <c r="T330" s="41">
        <f t="shared" si="153"/>
        <v>4.1890402684366466E-4</v>
      </c>
      <c r="U330" s="42">
        <f t="shared" si="172"/>
        <v>0.72082297714989374</v>
      </c>
      <c r="V330" s="42">
        <f t="shared" si="173"/>
        <v>1.1324462572148706</v>
      </c>
      <c r="W330" s="42">
        <f t="shared" si="174"/>
        <v>1.1161826664924865</v>
      </c>
      <c r="X330" s="42">
        <f t="shared" si="175"/>
        <v>1.6263590722384036E-2</v>
      </c>
      <c r="Y330" s="42">
        <f t="shared" si="149"/>
        <v>8.7394738006954346E-3</v>
      </c>
      <c r="Z330" s="10">
        <f t="shared" si="176"/>
        <v>20.862711362660196</v>
      </c>
      <c r="AA330">
        <f t="shared" si="154"/>
        <v>6632922.0890698209</v>
      </c>
      <c r="AB330" s="10">
        <f t="shared" si="155"/>
        <v>6.6329220890698206</v>
      </c>
      <c r="AC330" s="10">
        <f t="shared" si="156"/>
        <v>6.5319220890698206</v>
      </c>
      <c r="AD330" s="3">
        <f t="shared" si="157"/>
        <v>947.34185483246131</v>
      </c>
      <c r="AI330" s="94">
        <f t="shared" si="158"/>
        <v>1.1161826664924865</v>
      </c>
    </row>
    <row r="331" spans="2:35">
      <c r="B331" s="39">
        <f t="shared" si="159"/>
        <v>303</v>
      </c>
      <c r="C331" s="42">
        <f t="shared" si="160"/>
        <v>5.4496402877687107</v>
      </c>
      <c r="D331" s="10">
        <f t="shared" si="161"/>
        <v>9.5503597122311916</v>
      </c>
      <c r="E331" s="40">
        <f t="shared" si="162"/>
        <v>26.899280575537617</v>
      </c>
      <c r="F331" s="40">
        <f t="shared" si="163"/>
        <v>46</v>
      </c>
      <c r="G331" s="3">
        <f t="shared" si="164"/>
        <v>370.50359712230761</v>
      </c>
      <c r="H331" s="3">
        <f t="shared" si="165"/>
        <v>150.59214621494854</v>
      </c>
      <c r="I331">
        <f t="shared" si="150"/>
        <v>1.5059214621494855E-4</v>
      </c>
      <c r="J331" s="4">
        <f t="shared" si="166"/>
        <v>715.94642127699899</v>
      </c>
      <c r="K331" s="40">
        <f t="shared" si="167"/>
        <v>4.7542082324471879</v>
      </c>
      <c r="L331" s="40">
        <f t="shared" si="151"/>
        <v>1.2457917675528121</v>
      </c>
      <c r="M331" s="10">
        <f t="shared" si="168"/>
        <v>6.6329220890698206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15.10441498705759</v>
      </c>
      <c r="Q331" s="42">
        <f t="shared" si="170"/>
        <v>0.37666689890266281</v>
      </c>
      <c r="R331" s="4">
        <f t="shared" si="171"/>
        <v>405186.78978649643</v>
      </c>
      <c r="S331">
        <f t="shared" si="152"/>
        <v>4.0518678978649644E-4</v>
      </c>
      <c r="T331" s="41">
        <f t="shared" si="153"/>
        <v>4.1966374548214473E-4</v>
      </c>
      <c r="U331" s="42">
        <f t="shared" si="172"/>
        <v>0.71947397515229028</v>
      </c>
      <c r="V331" s="42">
        <f t="shared" si="173"/>
        <v>1.1328992610538291</v>
      </c>
      <c r="W331" s="42">
        <f t="shared" si="174"/>
        <v>1.1166336009255402</v>
      </c>
      <c r="X331" s="42">
        <f t="shared" si="175"/>
        <v>1.6265660128288895E-2</v>
      </c>
      <c r="Y331" s="42">
        <f t="shared" si="149"/>
        <v>8.7588421671157546E-3</v>
      </c>
      <c r="Z331" s="10">
        <f t="shared" si="176"/>
        <v>20.871095636466919</v>
      </c>
      <c r="AA331">
        <f t="shared" si="154"/>
        <v>6635547.1277010385</v>
      </c>
      <c r="AB331" s="10">
        <f t="shared" si="155"/>
        <v>6.6355471277010381</v>
      </c>
      <c r="AC331" s="10">
        <f t="shared" si="156"/>
        <v>6.5345471277010381</v>
      </c>
      <c r="AD331" s="3">
        <f t="shared" si="157"/>
        <v>947.72257109514703</v>
      </c>
      <c r="AI331" s="94">
        <f t="shared" si="158"/>
        <v>1.1166336009255402</v>
      </c>
    </row>
    <row r="332" spans="2:35">
      <c r="B332" s="39">
        <f t="shared" si="159"/>
        <v>304</v>
      </c>
      <c r="C332" s="42">
        <f t="shared" si="160"/>
        <v>5.4676258992794988</v>
      </c>
      <c r="D332" s="10">
        <f t="shared" si="161"/>
        <v>9.5323741007204035</v>
      </c>
      <c r="E332" s="40">
        <f t="shared" si="162"/>
        <v>26.935251798559193</v>
      </c>
      <c r="F332" s="40">
        <f t="shared" si="163"/>
        <v>46</v>
      </c>
      <c r="G332" s="3">
        <f t="shared" si="164"/>
        <v>370.32374100719971</v>
      </c>
      <c r="H332" s="3">
        <f t="shared" si="165"/>
        <v>150.59214621494854</v>
      </c>
      <c r="I332">
        <f t="shared" si="150"/>
        <v>1.5059214621494855E-4</v>
      </c>
      <c r="J332" s="4">
        <f t="shared" si="166"/>
        <v>717.46734008469571</v>
      </c>
      <c r="K332" s="40">
        <f t="shared" si="167"/>
        <v>4.7643078216085364</v>
      </c>
      <c r="L332" s="40">
        <f t="shared" si="151"/>
        <v>1.2356921783914636</v>
      </c>
      <c r="M332" s="10">
        <f t="shared" si="168"/>
        <v>6.6355471277010381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15.106321619069654</v>
      </c>
      <c r="Q332" s="42">
        <f t="shared" si="170"/>
        <v>0.37785750055701151</v>
      </c>
      <c r="R332" s="4">
        <f t="shared" si="171"/>
        <v>404426.86482746078</v>
      </c>
      <c r="S332">
        <f t="shared" si="152"/>
        <v>4.0442686482746078E-4</v>
      </c>
      <c r="T332" s="41">
        <f t="shared" si="153"/>
        <v>4.2042367044118039E-4</v>
      </c>
      <c r="U332" s="42">
        <f t="shared" si="172"/>
        <v>0.71812460679952905</v>
      </c>
      <c r="V332" s="42">
        <f t="shared" si="173"/>
        <v>1.1333499729591572</v>
      </c>
      <c r="W332" s="42">
        <f t="shared" si="174"/>
        <v>1.1170823518903212</v>
      </c>
      <c r="X332" s="42">
        <f t="shared" si="175"/>
        <v>1.6267621068835947E-2</v>
      </c>
      <c r="Y332" s="42">
        <f t="shared" si="149"/>
        <v>8.7782104236726281E-3</v>
      </c>
      <c r="Z332" s="10">
        <f t="shared" si="176"/>
        <v>20.879439101183404</v>
      </c>
      <c r="AA332">
        <f t="shared" si="154"/>
        <v>6638159.3893833105</v>
      </c>
      <c r="AB332" s="10">
        <f t="shared" si="155"/>
        <v>6.6381593893833104</v>
      </c>
      <c r="AC332" s="10">
        <f t="shared" si="156"/>
        <v>6.5371593893833104</v>
      </c>
      <c r="AD332" s="3">
        <f t="shared" si="157"/>
        <v>948.10143428329377</v>
      </c>
      <c r="AI332" s="94">
        <f t="shared" si="158"/>
        <v>1.1170823518903212</v>
      </c>
    </row>
    <row r="333" spans="2:35">
      <c r="B333" s="39">
        <f t="shared" si="159"/>
        <v>305</v>
      </c>
      <c r="C333" s="42">
        <f t="shared" si="160"/>
        <v>5.485611510790287</v>
      </c>
      <c r="D333" s="10">
        <f t="shared" si="161"/>
        <v>9.5143884892096153</v>
      </c>
      <c r="E333" s="40">
        <f t="shared" si="162"/>
        <v>26.971223021580769</v>
      </c>
      <c r="F333" s="40">
        <f t="shared" si="163"/>
        <v>46</v>
      </c>
      <c r="G333" s="3">
        <f t="shared" si="164"/>
        <v>370.14388489209182</v>
      </c>
      <c r="H333" s="3">
        <f t="shared" si="165"/>
        <v>150.59214621494854</v>
      </c>
      <c r="I333">
        <f t="shared" si="150"/>
        <v>1.5059214621494855E-4</v>
      </c>
      <c r="J333" s="4">
        <f t="shared" si="166"/>
        <v>718.99029139113327</v>
      </c>
      <c r="K333" s="40">
        <f t="shared" si="167"/>
        <v>4.7744209074813133</v>
      </c>
      <c r="L333" s="40">
        <f t="shared" si="151"/>
        <v>1.2255790925186867</v>
      </c>
      <c r="M333" s="10">
        <f t="shared" si="168"/>
        <v>6.6381593893833104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15.108218461015785</v>
      </c>
      <c r="Q333" s="42">
        <f t="shared" si="170"/>
        <v>0.37904795273091912</v>
      </c>
      <c r="R333" s="4">
        <f t="shared" si="171"/>
        <v>403666.73464454146</v>
      </c>
      <c r="S333">
        <f t="shared" si="152"/>
        <v>4.0366673464454144E-4</v>
      </c>
      <c r="T333" s="41">
        <f t="shared" si="153"/>
        <v>4.2118380062409973E-4</v>
      </c>
      <c r="U333" s="42">
        <f t="shared" si="172"/>
        <v>0.71677487403892648</v>
      </c>
      <c r="V333" s="42">
        <f t="shared" si="173"/>
        <v>1.133798392061498</v>
      </c>
      <c r="W333" s="42">
        <f t="shared" si="174"/>
        <v>1.1175289186327073</v>
      </c>
      <c r="X333" s="42">
        <f t="shared" si="175"/>
        <v>1.6269473428790704E-2</v>
      </c>
      <c r="Y333" s="42">
        <f t="shared" si="149"/>
        <v>8.7975784536842641E-3</v>
      </c>
      <c r="Z333" s="10">
        <f t="shared" si="176"/>
        <v>20.887741742793121</v>
      </c>
      <c r="AA333">
        <f t="shared" si="154"/>
        <v>6640758.8697281908</v>
      </c>
      <c r="AB333" s="10">
        <f t="shared" si="155"/>
        <v>6.6407588697281907</v>
      </c>
      <c r="AC333" s="10">
        <f t="shared" si="156"/>
        <v>6.5397588697281908</v>
      </c>
      <c r="AD333" s="3">
        <f t="shared" si="157"/>
        <v>948.47844376043372</v>
      </c>
      <c r="AI333" s="94">
        <f t="shared" si="158"/>
        <v>1.1175289186327073</v>
      </c>
    </row>
    <row r="334" spans="2:35">
      <c r="B334" s="39">
        <f t="shared" si="159"/>
        <v>306</v>
      </c>
      <c r="C334" s="42">
        <f t="shared" si="160"/>
        <v>5.5035971223010751</v>
      </c>
      <c r="D334" s="10">
        <f t="shared" si="161"/>
        <v>9.4964028776988272</v>
      </c>
      <c r="E334" s="40">
        <f t="shared" si="162"/>
        <v>27.007194244602346</v>
      </c>
      <c r="F334" s="40">
        <f t="shared" si="163"/>
        <v>46</v>
      </c>
      <c r="G334" s="3">
        <f t="shared" si="164"/>
        <v>369.96402877698392</v>
      </c>
      <c r="H334" s="3">
        <f t="shared" si="165"/>
        <v>150.59214621494854</v>
      </c>
      <c r="I334">
        <f t="shared" si="150"/>
        <v>1.5059214621494855E-4</v>
      </c>
      <c r="J334" s="4">
        <f t="shared" si="166"/>
        <v>720.51527519631145</v>
      </c>
      <c r="K334" s="40">
        <f t="shared" si="167"/>
        <v>4.7845474900655169</v>
      </c>
      <c r="L334" s="40">
        <f t="shared" si="151"/>
        <v>1.2154525099344831</v>
      </c>
      <c r="M334" s="10">
        <f t="shared" si="168"/>
        <v>6.6407588697281907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15.110105517507533</v>
      </c>
      <c r="Q334" s="42">
        <f t="shared" si="170"/>
        <v>0.38023825623276752</v>
      </c>
      <c r="R334" s="4">
        <f t="shared" si="171"/>
        <v>402906.40033441049</v>
      </c>
      <c r="S334">
        <f t="shared" si="152"/>
        <v>4.029064003344105E-4</v>
      </c>
      <c r="T334" s="41">
        <f t="shared" si="153"/>
        <v>4.2194413493423067E-4</v>
      </c>
      <c r="U334" s="42">
        <f t="shared" si="172"/>
        <v>0.71542477881779931</v>
      </c>
      <c r="V334" s="42">
        <f t="shared" si="173"/>
        <v>1.1342445174954374</v>
      </c>
      <c r="W334" s="42">
        <f t="shared" si="174"/>
        <v>1.1179733004024923</v>
      </c>
      <c r="X334" s="42">
        <f t="shared" si="175"/>
        <v>1.6271217092945101E-2</v>
      </c>
      <c r="Y334" s="42">
        <f t="shared" si="149"/>
        <v>8.8169461403693316E-3</v>
      </c>
      <c r="Z334" s="10">
        <f t="shared" si="176"/>
        <v>20.896003547350286</v>
      </c>
      <c r="AA334">
        <f t="shared" si="154"/>
        <v>6643345.5643693823</v>
      </c>
      <c r="AB334" s="10">
        <f t="shared" si="155"/>
        <v>6.6433455643693824</v>
      </c>
      <c r="AC334" s="10">
        <f t="shared" si="156"/>
        <v>6.5423455643693824</v>
      </c>
      <c r="AD334" s="3">
        <f t="shared" si="157"/>
        <v>948.85359889331141</v>
      </c>
      <c r="AI334" s="94">
        <f t="shared" si="158"/>
        <v>1.1179733004024923</v>
      </c>
    </row>
    <row r="335" spans="2:35">
      <c r="B335" s="39">
        <f t="shared" si="159"/>
        <v>307</v>
      </c>
      <c r="C335" s="42">
        <f t="shared" si="160"/>
        <v>5.5215827338118633</v>
      </c>
      <c r="D335" s="10">
        <f t="shared" si="161"/>
        <v>9.478417266188039</v>
      </c>
      <c r="E335" s="40">
        <f t="shared" si="162"/>
        <v>27.043165467623922</v>
      </c>
      <c r="F335" s="40">
        <f t="shared" si="163"/>
        <v>46</v>
      </c>
      <c r="G335" s="3">
        <f t="shared" si="164"/>
        <v>369.78417266187603</v>
      </c>
      <c r="H335" s="3">
        <f t="shared" si="165"/>
        <v>150.59214621494854</v>
      </c>
      <c r="I335">
        <f t="shared" si="150"/>
        <v>1.5059214621494855E-4</v>
      </c>
      <c r="J335" s="4">
        <f t="shared" si="166"/>
        <v>722.04229150023025</v>
      </c>
      <c r="K335" s="40">
        <f t="shared" si="167"/>
        <v>4.7946875693611481</v>
      </c>
      <c r="L335" s="40">
        <f t="shared" si="151"/>
        <v>1.2053124306388519</v>
      </c>
      <c r="M335" s="10">
        <f t="shared" si="168"/>
        <v>6.6433455643693824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15.111982793129245</v>
      </c>
      <c r="Q335" s="42">
        <f t="shared" si="170"/>
        <v>0.38142841186998577</v>
      </c>
      <c r="R335" s="4">
        <f t="shared" si="171"/>
        <v>402145.86299373995</v>
      </c>
      <c r="S335">
        <f t="shared" si="152"/>
        <v>4.0214586299373997E-4</v>
      </c>
      <c r="T335" s="41">
        <f t="shared" si="153"/>
        <v>4.227046722749012E-4</v>
      </c>
      <c r="U335" s="42">
        <f t="shared" si="172"/>
        <v>0.7140743230834643</v>
      </c>
      <c r="V335" s="42">
        <f t="shared" si="173"/>
        <v>1.1346883484007442</v>
      </c>
      <c r="W335" s="42">
        <f t="shared" si="174"/>
        <v>1.1184154964532567</v>
      </c>
      <c r="X335" s="42">
        <f t="shared" si="175"/>
        <v>1.627285194748751E-2</v>
      </c>
      <c r="Y335" s="42">
        <f t="shared" si="149"/>
        <v>8.8363133668482516E-3</v>
      </c>
      <c r="Z335" s="10">
        <f t="shared" si="176"/>
        <v>20.904224500981279</v>
      </c>
      <c r="AA335">
        <f t="shared" si="154"/>
        <v>6645919.4689631844</v>
      </c>
      <c r="AB335" s="10">
        <f t="shared" si="155"/>
        <v>6.645919468963184</v>
      </c>
      <c r="AC335" s="10">
        <f t="shared" si="156"/>
        <v>6.544919468963184</v>
      </c>
      <c r="AD335" s="3">
        <f t="shared" si="157"/>
        <v>949.22689905194841</v>
      </c>
      <c r="AI335" s="94">
        <f t="shared" si="158"/>
        <v>1.1184154964532567</v>
      </c>
    </row>
    <row r="336" spans="2:35">
      <c r="B336" s="39">
        <f t="shared" si="159"/>
        <v>308</v>
      </c>
      <c r="C336" s="42">
        <f t="shared" si="160"/>
        <v>5.5395683453226514</v>
      </c>
      <c r="D336" s="10">
        <f t="shared" si="161"/>
        <v>9.4604316546772509</v>
      </c>
      <c r="E336" s="40">
        <f t="shared" si="162"/>
        <v>27.079136690645498</v>
      </c>
      <c r="F336" s="40">
        <f t="shared" si="163"/>
        <v>46</v>
      </c>
      <c r="G336" s="3">
        <f t="shared" si="164"/>
        <v>369.60431654676813</v>
      </c>
      <c r="H336" s="3">
        <f t="shared" si="165"/>
        <v>150.59214621494854</v>
      </c>
      <c r="I336">
        <f t="shared" si="150"/>
        <v>1.5059214621494855E-4</v>
      </c>
      <c r="J336" s="4">
        <f t="shared" si="166"/>
        <v>723.57134030289012</v>
      </c>
      <c r="K336" s="40">
        <f t="shared" si="167"/>
        <v>4.8048411453682087</v>
      </c>
      <c r="L336" s="40">
        <f t="shared" si="151"/>
        <v>1.1951588546317913</v>
      </c>
      <c r="M336" s="10">
        <f t="shared" si="168"/>
        <v>6.645919468963184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15.113850292438471</v>
      </c>
      <c r="Q336" s="42">
        <f t="shared" si="170"/>
        <v>0.3826184204490562</v>
      </c>
      <c r="R336" s="4">
        <f t="shared" si="171"/>
        <v>401385.12371920154</v>
      </c>
      <c r="S336">
        <f t="shared" si="152"/>
        <v>4.0138512371920153E-4</v>
      </c>
      <c r="T336" s="41">
        <f t="shared" si="153"/>
        <v>4.2346541154943964E-4</v>
      </c>
      <c r="U336" s="42">
        <f t="shared" si="172"/>
        <v>0.71272350878323742</v>
      </c>
      <c r="V336" s="42">
        <f t="shared" si="173"/>
        <v>1.1351298839224064</v>
      </c>
      <c r="W336" s="42">
        <f t="shared" si="174"/>
        <v>1.1188555060424443</v>
      </c>
      <c r="X336" s="42">
        <f t="shared" si="175"/>
        <v>1.627437787996211E-2</v>
      </c>
      <c r="Y336" s="42">
        <f t="shared" si="149"/>
        <v>8.8556800161444411E-3</v>
      </c>
      <c r="Z336" s="10">
        <f t="shared" si="176"/>
        <v>20.912404589885941</v>
      </c>
      <c r="AA336">
        <f t="shared" si="154"/>
        <v>6648480.5791888926</v>
      </c>
      <c r="AB336" s="10">
        <f t="shared" si="155"/>
        <v>6.6484805791888926</v>
      </c>
      <c r="AC336" s="10">
        <f t="shared" si="156"/>
        <v>6.5474805791888926</v>
      </c>
      <c r="AD336" s="3">
        <f t="shared" si="157"/>
        <v>949.5983436097016</v>
      </c>
      <c r="AI336" s="94">
        <f t="shared" si="158"/>
        <v>1.1188555060424443</v>
      </c>
    </row>
    <row r="337" spans="2:35">
      <c r="B337" s="39">
        <f t="shared" si="159"/>
        <v>309</v>
      </c>
      <c r="C337" s="42">
        <f t="shared" si="160"/>
        <v>5.5575539568334396</v>
      </c>
      <c r="D337" s="10">
        <f t="shared" si="161"/>
        <v>9.4424460431664627</v>
      </c>
      <c r="E337" s="40">
        <f t="shared" si="162"/>
        <v>27.115107913667075</v>
      </c>
      <c r="F337" s="40">
        <f t="shared" si="163"/>
        <v>46</v>
      </c>
      <c r="G337" s="3">
        <f t="shared" si="164"/>
        <v>369.42446043166024</v>
      </c>
      <c r="H337" s="3">
        <f t="shared" si="165"/>
        <v>150.59214621494854</v>
      </c>
      <c r="I337">
        <f t="shared" si="150"/>
        <v>1.5059214621494855E-4</v>
      </c>
      <c r="J337" s="4">
        <f t="shared" si="166"/>
        <v>725.10242160429038</v>
      </c>
      <c r="K337" s="40">
        <f t="shared" si="167"/>
        <v>4.8150082180866951</v>
      </c>
      <c r="L337" s="40">
        <f t="shared" si="151"/>
        <v>1.1849917819133049</v>
      </c>
      <c r="M337" s="10">
        <f t="shared" si="168"/>
        <v>6.6484805791888926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15.115708019966309</v>
      </c>
      <c r="Q337" s="42">
        <f t="shared" si="170"/>
        <v>0.3838082827755202</v>
      </c>
      <c r="R337" s="4">
        <f t="shared" si="171"/>
        <v>400624.18360746757</v>
      </c>
      <c r="S337">
        <f t="shared" si="152"/>
        <v>4.0062418360746759E-4</v>
      </c>
      <c r="T337" s="41">
        <f t="shared" si="153"/>
        <v>4.2422635166117358E-4</v>
      </c>
      <c r="U337" s="42">
        <f t="shared" si="172"/>
        <v>0.71137233786443588</v>
      </c>
      <c r="V337" s="42">
        <f t="shared" si="173"/>
        <v>1.1355691232084895</v>
      </c>
      <c r="W337" s="42">
        <f t="shared" si="174"/>
        <v>1.1192933284314293</v>
      </c>
      <c r="X337" s="42">
        <f t="shared" si="175"/>
        <v>1.6275794777060204E-2</v>
      </c>
      <c r="Y337" s="42">
        <f t="shared" si="149"/>
        <v>8.8750459711829256E-3</v>
      </c>
      <c r="Z337" s="10">
        <f t="shared" si="176"/>
        <v>20.920543800332702</v>
      </c>
      <c r="AA337">
        <f t="shared" si="154"/>
        <v>6651028.8907472808</v>
      </c>
      <c r="AB337" s="10">
        <f t="shared" si="155"/>
        <v>6.6510288907472805</v>
      </c>
      <c r="AC337" s="10">
        <f t="shared" si="156"/>
        <v>6.5500288907472806</v>
      </c>
      <c r="AD337" s="3">
        <f t="shared" si="157"/>
        <v>949.96793194304291</v>
      </c>
      <c r="AI337" s="94">
        <f t="shared" si="158"/>
        <v>1.1192933284314293</v>
      </c>
    </row>
    <row r="338" spans="2:35">
      <c r="B338" s="39">
        <f t="shared" si="159"/>
        <v>310</v>
      </c>
      <c r="C338" s="42">
        <f t="shared" si="160"/>
        <v>5.5755395683442277</v>
      </c>
      <c r="D338" s="10">
        <f t="shared" si="161"/>
        <v>9.4244604316556746</v>
      </c>
      <c r="E338" s="40">
        <f t="shared" si="162"/>
        <v>27.151079136688651</v>
      </c>
      <c r="F338" s="40">
        <f t="shared" si="163"/>
        <v>46</v>
      </c>
      <c r="G338" s="3">
        <f t="shared" si="164"/>
        <v>369.24460431655234</v>
      </c>
      <c r="H338" s="3">
        <f t="shared" si="165"/>
        <v>150.59214621494854</v>
      </c>
      <c r="I338">
        <f t="shared" si="150"/>
        <v>1.5059214621494855E-4</v>
      </c>
      <c r="J338" s="4">
        <f t="shared" si="166"/>
        <v>726.63553540443149</v>
      </c>
      <c r="K338" s="40">
        <f t="shared" si="167"/>
        <v>4.8251887875166091</v>
      </c>
      <c r="L338" s="40">
        <f t="shared" si="151"/>
        <v>1.1748112124833909</v>
      </c>
      <c r="M338" s="10">
        <f t="shared" si="168"/>
        <v>6.6510288907472805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15.11755598021638</v>
      </c>
      <c r="Q338" s="42">
        <f t="shared" si="170"/>
        <v>0.38499799965398418</v>
      </c>
      <c r="R338" s="4">
        <f t="shared" si="171"/>
        <v>399863.04375520983</v>
      </c>
      <c r="S338">
        <f t="shared" si="152"/>
        <v>3.9986304375520983E-4</v>
      </c>
      <c r="T338" s="41">
        <f t="shared" si="153"/>
        <v>4.2498749151343134E-4</v>
      </c>
      <c r="U338" s="42">
        <f t="shared" si="172"/>
        <v>0.71002081227437597</v>
      </c>
      <c r="V338" s="42">
        <f t="shared" si="173"/>
        <v>1.1360060654135151</v>
      </c>
      <c r="W338" s="42">
        <f t="shared" si="174"/>
        <v>1.1197289628852578</v>
      </c>
      <c r="X338" s="42">
        <f t="shared" si="175"/>
        <v>1.6277102528257315E-2</v>
      </c>
      <c r="Y338" s="42">
        <f t="shared" si="149"/>
        <v>8.8944111147932822E-3</v>
      </c>
      <c r="Z338" s="10">
        <f t="shared" si="176"/>
        <v>20.92864211866382</v>
      </c>
      <c r="AA338">
        <f t="shared" si="154"/>
        <v>6653564.3993622363</v>
      </c>
      <c r="AB338" s="10">
        <f t="shared" si="155"/>
        <v>6.653564399362236</v>
      </c>
      <c r="AC338" s="10">
        <f t="shared" si="156"/>
        <v>6.552564399362236</v>
      </c>
      <c r="AD338" s="3">
        <f t="shared" si="157"/>
        <v>950.33566343179643</v>
      </c>
      <c r="AI338" s="94">
        <f t="shared" si="158"/>
        <v>1.1197289628852578</v>
      </c>
    </row>
    <row r="339" spans="2:35">
      <c r="B339" s="39">
        <f t="shared" si="159"/>
        <v>311</v>
      </c>
      <c r="C339" s="42">
        <f t="shared" si="160"/>
        <v>5.5935251798550158</v>
      </c>
      <c r="D339" s="10">
        <f t="shared" si="161"/>
        <v>9.4064748201448865</v>
      </c>
      <c r="E339" s="40">
        <f t="shared" si="162"/>
        <v>27.187050359710227</v>
      </c>
      <c r="F339" s="40">
        <f t="shared" si="163"/>
        <v>46</v>
      </c>
      <c r="G339" s="3">
        <f t="shared" si="164"/>
        <v>369.06474820144444</v>
      </c>
      <c r="H339" s="3">
        <f t="shared" si="165"/>
        <v>150.59214621494854</v>
      </c>
      <c r="I339">
        <f t="shared" si="150"/>
        <v>1.5059214621494855E-4</v>
      </c>
      <c r="J339" s="4">
        <f t="shared" si="166"/>
        <v>728.17068170331368</v>
      </c>
      <c r="K339" s="40">
        <f t="shared" si="167"/>
        <v>4.8353828536579533</v>
      </c>
      <c r="L339" s="40">
        <f t="shared" si="151"/>
        <v>1.1646171463420467</v>
      </c>
      <c r="M339" s="10">
        <f t="shared" si="168"/>
        <v>6.653564399362236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15.119394177666084</v>
      </c>
      <c r="Q339" s="42">
        <f t="shared" si="170"/>
        <v>0.38618757188812536</v>
      </c>
      <c r="R339" s="4">
        <f t="shared" si="171"/>
        <v>399101.70525910018</v>
      </c>
      <c r="S339">
        <f t="shared" si="152"/>
        <v>3.9910170525910021E-4</v>
      </c>
      <c r="T339" s="41">
        <f t="shared" si="153"/>
        <v>4.2574883000954096E-4</v>
      </c>
      <c r="U339" s="42">
        <f t="shared" si="172"/>
        <v>0.70866893396037389</v>
      </c>
      <c r="V339" s="42">
        <f t="shared" si="173"/>
        <v>1.1364407096960152</v>
      </c>
      <c r="W339" s="42">
        <f t="shared" si="174"/>
        <v>1.1201624086729278</v>
      </c>
      <c r="X339" s="42">
        <f t="shared" si="175"/>
        <v>1.627830102308736E-2</v>
      </c>
      <c r="Y339" s="42">
        <f t="shared" si="149"/>
        <v>8.9137753297093385E-3</v>
      </c>
      <c r="Z339" s="10">
        <f t="shared" si="176"/>
        <v>20.93669953129309</v>
      </c>
      <c r="AA339">
        <f t="shared" si="154"/>
        <v>6656087.1007800438</v>
      </c>
      <c r="AB339" s="10">
        <f t="shared" si="155"/>
        <v>6.6560871007800442</v>
      </c>
      <c r="AC339" s="10">
        <f t="shared" si="156"/>
        <v>6.5550871007800442</v>
      </c>
      <c r="AD339" s="3">
        <f t="shared" si="157"/>
        <v>950.70153745903463</v>
      </c>
      <c r="AI339" s="94">
        <f t="shared" si="158"/>
        <v>1.1201624086729278</v>
      </c>
    </row>
    <row r="340" spans="2:35">
      <c r="B340" s="39">
        <f t="shared" si="159"/>
        <v>312</v>
      </c>
      <c r="C340" s="42">
        <f t="shared" si="160"/>
        <v>5.611510791365804</v>
      </c>
      <c r="D340" s="10">
        <f t="shared" si="161"/>
        <v>9.3884892086340983</v>
      </c>
      <c r="E340" s="40">
        <f t="shared" si="162"/>
        <v>27.223021582731803</v>
      </c>
      <c r="F340" s="40">
        <f t="shared" si="163"/>
        <v>46</v>
      </c>
      <c r="G340" s="3">
        <f t="shared" si="164"/>
        <v>368.88489208633655</v>
      </c>
      <c r="H340" s="3">
        <f t="shared" si="165"/>
        <v>150.59214621494854</v>
      </c>
      <c r="I340">
        <f t="shared" si="150"/>
        <v>1.5059214621494855E-4</v>
      </c>
      <c r="J340" s="4">
        <f t="shared" si="166"/>
        <v>729.70786050093602</v>
      </c>
      <c r="K340" s="40">
        <f t="shared" si="167"/>
        <v>4.8455904165107215</v>
      </c>
      <c r="L340" s="40">
        <f t="shared" si="151"/>
        <v>1.1544095834892785</v>
      </c>
      <c r="M340" s="10">
        <f t="shared" si="168"/>
        <v>6.6560871007800442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15.12122261676614</v>
      </c>
      <c r="Q340" s="42">
        <f t="shared" si="170"/>
        <v>0.38737700028069766</v>
      </c>
      <c r="R340" s="4">
        <f t="shared" si="171"/>
        <v>398340.16921581101</v>
      </c>
      <c r="S340">
        <f t="shared" si="152"/>
        <v>3.9834016921581103E-4</v>
      </c>
      <c r="T340" s="41">
        <f t="shared" si="153"/>
        <v>4.2651036605283014E-4</v>
      </c>
      <c r="U340" s="42">
        <f t="shared" si="172"/>
        <v>0.70731670486974696</v>
      </c>
      <c r="V340" s="42">
        <f t="shared" si="173"/>
        <v>1.1368730552181909</v>
      </c>
      <c r="W340" s="42">
        <f t="shared" si="174"/>
        <v>1.1205936650672654</v>
      </c>
      <c r="X340" s="42">
        <f t="shared" si="175"/>
        <v>1.6279390150925499E-2</v>
      </c>
      <c r="Y340" s="42">
        <f t="shared" si="149"/>
        <v>8.9331384985686119E-3</v>
      </c>
      <c r="Z340" s="10">
        <f t="shared" si="176"/>
        <v>20.944716024702903</v>
      </c>
      <c r="AA340">
        <f t="shared" si="154"/>
        <v>6658596.9907684634</v>
      </c>
      <c r="AB340" s="10">
        <f t="shared" si="155"/>
        <v>6.658596990768463</v>
      </c>
      <c r="AC340" s="10">
        <f t="shared" si="156"/>
        <v>6.557596990768463</v>
      </c>
      <c r="AD340" s="3">
        <f t="shared" si="157"/>
        <v>951.06555341094463</v>
      </c>
      <c r="AI340" s="94">
        <f t="shared" si="158"/>
        <v>1.1205936650672654</v>
      </c>
    </row>
    <row r="341" spans="2:35">
      <c r="B341" s="39">
        <f t="shared" si="159"/>
        <v>313</v>
      </c>
      <c r="C341" s="42">
        <f t="shared" si="160"/>
        <v>5.6294964028765921</v>
      </c>
      <c r="D341" s="10">
        <f t="shared" si="161"/>
        <v>9.3705035971233102</v>
      </c>
      <c r="E341" s="40">
        <f t="shared" si="162"/>
        <v>27.25899280575338</v>
      </c>
      <c r="F341" s="40">
        <f t="shared" si="163"/>
        <v>46</v>
      </c>
      <c r="G341" s="3">
        <f t="shared" si="164"/>
        <v>368.70503597122865</v>
      </c>
      <c r="H341" s="3">
        <f t="shared" si="165"/>
        <v>150.59214621494854</v>
      </c>
      <c r="I341">
        <f t="shared" si="150"/>
        <v>1.5059214621494855E-4</v>
      </c>
      <c r="J341" s="4">
        <f t="shared" si="166"/>
        <v>731.24707179729944</v>
      </c>
      <c r="K341" s="40">
        <f t="shared" si="167"/>
        <v>4.85581147607492</v>
      </c>
      <c r="L341" s="40">
        <f t="shared" si="151"/>
        <v>1.14418852392508</v>
      </c>
      <c r="M341" s="10">
        <f t="shared" si="168"/>
        <v>6.658596990768463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15.123041301939988</v>
      </c>
      <c r="Q341" s="42">
        <f t="shared" si="170"/>
        <v>0.3885662856335374</v>
      </c>
      <c r="R341" s="4">
        <f t="shared" si="171"/>
        <v>397578.43672201398</v>
      </c>
      <c r="S341">
        <f t="shared" si="152"/>
        <v>3.9757843672201396E-4</v>
      </c>
      <c r="T341" s="41">
        <f t="shared" si="153"/>
        <v>4.2727209854662721E-4</v>
      </c>
      <c r="U341" s="42">
        <f t="shared" si="172"/>
        <v>0.70596412694981137</v>
      </c>
      <c r="V341" s="42">
        <f t="shared" si="173"/>
        <v>1.1373031011488928</v>
      </c>
      <c r="W341" s="42">
        <f t="shared" si="174"/>
        <v>1.1210227313447683</v>
      </c>
      <c r="X341" s="42">
        <f t="shared" si="175"/>
        <v>1.6280369804124506E-2</v>
      </c>
      <c r="Y341" s="42">
        <f t="shared" si="149"/>
        <v>8.9525005039154722E-3</v>
      </c>
      <c r="Z341" s="10">
        <f t="shared" si="176"/>
        <v>20.952691585449983</v>
      </c>
      <c r="AA341">
        <f t="shared" si="154"/>
        <v>6661094.0651185308</v>
      </c>
      <c r="AB341" s="10">
        <f t="shared" si="155"/>
        <v>6.6610940651185304</v>
      </c>
      <c r="AC341" s="10">
        <f t="shared" si="156"/>
        <v>6.5600940651185304</v>
      </c>
      <c r="AD341" s="3">
        <f t="shared" si="157"/>
        <v>951.42771067708929</v>
      </c>
      <c r="AI341" s="94">
        <f t="shared" si="158"/>
        <v>1.1210227313447683</v>
      </c>
    </row>
    <row r="342" spans="2:35">
      <c r="B342" s="39">
        <f t="shared" si="159"/>
        <v>314</v>
      </c>
      <c r="C342" s="42">
        <f t="shared" si="160"/>
        <v>5.6474820143873803</v>
      </c>
      <c r="D342" s="10">
        <f t="shared" si="161"/>
        <v>9.352517985612522</v>
      </c>
      <c r="E342" s="40">
        <f t="shared" si="162"/>
        <v>27.294964028774956</v>
      </c>
      <c r="F342" s="40">
        <f t="shared" si="163"/>
        <v>46</v>
      </c>
      <c r="G342" s="3">
        <f t="shared" si="164"/>
        <v>368.52517985612076</v>
      </c>
      <c r="H342" s="3">
        <f t="shared" si="165"/>
        <v>150.59214621494854</v>
      </c>
      <c r="I342">
        <f t="shared" si="150"/>
        <v>1.5059214621494855E-4</v>
      </c>
      <c r="J342" s="4">
        <f t="shared" si="166"/>
        <v>732.78831559240371</v>
      </c>
      <c r="K342" s="40">
        <f t="shared" si="167"/>
        <v>4.8660460323505461</v>
      </c>
      <c r="L342" s="40">
        <f t="shared" si="151"/>
        <v>1.1339539676494539</v>
      </c>
      <c r="M342" s="10">
        <f t="shared" si="168"/>
        <v>6.6610940651185304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15.124850237585159</v>
      </c>
      <c r="Q342" s="42">
        <f t="shared" si="170"/>
        <v>0.3897554287475693</v>
      </c>
      <c r="R342" s="4">
        <f t="shared" si="171"/>
        <v>396816.50887438102</v>
      </c>
      <c r="S342">
        <f t="shared" si="152"/>
        <v>3.9681650887438103E-4</v>
      </c>
      <c r="T342" s="41">
        <f t="shared" si="153"/>
        <v>4.2803402639426014E-4</v>
      </c>
      <c r="U342" s="42">
        <f t="shared" si="172"/>
        <v>0.70461120214788331</v>
      </c>
      <c r="V342" s="42">
        <f t="shared" si="173"/>
        <v>1.1377308466605349</v>
      </c>
      <c r="W342" s="42">
        <f t="shared" si="174"/>
        <v>1.121449606785913</v>
      </c>
      <c r="X342" s="42">
        <f t="shared" si="175"/>
        <v>1.6281239874621933E-2</v>
      </c>
      <c r="Y342" s="42">
        <f t="shared" si="149"/>
        <v>8.971861228200281E-3</v>
      </c>
      <c r="Z342" s="10">
        <f t="shared" si="176"/>
        <v>20.960626200161812</v>
      </c>
      <c r="AA342">
        <f t="shared" si="154"/>
        <v>6663578.3196434351</v>
      </c>
      <c r="AB342" s="10">
        <f t="shared" si="155"/>
        <v>6.6635783196434355</v>
      </c>
      <c r="AC342" s="10">
        <f t="shared" si="156"/>
        <v>6.5625783196434355</v>
      </c>
      <c r="AD342" s="3">
        <f t="shared" si="157"/>
        <v>951.78800865024436</v>
      </c>
      <c r="AI342" s="94">
        <f t="shared" si="158"/>
        <v>1.121449606785913</v>
      </c>
    </row>
    <row r="343" spans="2:35">
      <c r="B343" s="39">
        <f t="shared" si="159"/>
        <v>315</v>
      </c>
      <c r="C343" s="42">
        <f t="shared" si="160"/>
        <v>5.6654676258981684</v>
      </c>
      <c r="D343" s="10">
        <f t="shared" si="161"/>
        <v>9.3345323741017339</v>
      </c>
      <c r="E343" s="40">
        <f t="shared" si="162"/>
        <v>27.330935251796532</v>
      </c>
      <c r="F343" s="40">
        <f t="shared" si="163"/>
        <v>46</v>
      </c>
      <c r="G343" s="3">
        <f t="shared" si="164"/>
        <v>368.34532374101286</v>
      </c>
      <c r="H343" s="3">
        <f t="shared" si="165"/>
        <v>150.59214621494854</v>
      </c>
      <c r="I343">
        <f t="shared" si="150"/>
        <v>1.5059214621494855E-4</v>
      </c>
      <c r="J343" s="4">
        <f t="shared" si="166"/>
        <v>734.33159188624836</v>
      </c>
      <c r="K343" s="40">
        <f t="shared" si="167"/>
        <v>4.876294085337598</v>
      </c>
      <c r="L343" s="40">
        <f t="shared" si="151"/>
        <v>1.123705914662402</v>
      </c>
      <c r="M343" s="10">
        <f t="shared" si="168"/>
        <v>6.6635783196434355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15.126649428072533</v>
      </c>
      <c r="Q343" s="42">
        <f t="shared" si="170"/>
        <v>0.39094443042281202</v>
      </c>
      <c r="R343" s="4">
        <f t="shared" si="171"/>
        <v>396054.38676958444</v>
      </c>
      <c r="S343">
        <f t="shared" si="152"/>
        <v>3.9605438676958442E-4</v>
      </c>
      <c r="T343" s="41">
        <f t="shared" si="153"/>
        <v>4.2879614849905675E-4</v>
      </c>
      <c r="U343" s="42">
        <f t="shared" si="172"/>
        <v>0.70325793241128032</v>
      </c>
      <c r="V343" s="42">
        <f t="shared" si="173"/>
        <v>1.1381562909293128</v>
      </c>
      <c r="W343" s="42">
        <f t="shared" si="174"/>
        <v>1.1218742906749632</v>
      </c>
      <c r="X343" s="42">
        <f t="shared" si="175"/>
        <v>1.628200025434956E-2</v>
      </c>
      <c r="Y343" s="42">
        <f t="shared" si="149"/>
        <v>8.9912205537790047E-3</v>
      </c>
      <c r="Z343" s="10">
        <f t="shared" si="176"/>
        <v>20.968519855534065</v>
      </c>
      <c r="AA343">
        <f t="shared" si="154"/>
        <v>6666049.750177714</v>
      </c>
      <c r="AB343" s="10">
        <f t="shared" si="155"/>
        <v>6.6660497501777138</v>
      </c>
      <c r="AC343" s="10">
        <f t="shared" si="156"/>
        <v>6.5650497501777139</v>
      </c>
      <c r="AD343" s="3">
        <f t="shared" si="157"/>
        <v>952.14644672628197</v>
      </c>
      <c r="AI343" s="94">
        <f t="shared" si="158"/>
        <v>1.1218742906749632</v>
      </c>
    </row>
    <row r="344" spans="2:35">
      <c r="B344" s="39">
        <f t="shared" si="159"/>
        <v>316</v>
      </c>
      <c r="C344" s="42">
        <f t="shared" si="160"/>
        <v>5.6834532374089566</v>
      </c>
      <c r="D344" s="10">
        <f t="shared" si="161"/>
        <v>9.3165467625909457</v>
      </c>
      <c r="E344" s="40">
        <f t="shared" si="162"/>
        <v>27.366906474818109</v>
      </c>
      <c r="F344" s="40">
        <f t="shared" si="163"/>
        <v>46</v>
      </c>
      <c r="G344" s="3">
        <f t="shared" si="164"/>
        <v>368.16546762590497</v>
      </c>
      <c r="H344" s="3">
        <f t="shared" si="165"/>
        <v>150.59214621494854</v>
      </c>
      <c r="I344">
        <f t="shared" si="150"/>
        <v>1.5059214621494855E-4</v>
      </c>
      <c r="J344" s="4">
        <f t="shared" si="166"/>
        <v>735.87690067883409</v>
      </c>
      <c r="K344" s="40">
        <f t="shared" si="167"/>
        <v>4.8865556350360801</v>
      </c>
      <c r="L344" s="40">
        <f t="shared" si="151"/>
        <v>1.1134443649639199</v>
      </c>
      <c r="M344" s="10">
        <f t="shared" si="168"/>
        <v>6.6660497501777138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15.128438877745811</v>
      </c>
      <c r="Q344" s="42">
        <f t="shared" si="170"/>
        <v>0.39213329145838421</v>
      </c>
      <c r="R344" s="4">
        <f t="shared" si="171"/>
        <v>395292.07150429586</v>
      </c>
      <c r="S344">
        <f t="shared" si="152"/>
        <v>3.9529207150429586E-4</v>
      </c>
      <c r="T344" s="41">
        <f t="shared" si="153"/>
        <v>4.2955846376434531E-4</v>
      </c>
      <c r="U344" s="42">
        <f t="shared" si="172"/>
        <v>0.70190431968731792</v>
      </c>
      <c r="V344" s="42">
        <f t="shared" si="173"/>
        <v>1.1385794331386274</v>
      </c>
      <c r="W344" s="42">
        <f t="shared" si="174"/>
        <v>1.1222967822998322</v>
      </c>
      <c r="X344" s="42">
        <f t="shared" si="175"/>
        <v>1.628265083879521E-2</v>
      </c>
      <c r="Y344" s="42">
        <f t="shared" si="149"/>
        <v>9.0105783629170749E-3</v>
      </c>
      <c r="Z344" s="10">
        <f t="shared" si="176"/>
        <v>20.976372538338008</v>
      </c>
      <c r="AA344">
        <f t="shared" si="154"/>
        <v>6668508.3525795732</v>
      </c>
      <c r="AB344" s="10">
        <f t="shared" si="155"/>
        <v>6.6685083525795728</v>
      </c>
      <c r="AC344" s="10">
        <f t="shared" si="156"/>
        <v>6.5675083525795728</v>
      </c>
      <c r="AD344" s="3">
        <f t="shared" si="157"/>
        <v>952.50302430450665</v>
      </c>
      <c r="AI344" s="94">
        <f t="shared" si="158"/>
        <v>1.1222967822998322</v>
      </c>
    </row>
    <row r="345" spans="2:35">
      <c r="B345" s="39">
        <f t="shared" si="159"/>
        <v>317</v>
      </c>
      <c r="C345" s="42">
        <f t="shared" si="160"/>
        <v>5.7014388489197447</v>
      </c>
      <c r="D345" s="10">
        <f t="shared" si="161"/>
        <v>9.2985611510801576</v>
      </c>
      <c r="E345" s="40">
        <f t="shared" si="162"/>
        <v>27.402877697839685</v>
      </c>
      <c r="F345" s="40">
        <f t="shared" si="163"/>
        <v>46</v>
      </c>
      <c r="G345" s="3">
        <f t="shared" si="164"/>
        <v>367.98561151079707</v>
      </c>
      <c r="H345" s="3">
        <f t="shared" si="165"/>
        <v>150.59214621494854</v>
      </c>
      <c r="I345">
        <f t="shared" si="150"/>
        <v>1.5059214621494855E-4</v>
      </c>
      <c r="J345" s="4">
        <f t="shared" si="166"/>
        <v>737.42424197016044</v>
      </c>
      <c r="K345" s="40">
        <f t="shared" si="167"/>
        <v>4.896830681445989</v>
      </c>
      <c r="L345" s="40">
        <f t="shared" si="151"/>
        <v>1.103169318554011</v>
      </c>
      <c r="M345" s="10">
        <f t="shared" si="168"/>
        <v>6.6685083525795728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15.13021859092327</v>
      </c>
      <c r="Q345" s="42">
        <f t="shared" si="170"/>
        <v>0.3933220126525101</v>
      </c>
      <c r="R345" s="4">
        <f t="shared" si="171"/>
        <v>394529.56417518749</v>
      </c>
      <c r="S345">
        <f t="shared" si="152"/>
        <v>3.9452956417518749E-4</v>
      </c>
      <c r="T345" s="41">
        <f t="shared" si="153"/>
        <v>4.3032097109345368E-4</v>
      </c>
      <c r="U345" s="42">
        <f t="shared" si="172"/>
        <v>0.70055036592331343</v>
      </c>
      <c r="V345" s="42">
        <f t="shared" si="173"/>
        <v>1.1390002724735686</v>
      </c>
      <c r="W345" s="42">
        <f t="shared" si="174"/>
        <v>1.1227170809524794</v>
      </c>
      <c r="X345" s="42">
        <f t="shared" si="175"/>
        <v>1.6283191521089257E-2</v>
      </c>
      <c r="Y345" s="42">
        <f t="shared" si="149"/>
        <v>9.0299345377862043E-3</v>
      </c>
      <c r="Z345" s="10">
        <f t="shared" si="176"/>
        <v>20.984184235411465</v>
      </c>
      <c r="AA345">
        <f t="shared" si="154"/>
        <v>6670954.1227280572</v>
      </c>
      <c r="AB345" s="10">
        <f t="shared" si="155"/>
        <v>6.6709541227280571</v>
      </c>
      <c r="AC345" s="10">
        <f t="shared" si="156"/>
        <v>6.5699541227280571</v>
      </c>
      <c r="AD345" s="3">
        <f t="shared" si="157"/>
        <v>952.85774078724546</v>
      </c>
      <c r="AI345" s="94">
        <f t="shared" si="158"/>
        <v>1.1227170809524794</v>
      </c>
    </row>
    <row r="346" spans="2:35">
      <c r="B346" s="39">
        <f t="shared" si="159"/>
        <v>318</v>
      </c>
      <c r="C346" s="42">
        <f t="shared" si="160"/>
        <v>5.7194244604305329</v>
      </c>
      <c r="D346" s="10">
        <f t="shared" si="161"/>
        <v>9.2805755395693694</v>
      </c>
      <c r="E346" s="40">
        <f t="shared" si="162"/>
        <v>27.438848920861261</v>
      </c>
      <c r="F346" s="40">
        <f t="shared" si="163"/>
        <v>46</v>
      </c>
      <c r="G346" s="3">
        <f t="shared" si="164"/>
        <v>367.80575539568918</v>
      </c>
      <c r="H346" s="3">
        <f t="shared" si="165"/>
        <v>150.59214621494854</v>
      </c>
      <c r="I346">
        <f t="shared" si="150"/>
        <v>1.5059214621494855E-4</v>
      </c>
      <c r="J346" s="4">
        <f t="shared" si="166"/>
        <v>738.97361576022763</v>
      </c>
      <c r="K346" s="40">
        <f t="shared" si="167"/>
        <v>4.9071192245673254</v>
      </c>
      <c r="L346" s="40">
        <f t="shared" si="151"/>
        <v>1.0928807754326746</v>
      </c>
      <c r="M346" s="10">
        <f t="shared" si="168"/>
        <v>6.6709541227280571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15.131988571895771</v>
      </c>
      <c r="Q346" s="42">
        <f t="shared" si="170"/>
        <v>0.39451059480252521</v>
      </c>
      <c r="R346" s="4">
        <f t="shared" si="171"/>
        <v>393766.86587893125</v>
      </c>
      <c r="S346">
        <f t="shared" si="152"/>
        <v>3.9376686587893126E-4</v>
      </c>
      <c r="T346" s="41">
        <f t="shared" si="153"/>
        <v>4.3108366938970991E-4</v>
      </c>
      <c r="U346" s="42">
        <f t="shared" si="172"/>
        <v>0.69919607306658305</v>
      </c>
      <c r="V346" s="42">
        <f t="shared" si="173"/>
        <v>1.1394188081262848</v>
      </c>
      <c r="W346" s="42">
        <f t="shared" si="174"/>
        <v>1.1231351859284264</v>
      </c>
      <c r="X346" s="42">
        <f t="shared" si="175"/>
        <v>1.6283622197858394E-2</v>
      </c>
      <c r="Y346" s="42">
        <f t="shared" si="149"/>
        <v>9.0492889604681694E-3</v>
      </c>
      <c r="Z346" s="10">
        <f t="shared" si="176"/>
        <v>20.991954933666012</v>
      </c>
      <c r="AA346">
        <f t="shared" si="154"/>
        <v>6673387.0565253021</v>
      </c>
      <c r="AB346" s="10">
        <f t="shared" si="155"/>
        <v>6.6733870565253017</v>
      </c>
      <c r="AC346" s="10">
        <f t="shared" si="156"/>
        <v>6.5723870565253018</v>
      </c>
      <c r="AD346" s="3">
        <f t="shared" si="157"/>
        <v>953.2105955801743</v>
      </c>
      <c r="AI346" s="94">
        <f t="shared" si="158"/>
        <v>1.1231351859284264</v>
      </c>
    </row>
    <row r="347" spans="2:35">
      <c r="B347" s="39">
        <f t="shared" si="159"/>
        <v>319</v>
      </c>
      <c r="C347" s="42">
        <f t="shared" si="160"/>
        <v>5.737410071941321</v>
      </c>
      <c r="D347" s="10">
        <f t="shared" si="161"/>
        <v>9.2625899280585813</v>
      </c>
      <c r="E347" s="40">
        <f t="shared" si="162"/>
        <v>27.474820143882837</v>
      </c>
      <c r="F347" s="40">
        <f t="shared" si="163"/>
        <v>46</v>
      </c>
      <c r="G347" s="3">
        <f t="shared" si="164"/>
        <v>367.62589928058128</v>
      </c>
      <c r="H347" s="3">
        <f t="shared" si="165"/>
        <v>150.59214621494854</v>
      </c>
      <c r="I347">
        <f t="shared" si="150"/>
        <v>1.5059214621494855E-4</v>
      </c>
      <c r="J347" s="4">
        <f t="shared" si="166"/>
        <v>740.52502204903521</v>
      </c>
      <c r="K347" s="40">
        <f t="shared" si="167"/>
        <v>4.9174212644000885</v>
      </c>
      <c r="L347" s="40">
        <f t="shared" si="151"/>
        <v>1.0825787355999115</v>
      </c>
      <c r="M347" s="10">
        <f t="shared" si="168"/>
        <v>6.6733870565253017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15.133748824928457</v>
      </c>
      <c r="Q347" s="42">
        <f t="shared" si="170"/>
        <v>0.39569903870488216</v>
      </c>
      <c r="R347" s="4">
        <f t="shared" si="171"/>
        <v>393003.97771219921</v>
      </c>
      <c r="S347">
        <f t="shared" si="152"/>
        <v>3.9300397771219918E-4</v>
      </c>
      <c r="T347" s="41">
        <f t="shared" si="153"/>
        <v>4.3184655755644199E-4</v>
      </c>
      <c r="U347" s="42">
        <f t="shared" si="172"/>
        <v>0.69784144306444362</v>
      </c>
      <c r="V347" s="42">
        <f t="shared" si="173"/>
        <v>1.1398350392920427</v>
      </c>
      <c r="W347" s="42">
        <f t="shared" si="174"/>
        <v>1.1235510965271422</v>
      </c>
      <c r="X347" s="42">
        <f t="shared" si="175"/>
        <v>1.6283942764900416E-2</v>
      </c>
      <c r="Y347" s="42">
        <f t="shared" si="149"/>
        <v>9.0686415129534442E-3</v>
      </c>
      <c r="Z347" s="10">
        <f t="shared" si="176"/>
        <v>20.999684620082171</v>
      </c>
      <c r="AA347">
        <f t="shared" si="154"/>
        <v>6675807.1498950282</v>
      </c>
      <c r="AB347" s="10">
        <f t="shared" si="155"/>
        <v>6.6758071498950278</v>
      </c>
      <c r="AC347" s="10">
        <f t="shared" si="156"/>
        <v>6.5748071498950278</v>
      </c>
      <c r="AD347" s="3">
        <f t="shared" si="157"/>
        <v>953.56158809209978</v>
      </c>
      <c r="AI347" s="94">
        <f t="shared" si="158"/>
        <v>1.1235510965271422</v>
      </c>
    </row>
    <row r="348" spans="2:35">
      <c r="B348" s="39">
        <f t="shared" si="159"/>
        <v>320</v>
      </c>
      <c r="C348" s="42">
        <f t="shared" si="160"/>
        <v>5.7553956834521092</v>
      </c>
      <c r="D348" s="10">
        <f t="shared" si="161"/>
        <v>9.2446043165477931</v>
      </c>
      <c r="E348" s="40">
        <f t="shared" si="162"/>
        <v>27.510791366904414</v>
      </c>
      <c r="F348" s="40">
        <f t="shared" si="163"/>
        <v>46</v>
      </c>
      <c r="G348" s="3">
        <f t="shared" si="164"/>
        <v>367.44604316547338</v>
      </c>
      <c r="H348" s="3">
        <f t="shared" si="165"/>
        <v>150.59214621494854</v>
      </c>
      <c r="I348">
        <f t="shared" si="150"/>
        <v>1.5059214621494855E-4</v>
      </c>
      <c r="J348" s="4">
        <f t="shared" si="166"/>
        <v>742.0784608365841</v>
      </c>
      <c r="K348" s="40">
        <f t="shared" si="167"/>
        <v>4.9277368009442819</v>
      </c>
      <c r="L348" s="40">
        <f t="shared" si="151"/>
        <v>1.0722631990557181</v>
      </c>
      <c r="M348" s="10">
        <f t="shared" si="168"/>
        <v>6.6758071498950278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15.135499354259725</v>
      </c>
      <c r="Q348" s="42">
        <f t="shared" si="170"/>
        <v>0.39688734515515633</v>
      </c>
      <c r="R348" s="4">
        <f t="shared" si="171"/>
        <v>392240.90077166306</v>
      </c>
      <c r="S348">
        <f t="shared" si="152"/>
        <v>3.9224090077166307E-4</v>
      </c>
      <c r="T348" s="41">
        <f t="shared" si="153"/>
        <v>4.326096344969781E-4</v>
      </c>
      <c r="U348" s="42">
        <f t="shared" si="172"/>
        <v>0.69648647786421114</v>
      </c>
      <c r="V348" s="42">
        <f t="shared" si="173"/>
        <v>1.1402489651721157</v>
      </c>
      <c r="W348" s="42">
        <f t="shared" si="174"/>
        <v>1.1239648120517862</v>
      </c>
      <c r="X348" s="42">
        <f t="shared" si="175"/>
        <v>1.6284153120329492E-2</v>
      </c>
      <c r="Y348" s="42">
        <f t="shared" si="149"/>
        <v>9.0879920771435845E-3</v>
      </c>
      <c r="Z348" s="10">
        <f t="shared" si="176"/>
        <v>21.007373281713324</v>
      </c>
      <c r="AA348">
        <f t="shared" si="154"/>
        <v>6678214.3987837704</v>
      </c>
      <c r="AB348" s="10">
        <f t="shared" si="155"/>
        <v>6.6782143987837701</v>
      </c>
      <c r="AC348" s="10">
        <f t="shared" si="156"/>
        <v>6.5772143987837701</v>
      </c>
      <c r="AD348" s="3">
        <f t="shared" si="157"/>
        <v>953.91071773513715</v>
      </c>
      <c r="AI348" s="94">
        <f t="shared" si="158"/>
        <v>1.1239648120517862</v>
      </c>
    </row>
    <row r="349" spans="2:35">
      <c r="B349" s="39">
        <f t="shared" si="159"/>
        <v>321</v>
      </c>
      <c r="C349" s="42">
        <f t="shared" si="160"/>
        <v>5.7733812949628973</v>
      </c>
      <c r="D349" s="10">
        <f t="shared" si="161"/>
        <v>9.226618705037005</v>
      </c>
      <c r="E349" s="40">
        <f t="shared" si="162"/>
        <v>27.54676258992599</v>
      </c>
      <c r="F349" s="40">
        <f t="shared" si="163"/>
        <v>46</v>
      </c>
      <c r="G349" s="3">
        <f t="shared" si="164"/>
        <v>367.26618705036549</v>
      </c>
      <c r="H349" s="3">
        <f t="shared" si="165"/>
        <v>150.59214621494854</v>
      </c>
      <c r="I349">
        <f t="shared" si="150"/>
        <v>1.5059214621494855E-4</v>
      </c>
      <c r="J349" s="4">
        <f t="shared" si="166"/>
        <v>743.63393212287338</v>
      </c>
      <c r="K349" s="40">
        <f t="shared" si="167"/>
        <v>4.9380658341999011</v>
      </c>
      <c r="L349" s="40">
        <f t="shared" si="151"/>
        <v>1.0619341658000989</v>
      </c>
      <c r="M349" s="10">
        <f t="shared" si="168"/>
        <v>6.6782143987837701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15.137240164102185</v>
      </c>
      <c r="Q349" s="42">
        <f t="shared" si="170"/>
        <v>0.39807551494805166</v>
      </c>
      <c r="R349" s="4">
        <f t="shared" si="171"/>
        <v>391477.63615399512</v>
      </c>
      <c r="S349">
        <f t="shared" si="152"/>
        <v>3.9147763615399514E-4</v>
      </c>
      <c r="T349" s="41">
        <f t="shared" si="153"/>
        <v>4.3337289911464603E-4</v>
      </c>
      <c r="U349" s="42">
        <f t="shared" si="172"/>
        <v>0.69513117941320302</v>
      </c>
      <c r="V349" s="42">
        <f t="shared" si="173"/>
        <v>1.1406605849703899</v>
      </c>
      <c r="W349" s="42">
        <f t="shared" si="174"/>
        <v>1.1243763318094175</v>
      </c>
      <c r="X349" s="42">
        <f t="shared" si="175"/>
        <v>1.6284253160972373E-2</v>
      </c>
      <c r="Y349" s="42">
        <f t="shared" si="149"/>
        <v>9.1073405348493126E-3</v>
      </c>
      <c r="Z349" s="10">
        <f t="shared" si="176"/>
        <v>21.015020905679716</v>
      </c>
      <c r="AA349">
        <f t="shared" si="154"/>
        <v>6680608.799158996</v>
      </c>
      <c r="AB349" s="10">
        <f t="shared" si="155"/>
        <v>6.6806087991589962</v>
      </c>
      <c r="AC349" s="10">
        <f t="shared" si="156"/>
        <v>6.5796087991589962</v>
      </c>
      <c r="AD349" s="3">
        <f t="shared" si="157"/>
        <v>954.25798392443744</v>
      </c>
      <c r="AI349" s="94">
        <f t="shared" si="158"/>
        <v>1.1243763318094175</v>
      </c>
    </row>
    <row r="350" spans="2:35">
      <c r="B350" s="39">
        <f t="shared" si="159"/>
        <v>322</v>
      </c>
      <c r="C350" s="42">
        <f t="shared" si="160"/>
        <v>5.7913669064736855</v>
      </c>
      <c r="D350" s="10">
        <f t="shared" si="161"/>
        <v>9.2086330935262168</v>
      </c>
      <c r="E350" s="40">
        <f t="shared" si="162"/>
        <v>27.582733812947566</v>
      </c>
      <c r="F350" s="40">
        <f t="shared" si="163"/>
        <v>46</v>
      </c>
      <c r="G350" s="3">
        <f t="shared" si="164"/>
        <v>367.08633093525759</v>
      </c>
      <c r="H350" s="3">
        <f t="shared" si="165"/>
        <v>150.59214621494854</v>
      </c>
      <c r="I350">
        <f t="shared" si="150"/>
        <v>1.5059214621494855E-4</v>
      </c>
      <c r="J350" s="4">
        <f t="shared" si="166"/>
        <v>745.1914359079035</v>
      </c>
      <c r="K350" s="40">
        <f t="shared" si="167"/>
        <v>4.9484083641669487</v>
      </c>
      <c r="L350" s="40">
        <f t="shared" si="151"/>
        <v>1.0515916358330513</v>
      </c>
      <c r="M350" s="10">
        <f t="shared" si="168"/>
        <v>6.6806087991589962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15.138971258641346</v>
      </c>
      <c r="Q350" s="42">
        <f t="shared" si="170"/>
        <v>0.39926354887740612</v>
      </c>
      <c r="R350" s="4">
        <f t="shared" si="171"/>
        <v>390714.18495586718</v>
      </c>
      <c r="S350">
        <f t="shared" si="152"/>
        <v>3.907141849558672E-4</v>
      </c>
      <c r="T350" s="41">
        <f t="shared" si="153"/>
        <v>4.3413635031277397E-4</v>
      </c>
      <c r="U350" s="42">
        <f t="shared" si="172"/>
        <v>0.69377554965873511</v>
      </c>
      <c r="V350" s="42">
        <f t="shared" si="173"/>
        <v>1.1410698978980414</v>
      </c>
      <c r="W350" s="42">
        <f t="shared" si="174"/>
        <v>1.1247856551106736</v>
      </c>
      <c r="X350" s="42">
        <f t="shared" si="175"/>
        <v>1.6284242787367731E-2</v>
      </c>
      <c r="Y350" s="42">
        <f t="shared" ref="Y350:Y413" si="179">IF((X350*(Q350-Q349)+Y349)&lt;0,0,X350*(Q350-Q349)+Y349)</f>
        <v>9.1266867677945503E-3</v>
      </c>
      <c r="Z350" s="10">
        <f t="shared" si="176"/>
        <v>21.022627479176116</v>
      </c>
      <c r="AA350">
        <f t="shared" si="154"/>
        <v>6682990.3470115047</v>
      </c>
      <c r="AB350" s="10">
        <f t="shared" si="155"/>
        <v>6.6829903470115051</v>
      </c>
      <c r="AC350" s="10">
        <f t="shared" si="156"/>
        <v>6.5819903470115051</v>
      </c>
      <c r="AD350" s="3">
        <f t="shared" si="157"/>
        <v>954.60338607853589</v>
      </c>
      <c r="AI350" s="94">
        <f t="shared" si="158"/>
        <v>1.1247856551106736</v>
      </c>
    </row>
    <row r="351" spans="2:35">
      <c r="B351" s="39">
        <f t="shared" si="159"/>
        <v>323</v>
      </c>
      <c r="C351" s="42">
        <f t="shared" si="160"/>
        <v>5.8093525179844736</v>
      </c>
      <c r="D351" s="10">
        <f t="shared" si="161"/>
        <v>9.1906474820154287</v>
      </c>
      <c r="E351" s="40">
        <f t="shared" si="162"/>
        <v>27.618705035969143</v>
      </c>
      <c r="F351" s="40">
        <f t="shared" si="163"/>
        <v>46</v>
      </c>
      <c r="G351" s="3">
        <f t="shared" si="164"/>
        <v>366.9064748201497</v>
      </c>
      <c r="H351" s="3">
        <f t="shared" si="165"/>
        <v>150.59214621494854</v>
      </c>
      <c r="I351">
        <f t="shared" si="150"/>
        <v>1.5059214621494855E-4</v>
      </c>
      <c r="J351" s="4">
        <f t="shared" si="166"/>
        <v>746.75097219167401</v>
      </c>
      <c r="K351" s="40">
        <f t="shared" si="167"/>
        <v>4.9587643908454222</v>
      </c>
      <c r="L351" s="40">
        <f t="shared" si="151"/>
        <v>1.0412356091545778</v>
      </c>
      <c r="M351" s="10">
        <f t="shared" si="168"/>
        <v>6.6829903470115051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15.140692642037431</v>
      </c>
      <c r="Q351" s="42">
        <f t="shared" si="170"/>
        <v>0.40045144773619751</v>
      </c>
      <c r="R351" s="4">
        <f t="shared" si="171"/>
        <v>389950.5482739514</v>
      </c>
      <c r="S351">
        <f t="shared" si="152"/>
        <v>3.8995054827395138E-4</v>
      </c>
      <c r="T351" s="41">
        <f t="shared" si="153"/>
        <v>4.3489998699468979E-4</v>
      </c>
      <c r="U351" s="42">
        <f t="shared" si="172"/>
        <v>0.69241959054812452</v>
      </c>
      <c r="V351" s="42">
        <f t="shared" si="173"/>
        <v>1.1414769031685006</v>
      </c>
      <c r="W351" s="42">
        <f t="shared" si="174"/>
        <v>1.125192781270181</v>
      </c>
      <c r="X351" s="42">
        <f t="shared" si="175"/>
        <v>1.6284121898319626E-2</v>
      </c>
      <c r="Y351" s="42">
        <f t="shared" si="179"/>
        <v>9.1460306576139835E-3</v>
      </c>
      <c r="Z351" s="10">
        <f t="shared" si="176"/>
        <v>21.030192989464627</v>
      </c>
      <c r="AA351">
        <f t="shared" si="154"/>
        <v>6685359.0383531805</v>
      </c>
      <c r="AB351" s="10">
        <f t="shared" si="155"/>
        <v>6.6853590383531802</v>
      </c>
      <c r="AC351" s="10">
        <f t="shared" si="156"/>
        <v>6.5843590383531803</v>
      </c>
      <c r="AD351" s="3">
        <f t="shared" si="157"/>
        <v>954.94692361902548</v>
      </c>
      <c r="AI351" s="94">
        <f t="shared" si="158"/>
        <v>1.125192781270181</v>
      </c>
    </row>
    <row r="352" spans="2:35">
      <c r="B352" s="39">
        <f t="shared" si="159"/>
        <v>324</v>
      </c>
      <c r="C352" s="42">
        <f t="shared" si="160"/>
        <v>5.8273381294952618</v>
      </c>
      <c r="D352" s="10">
        <f t="shared" si="161"/>
        <v>9.1726618705046405</v>
      </c>
      <c r="E352" s="40">
        <f t="shared" si="162"/>
        <v>27.654676258990719</v>
      </c>
      <c r="F352" s="40">
        <f t="shared" si="163"/>
        <v>46</v>
      </c>
      <c r="G352" s="3">
        <f t="shared" si="164"/>
        <v>366.7266187050418</v>
      </c>
      <c r="H352" s="3">
        <f t="shared" si="165"/>
        <v>150.59214621494854</v>
      </c>
      <c r="I352">
        <f t="shared" si="150"/>
        <v>1.5059214621494855E-4</v>
      </c>
      <c r="J352" s="4">
        <f t="shared" si="166"/>
        <v>748.31254097418559</v>
      </c>
      <c r="K352" s="40">
        <f t="shared" si="167"/>
        <v>4.969133914235325</v>
      </c>
      <c r="L352" s="40">
        <f t="shared" si="151"/>
        <v>1.030866085764675</v>
      </c>
      <c r="M352" s="10">
        <f t="shared" si="168"/>
        <v>6.6853590383531802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15.142404318423806</v>
      </c>
      <c r="Q352" s="42">
        <f t="shared" si="170"/>
        <v>0.40163921231654914</v>
      </c>
      <c r="R352" s="4">
        <f t="shared" si="171"/>
        <v>389186.72720491956</v>
      </c>
      <c r="S352">
        <f t="shared" si="152"/>
        <v>3.8918672720491957E-4</v>
      </c>
      <c r="T352" s="41">
        <f t="shared" si="153"/>
        <v>4.356638080637216E-4</v>
      </c>
      <c r="U352" s="42">
        <f t="shared" si="172"/>
        <v>0.69106330402868743</v>
      </c>
      <c r="V352" s="42">
        <f t="shared" si="173"/>
        <v>1.1418816000015444</v>
      </c>
      <c r="W352" s="42">
        <f t="shared" si="174"/>
        <v>1.1255977096061698</v>
      </c>
      <c r="X352" s="42">
        <f t="shared" si="175"/>
        <v>1.6283890395374589E-2</v>
      </c>
      <c r="Y352" s="42">
        <f t="shared" si="179"/>
        <v>9.1653720858559384E-3</v>
      </c>
      <c r="Z352" s="10">
        <f t="shared" si="176"/>
        <v>21.037717423879702</v>
      </c>
      <c r="AA352">
        <f t="shared" si="154"/>
        <v>6687714.8692185562</v>
      </c>
      <c r="AB352" s="10">
        <f t="shared" si="155"/>
        <v>6.6877148692185564</v>
      </c>
      <c r="AC352" s="10">
        <f t="shared" si="156"/>
        <v>6.5867148692185564</v>
      </c>
      <c r="AD352" s="3">
        <f t="shared" si="157"/>
        <v>955.28859597078406</v>
      </c>
      <c r="AI352" s="94">
        <f t="shared" si="158"/>
        <v>1.1255977096061698</v>
      </c>
    </row>
    <row r="353" spans="2:35">
      <c r="B353" s="39">
        <f t="shared" si="159"/>
        <v>325</v>
      </c>
      <c r="C353" s="42">
        <f t="shared" si="160"/>
        <v>5.8453237410060499</v>
      </c>
      <c r="D353" s="10">
        <f t="shared" si="161"/>
        <v>9.1546762589938524</v>
      </c>
      <c r="E353" s="40">
        <f t="shared" si="162"/>
        <v>27.690647482012295</v>
      </c>
      <c r="F353" s="40">
        <f t="shared" si="163"/>
        <v>46</v>
      </c>
      <c r="G353" s="3">
        <f t="shared" si="164"/>
        <v>366.54676258993391</v>
      </c>
      <c r="H353" s="3">
        <f t="shared" si="165"/>
        <v>150.59214621494854</v>
      </c>
      <c r="I353">
        <f t="shared" si="150"/>
        <v>1.5059214621494855E-4</v>
      </c>
      <c r="J353" s="4">
        <f t="shared" si="166"/>
        <v>749.8761422554378</v>
      </c>
      <c r="K353" s="40">
        <f t="shared" si="167"/>
        <v>4.9795169343366545</v>
      </c>
      <c r="L353" s="40">
        <f t="shared" si="151"/>
        <v>1.0204830656633455</v>
      </c>
      <c r="M353" s="10">
        <f t="shared" si="168"/>
        <v>6.6877148692185564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15.144106291908166</v>
      </c>
      <c r="Q353" s="42">
        <f t="shared" si="170"/>
        <v>0.4028268434097354</v>
      </c>
      <c r="R353" s="4">
        <f t="shared" si="171"/>
        <v>388422.72284544376</v>
      </c>
      <c r="S353">
        <f t="shared" si="152"/>
        <v>3.8842272284544374E-4</v>
      </c>
      <c r="T353" s="41">
        <f t="shared" si="153"/>
        <v>4.3642781242319743E-4</v>
      </c>
      <c r="U353" s="42">
        <f t="shared" si="172"/>
        <v>0.68970669204774071</v>
      </c>
      <c r="V353" s="42">
        <f t="shared" si="173"/>
        <v>1.1422839876203543</v>
      </c>
      <c r="W353" s="42">
        <f t="shared" si="174"/>
        <v>1.126000439440743</v>
      </c>
      <c r="X353" s="42">
        <f t="shared" si="175"/>
        <v>1.6283548179611307E-2</v>
      </c>
      <c r="Y353" s="42">
        <f t="shared" si="179"/>
        <v>9.1847109339814412E-3</v>
      </c>
      <c r="Z353" s="10">
        <f t="shared" si="176"/>
        <v>21.045200769824373</v>
      </c>
      <c r="AA353">
        <f t="shared" si="154"/>
        <v>6690057.835663639</v>
      </c>
      <c r="AB353" s="10">
        <f t="shared" si="155"/>
        <v>6.6900578356636391</v>
      </c>
      <c r="AC353" s="10">
        <f t="shared" si="156"/>
        <v>6.5890578356636391</v>
      </c>
      <c r="AD353" s="3">
        <f t="shared" si="157"/>
        <v>955.62840256180402</v>
      </c>
      <c r="AI353" s="94">
        <f t="shared" si="158"/>
        <v>1.126000439440743</v>
      </c>
    </row>
    <row r="354" spans="2:35">
      <c r="B354" s="39">
        <f t="shared" si="159"/>
        <v>326</v>
      </c>
      <c r="C354" s="42">
        <f t="shared" si="160"/>
        <v>5.863309352516838</v>
      </c>
      <c r="D354" s="10">
        <f t="shared" si="161"/>
        <v>9.1366906474830643</v>
      </c>
      <c r="E354" s="40">
        <f t="shared" si="162"/>
        <v>27.726618705033871</v>
      </c>
      <c r="F354" s="40">
        <f t="shared" si="163"/>
        <v>46</v>
      </c>
      <c r="G354" s="3">
        <f t="shared" si="164"/>
        <v>366.36690647482601</v>
      </c>
      <c r="H354" s="3">
        <f t="shared" si="165"/>
        <v>150.59214621494854</v>
      </c>
      <c r="I354">
        <f t="shared" si="150"/>
        <v>1.5059214621494855E-4</v>
      </c>
      <c r="J354" s="4">
        <f t="shared" si="166"/>
        <v>751.44177603543085</v>
      </c>
      <c r="K354" s="40">
        <f t="shared" si="167"/>
        <v>4.9899134511494125</v>
      </c>
      <c r="L354" s="40">
        <f t="shared" si="151"/>
        <v>1.0100865488505875</v>
      </c>
      <c r="M354" s="10">
        <f t="shared" si="168"/>
        <v>6.6900578356636391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15.145798566571763</v>
      </c>
      <c r="Q354" s="42">
        <f t="shared" si="170"/>
        <v>0.40401434180618734</v>
      </c>
      <c r="R354" s="4">
        <f t="shared" si="171"/>
        <v>387658.5362921959</v>
      </c>
      <c r="S354">
        <f t="shared" si="152"/>
        <v>3.8765853629219591E-4</v>
      </c>
      <c r="T354" s="41">
        <f t="shared" si="153"/>
        <v>4.3719199897644526E-4</v>
      </c>
      <c r="U354" s="42">
        <f t="shared" si="172"/>
        <v>0.68834975655260056</v>
      </c>
      <c r="V354" s="42">
        <f t="shared" si="173"/>
        <v>1.1426840652538741</v>
      </c>
      <c r="W354" s="42">
        <f t="shared" si="174"/>
        <v>1.1264009700996738</v>
      </c>
      <c r="X354" s="42">
        <f t="shared" si="175"/>
        <v>1.6283095154200344E-2</v>
      </c>
      <c r="Y354" s="42">
        <f t="shared" si="179"/>
        <v>9.2040470833663277E-3</v>
      </c>
      <c r="Z354" s="10">
        <f t="shared" si="176"/>
        <v>21.052643014773508</v>
      </c>
      <c r="AA354">
        <f t="shared" si="154"/>
        <v>6692387.9337669257</v>
      </c>
      <c r="AB354" s="10">
        <f t="shared" si="155"/>
        <v>6.6923879337669261</v>
      </c>
      <c r="AC354" s="10">
        <f t="shared" si="156"/>
        <v>6.5913879337669261</v>
      </c>
      <c r="AD354" s="3">
        <f t="shared" si="157"/>
        <v>955.96634282333946</v>
      </c>
      <c r="AI354" s="94">
        <f t="shared" si="158"/>
        <v>1.1264009700996738</v>
      </c>
    </row>
    <row r="355" spans="2:35">
      <c r="B355" s="39">
        <f t="shared" si="159"/>
        <v>327</v>
      </c>
      <c r="C355" s="42">
        <f t="shared" si="160"/>
        <v>5.8812949640276262</v>
      </c>
      <c r="D355" s="10">
        <f t="shared" si="161"/>
        <v>9.1187050359722761</v>
      </c>
      <c r="E355" s="40">
        <f t="shared" si="162"/>
        <v>27.762589928055448</v>
      </c>
      <c r="F355" s="40">
        <f t="shared" si="163"/>
        <v>46</v>
      </c>
      <c r="G355" s="3">
        <f t="shared" si="164"/>
        <v>366.18705035971811</v>
      </c>
      <c r="H355" s="3">
        <f t="shared" si="165"/>
        <v>150.59214621494854</v>
      </c>
      <c r="I355">
        <f t="shared" si="150"/>
        <v>1.5059214621494855E-4</v>
      </c>
      <c r="J355" s="4">
        <f t="shared" si="166"/>
        <v>753.00944231416452</v>
      </c>
      <c r="K355" s="40">
        <f t="shared" si="167"/>
        <v>5.0003234646735981</v>
      </c>
      <c r="L355" s="40">
        <f t="shared" si="151"/>
        <v>0.99967653532640188</v>
      </c>
      <c r="M355" s="10">
        <f t="shared" si="168"/>
        <v>6.6923879337669261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15.147481146470183</v>
      </c>
      <c r="Q355" s="42">
        <f t="shared" si="170"/>
        <v>0.40520170829549829</v>
      </c>
      <c r="R355" s="4">
        <f t="shared" si="171"/>
        <v>386894.16864184808</v>
      </c>
      <c r="S355">
        <f t="shared" si="152"/>
        <v>3.8689416864184808E-4</v>
      </c>
      <c r="T355" s="41">
        <f t="shared" si="153"/>
        <v>4.3795636662679309E-4</v>
      </c>
      <c r="U355" s="42">
        <f t="shared" si="172"/>
        <v>0.68699249949058405</v>
      </c>
      <c r="V355" s="42">
        <f t="shared" si="173"/>
        <v>1.1430818321343617</v>
      </c>
      <c r="W355" s="42">
        <f t="shared" si="174"/>
        <v>1.1267993009125807</v>
      </c>
      <c r="X355" s="42">
        <f t="shared" si="175"/>
        <v>1.6282531221780916E-2</v>
      </c>
      <c r="Y355" s="42">
        <f t="shared" si="179"/>
        <v>9.2233804153002297E-3</v>
      </c>
      <c r="Z355" s="10">
        <f t="shared" si="176"/>
        <v>21.060044146269906</v>
      </c>
      <c r="AA355">
        <f t="shared" si="154"/>
        <v>6694705.1596281789</v>
      </c>
      <c r="AB355" s="10">
        <f t="shared" si="155"/>
        <v>6.694705159628179</v>
      </c>
      <c r="AC355" s="10">
        <f t="shared" si="156"/>
        <v>6.593705159628179</v>
      </c>
      <c r="AD355" s="3">
        <f t="shared" si="157"/>
        <v>956.30241618972866</v>
      </c>
      <c r="AI355" s="94">
        <f t="shared" si="158"/>
        <v>1.1267993009125807</v>
      </c>
    </row>
    <row r="356" spans="2:35">
      <c r="B356" s="39">
        <f t="shared" si="159"/>
        <v>328</v>
      </c>
      <c r="C356" s="42">
        <f t="shared" si="160"/>
        <v>5.8992805755384143</v>
      </c>
      <c r="D356" s="10">
        <f t="shared" si="161"/>
        <v>9.100719424461488</v>
      </c>
      <c r="E356" s="40">
        <f t="shared" si="162"/>
        <v>27.798561151077024</v>
      </c>
      <c r="F356" s="40">
        <f t="shared" si="163"/>
        <v>46</v>
      </c>
      <c r="G356" s="3">
        <f t="shared" si="164"/>
        <v>366.00719424461022</v>
      </c>
      <c r="H356" s="3">
        <f t="shared" si="165"/>
        <v>150.59214621494854</v>
      </c>
      <c r="I356">
        <f t="shared" si="150"/>
        <v>1.5059214621494855E-4</v>
      </c>
      <c r="J356" s="4">
        <f t="shared" si="166"/>
        <v>754.57914109163926</v>
      </c>
      <c r="K356" s="40">
        <f t="shared" si="167"/>
        <v>5.0107469749092131</v>
      </c>
      <c r="L356" s="40">
        <f t="shared" si="151"/>
        <v>0.98925302509078694</v>
      </c>
      <c r="M356" s="10">
        <f t="shared" si="168"/>
        <v>6.694705159628179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15.149154035632529</v>
      </c>
      <c r="Q356" s="42">
        <f t="shared" si="170"/>
        <v>0.40638894366642947</v>
      </c>
      <c r="R356" s="4">
        <f t="shared" si="171"/>
        <v>386129.62099107204</v>
      </c>
      <c r="S356">
        <f t="shared" si="152"/>
        <v>3.8612962099107202E-4</v>
      </c>
      <c r="T356" s="41">
        <f t="shared" si="153"/>
        <v>4.3872091427756915E-4</v>
      </c>
      <c r="U356" s="42">
        <f t="shared" si="172"/>
        <v>0.68563492280900695</v>
      </c>
      <c r="V356" s="42">
        <f t="shared" si="173"/>
        <v>1.1434772875005506</v>
      </c>
      <c r="W356" s="42">
        <f t="shared" si="174"/>
        <v>1.1271954312127168</v>
      </c>
      <c r="X356" s="42">
        <f t="shared" si="175"/>
        <v>1.628185628783374E-2</v>
      </c>
      <c r="Y356" s="42">
        <f t="shared" si="179"/>
        <v>9.2427108109895649E-3</v>
      </c>
      <c r="Z356" s="10">
        <f t="shared" si="176"/>
        <v>21.067404151929495</v>
      </c>
      <c r="AA356">
        <f t="shared" si="154"/>
        <v>6697009.5093700625</v>
      </c>
      <c r="AB356" s="10">
        <f t="shared" si="155"/>
        <v>6.6970095093700621</v>
      </c>
      <c r="AC356" s="10">
        <f t="shared" si="156"/>
        <v>6.5960095093700621</v>
      </c>
      <c r="AD356" s="3">
        <f t="shared" si="157"/>
        <v>956.63662209863128</v>
      </c>
      <c r="AI356" s="94">
        <f t="shared" si="158"/>
        <v>1.1271954312127168</v>
      </c>
    </row>
    <row r="357" spans="2:35">
      <c r="B357" s="39">
        <f t="shared" si="159"/>
        <v>329</v>
      </c>
      <c r="C357" s="42">
        <f t="shared" si="160"/>
        <v>5.9172661870492025</v>
      </c>
      <c r="D357" s="10">
        <f t="shared" si="161"/>
        <v>9.0827338129506998</v>
      </c>
      <c r="E357" s="40">
        <f t="shared" si="162"/>
        <v>27.8345323740986</v>
      </c>
      <c r="F357" s="40">
        <f t="shared" si="163"/>
        <v>46</v>
      </c>
      <c r="G357" s="3">
        <f t="shared" si="164"/>
        <v>365.82733812950232</v>
      </c>
      <c r="H357" s="3">
        <f t="shared" si="165"/>
        <v>150.59214621494854</v>
      </c>
      <c r="I357">
        <f t="shared" si="150"/>
        <v>1.5059214621494855E-4</v>
      </c>
      <c r="J357" s="4">
        <f t="shared" si="166"/>
        <v>756.15087236785439</v>
      </c>
      <c r="K357" s="40">
        <f t="shared" si="167"/>
        <v>5.0211839818562529</v>
      </c>
      <c r="L357" s="40">
        <f t="shared" si="151"/>
        <v>0.97881601814374708</v>
      </c>
      <c r="M357" s="10">
        <f t="shared" si="168"/>
        <v>6.6970095093700621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15.150817238062672</v>
      </c>
      <c r="Q357" s="42">
        <f t="shared" si="170"/>
        <v>0.40757604870691555</v>
      </c>
      <c r="R357" s="4">
        <f t="shared" si="171"/>
        <v>385364.89443654014</v>
      </c>
      <c r="S357">
        <f t="shared" si="152"/>
        <v>3.8536489443654015E-4</v>
      </c>
      <c r="T357" s="41">
        <f t="shared" si="153"/>
        <v>4.3948564083210102E-4</v>
      </c>
      <c r="U357" s="42">
        <f t="shared" si="172"/>
        <v>0.6842770284551869</v>
      </c>
      <c r="V357" s="42">
        <f t="shared" si="173"/>
        <v>1.1438704305931022</v>
      </c>
      <c r="W357" s="42">
        <f t="shared" si="174"/>
        <v>1.1275893603372507</v>
      </c>
      <c r="X357" s="42">
        <f t="shared" si="175"/>
        <v>1.6281070255851571E-2</v>
      </c>
      <c r="Y357" s="42">
        <f t="shared" si="179"/>
        <v>9.262038151554795E-3</v>
      </c>
      <c r="Z357" s="10">
        <f t="shared" si="176"/>
        <v>21.074723019433574</v>
      </c>
      <c r="AA357">
        <f t="shared" si="154"/>
        <v>6699300.9791357061</v>
      </c>
      <c r="AB357" s="10">
        <f t="shared" si="155"/>
        <v>6.6993009791357059</v>
      </c>
      <c r="AC357" s="10">
        <f t="shared" si="156"/>
        <v>6.5983009791357059</v>
      </c>
      <c r="AD357" s="3">
        <f t="shared" si="157"/>
        <v>956.96895999067533</v>
      </c>
      <c r="AI357" s="94">
        <f t="shared" si="158"/>
        <v>1.1275893603372507</v>
      </c>
    </row>
    <row r="358" spans="2:35">
      <c r="B358" s="39">
        <f t="shared" si="159"/>
        <v>330</v>
      </c>
      <c r="C358" s="42">
        <f t="shared" si="160"/>
        <v>5.9352517985599906</v>
      </c>
      <c r="D358" s="10">
        <f t="shared" si="161"/>
        <v>9.0647482014399117</v>
      </c>
      <c r="E358" s="40">
        <f t="shared" si="162"/>
        <v>27.870503597120177</v>
      </c>
      <c r="F358" s="40">
        <f t="shared" si="163"/>
        <v>46</v>
      </c>
      <c r="G358" s="3">
        <f t="shared" si="164"/>
        <v>365.64748201439443</v>
      </c>
      <c r="H358" s="3">
        <f t="shared" si="165"/>
        <v>150.59214621494854</v>
      </c>
      <c r="I358">
        <f t="shared" si="150"/>
        <v>1.5059214621494855E-4</v>
      </c>
      <c r="J358" s="4">
        <f t="shared" si="166"/>
        <v>757.72463614281037</v>
      </c>
      <c r="K358" s="40">
        <f t="shared" si="167"/>
        <v>5.0316344855147221</v>
      </c>
      <c r="L358" s="40">
        <f t="shared" si="151"/>
        <v>0.96836551448527786</v>
      </c>
      <c r="M358" s="10">
        <f t="shared" si="168"/>
        <v>6.6993009791357059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15.152470757737527</v>
      </c>
      <c r="Q358" s="42">
        <f t="shared" si="170"/>
        <v>0.40876302420407024</v>
      </c>
      <c r="R358" s="4">
        <f t="shared" si="171"/>
        <v>384599.99007492402</v>
      </c>
      <c r="S358">
        <f t="shared" si="152"/>
        <v>3.8459999007492402E-4</v>
      </c>
      <c r="T358" s="41">
        <f t="shared" si="153"/>
        <v>4.4025054519371715E-4</v>
      </c>
      <c r="U358" s="42">
        <f t="shared" si="172"/>
        <v>0.68291881837643964</v>
      </c>
      <c r="V358" s="42">
        <f t="shared" si="173"/>
        <v>1.144261260660427</v>
      </c>
      <c r="W358" s="42">
        <f t="shared" si="174"/>
        <v>1.1279810876268497</v>
      </c>
      <c r="X358" s="42">
        <f t="shared" si="175"/>
        <v>1.6280173033577316E-2</v>
      </c>
      <c r="Y358" s="42">
        <f t="shared" si="179"/>
        <v>9.2813623180350892E-3</v>
      </c>
      <c r="Z358" s="10">
        <f t="shared" si="176"/>
        <v>21.082000736537747</v>
      </c>
      <c r="AA358">
        <f t="shared" si="154"/>
        <v>6701579.5650914991</v>
      </c>
      <c r="AB358" s="10">
        <f t="shared" si="155"/>
        <v>6.7015795650914995</v>
      </c>
      <c r="AC358" s="10">
        <f t="shared" si="156"/>
        <v>6.6005795650914996</v>
      </c>
      <c r="AD358" s="3">
        <f t="shared" si="157"/>
        <v>957.29942930986215</v>
      </c>
      <c r="AI358" s="94">
        <f t="shared" si="158"/>
        <v>1.1279810876268497</v>
      </c>
    </row>
    <row r="359" spans="2:35">
      <c r="B359" s="39">
        <f t="shared" si="159"/>
        <v>331</v>
      </c>
      <c r="C359" s="42">
        <f t="shared" si="160"/>
        <v>5.9532374100707788</v>
      </c>
      <c r="D359" s="10">
        <f t="shared" si="161"/>
        <v>9.0467625899291235</v>
      </c>
      <c r="E359" s="40">
        <f t="shared" si="162"/>
        <v>27.906474820141753</v>
      </c>
      <c r="F359" s="40">
        <f t="shared" si="163"/>
        <v>46</v>
      </c>
      <c r="G359" s="3">
        <f t="shared" si="164"/>
        <v>365.46762589928653</v>
      </c>
      <c r="H359" s="3">
        <f t="shared" si="165"/>
        <v>150.59214621494854</v>
      </c>
      <c r="I359">
        <f t="shared" ref="I359:I422" si="180">H359/1000^2</f>
        <v>1.5059214621494855E-4</v>
      </c>
      <c r="J359" s="4">
        <f t="shared" si="166"/>
        <v>759.30043241650719</v>
      </c>
      <c r="K359" s="40">
        <f t="shared" si="167"/>
        <v>5.042098485884619</v>
      </c>
      <c r="L359" s="40">
        <f t="shared" ref="L359:L422" si="181">IF((gstar-K359)&lt;0,0,gstar-K359)</f>
        <v>0.95790151411538105</v>
      </c>
      <c r="M359" s="10">
        <f t="shared" si="168"/>
        <v>6.7015795650914995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15.15411459860916</v>
      </c>
      <c r="Q359" s="42">
        <f t="shared" si="170"/>
        <v>0.40994987094419177</v>
      </c>
      <c r="R359" s="4">
        <f t="shared" si="171"/>
        <v>383834.90900289587</v>
      </c>
      <c r="S359">
        <f t="shared" ref="S359:S422" si="182">R359/1000^3</f>
        <v>3.8383490900289585E-4</v>
      </c>
      <c r="T359" s="41">
        <f t="shared" ref="T359:T422" si="183">(vc/1000^3-S359)</f>
        <v>4.4101562626574532E-4</v>
      </c>
      <c r="U359" s="42">
        <f t="shared" si="172"/>
        <v>0.68156029452008204</v>
      </c>
      <c r="V359" s="42">
        <f t="shared" si="173"/>
        <v>1.1446497769530688</v>
      </c>
      <c r="W359" s="42">
        <f t="shared" si="174"/>
        <v>1.1283706124261568</v>
      </c>
      <c r="X359" s="42">
        <f t="shared" si="175"/>
        <v>1.6279164526912027E-2</v>
      </c>
      <c r="Y359" s="42">
        <f t="shared" si="179"/>
        <v>9.3006831913857568E-3</v>
      </c>
      <c r="Z359" s="10">
        <f t="shared" si="176"/>
        <v>21.089237291064581</v>
      </c>
      <c r="AA359">
        <f t="shared" ref="AA359:AA422" si="184">Z359*rat*to+patm*1000000</f>
        <v>6703845.2634248035</v>
      </c>
      <c r="AB359" s="10">
        <f t="shared" ref="AB359:AB422" si="185">AA359/1000000</f>
        <v>6.7038452634248031</v>
      </c>
      <c r="AC359" s="10">
        <f t="shared" ref="AC359:AC422" si="186">AB359-patm</f>
        <v>6.6028452634248032</v>
      </c>
      <c r="AD359" s="3">
        <f t="shared" ref="AD359:AD422" si="187">AC359*1000000/6895</f>
        <v>957.62802950323476</v>
      </c>
      <c r="AI359" s="94">
        <f t="shared" ref="AI359:AI422" si="188">($M359-patm)*1000000*$I359/SQRT(rat*to)*SQRT(k)*(2/(k+1))^((k+1)/2/(k-1))</f>
        <v>1.1283706124261568</v>
      </c>
    </row>
    <row r="360" spans="2:35">
      <c r="B360" s="39">
        <f t="shared" ref="B360:B423" si="189">1+B359</f>
        <v>332</v>
      </c>
      <c r="C360" s="42">
        <f t="shared" ref="C360:C423" si="190">xincp+C359</f>
        <v>5.9712230215815669</v>
      </c>
      <c r="D360" s="10">
        <f t="shared" ref="D360:D423" si="191">(F360-E360)/2</f>
        <v>9.0287769784183354</v>
      </c>
      <c r="E360" s="40">
        <f t="shared" ref="E360:E423" si="192">E359+ci*2*xincp</f>
        <v>27.942446043163329</v>
      </c>
      <c r="F360" s="40">
        <f t="shared" ref="F360:F423" si="193">F359-osi*2*xincp</f>
        <v>46</v>
      </c>
      <c r="G360" s="3">
        <f t="shared" ref="G360:G423" si="194">G359-ei*n*2*xincp</f>
        <v>365.28776978417864</v>
      </c>
      <c r="H360" s="3">
        <f t="shared" ref="H360:H423" si="195">PI()/4*(dto+erate*(two-D360)/two)^2</f>
        <v>150.59214621494854</v>
      </c>
      <c r="I360">
        <f t="shared" si="180"/>
        <v>1.5059214621494855E-4</v>
      </c>
      <c r="J360" s="4">
        <f t="shared" ref="J360:J423" si="196">PI()/4*dc^2-PI()/4*(F360^2-E360^2)</f>
        <v>760.87826118894463</v>
      </c>
      <c r="K360" s="40">
        <f t="shared" ref="K360:K423" si="197">J360/H360</f>
        <v>5.0525759829659433</v>
      </c>
      <c r="L360" s="40">
        <f t="shared" si="181"/>
        <v>0.94742401703405665</v>
      </c>
      <c r="M360" s="10">
        <f t="shared" ref="M360:M423" si="198">AB359</f>
        <v>6.7038452634248031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15.155748764603167</v>
      </c>
      <c r="Q360" s="42">
        <f t="shared" ref="Q360:Q423" si="200">xincp/P360+Q359</f>
        <v>0.41113658971276845</v>
      </c>
      <c r="R360" s="4">
        <f t="shared" ref="R360:R423" si="201">PI()/4*(F360^2-E360^2)*G360</f>
        <v>383069.65231712756</v>
      </c>
      <c r="S360">
        <f t="shared" si="182"/>
        <v>3.8306965231712755E-4</v>
      </c>
      <c r="T360" s="41">
        <f t="shared" si="183"/>
        <v>4.4178088295151362E-4</v>
      </c>
      <c r="U360" s="42">
        <f t="shared" ref="U360:U423" si="202">rhopgrain*R360/1000^2</f>
        <v>0.68020145883343075</v>
      </c>
      <c r="V360" s="42">
        <f t="shared" ref="V360:V423" si="203">(U359-U360)/(Q360-Q359)</f>
        <v>1.145035978727335</v>
      </c>
      <c r="W360" s="42">
        <f t="shared" ref="W360:W423" si="204">IF(V360&lt;AI360,IF(AB359&gt;pbd,AI360,0),AI360)</f>
        <v>1.1287579340834013</v>
      </c>
      <c r="X360" s="42">
        <f t="shared" ref="X360:X423" si="205">V360-W360</f>
        <v>1.6278044643933676E-2</v>
      </c>
      <c r="Y360" s="42">
        <f t="shared" si="179"/>
        <v>9.3200006524804414E-3</v>
      </c>
      <c r="Z360" s="10">
        <f t="shared" ref="Z360:Z423" si="206">Y360/T360</f>
        <v>21.096432670906974</v>
      </c>
      <c r="AA360">
        <f t="shared" si="184"/>
        <v>6706098.0703449966</v>
      </c>
      <c r="AB360" s="10">
        <f t="shared" si="185"/>
        <v>6.7060980703449964</v>
      </c>
      <c r="AC360" s="10">
        <f t="shared" si="186"/>
        <v>6.6050980703449964</v>
      </c>
      <c r="AD360" s="3">
        <f t="shared" si="187"/>
        <v>957.95476002102919</v>
      </c>
      <c r="AI360" s="94">
        <f t="shared" si="188"/>
        <v>1.1287579340834013</v>
      </c>
    </row>
    <row r="361" spans="2:35">
      <c r="B361" s="39">
        <f t="shared" si="189"/>
        <v>333</v>
      </c>
      <c r="C361" s="42">
        <f t="shared" si="190"/>
        <v>5.9892086330923551</v>
      </c>
      <c r="D361" s="10">
        <f t="shared" si="191"/>
        <v>9.0107913669075472</v>
      </c>
      <c r="E361" s="40">
        <f t="shared" si="192"/>
        <v>27.978417266184906</v>
      </c>
      <c r="F361" s="40">
        <f t="shared" si="193"/>
        <v>46</v>
      </c>
      <c r="G361" s="3">
        <f t="shared" si="194"/>
        <v>365.10791366907074</v>
      </c>
      <c r="H361" s="3">
        <f t="shared" si="195"/>
        <v>150.59214621494854</v>
      </c>
      <c r="I361">
        <f t="shared" si="180"/>
        <v>1.5059214621494855E-4</v>
      </c>
      <c r="J361" s="4">
        <f t="shared" si="196"/>
        <v>762.45812246012269</v>
      </c>
      <c r="K361" s="40">
        <f t="shared" si="197"/>
        <v>5.0630669767586935</v>
      </c>
      <c r="L361" s="40">
        <f t="shared" si="181"/>
        <v>0.93693302324130645</v>
      </c>
      <c r="M361" s="10">
        <f t="shared" si="198"/>
        <v>6.7060980703449964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15.157373259619501</v>
      </c>
      <c r="Q361" s="42">
        <f t="shared" si="200"/>
        <v>0.4123231812944842</v>
      </c>
      <c r="R361" s="4">
        <f t="shared" si="201"/>
        <v>382304.22111429123</v>
      </c>
      <c r="S361">
        <f t="shared" si="182"/>
        <v>3.8230422111429124E-4</v>
      </c>
      <c r="T361" s="41">
        <f t="shared" si="183"/>
        <v>4.4254631415434993E-4</v>
      </c>
      <c r="U361" s="42">
        <f t="shared" si="202"/>
        <v>0.67884231326380229</v>
      </c>
      <c r="V361" s="42">
        <f t="shared" si="203"/>
        <v>1.1454198652439556</v>
      </c>
      <c r="W361" s="42">
        <f t="shared" si="204"/>
        <v>1.1291430519505745</v>
      </c>
      <c r="X361" s="42">
        <f t="shared" si="205"/>
        <v>1.6276813293381043E-2</v>
      </c>
      <c r="Y361" s="42">
        <f t="shared" si="179"/>
        <v>9.339314582111527E-3</v>
      </c>
      <c r="Z361" s="10">
        <f t="shared" si="206"/>
        <v>21.103586864027502</v>
      </c>
      <c r="AA361">
        <f t="shared" si="184"/>
        <v>6708337.9820832713</v>
      </c>
      <c r="AB361" s="10">
        <f t="shared" si="185"/>
        <v>6.7083379820832709</v>
      </c>
      <c r="AC361" s="10">
        <f t="shared" si="186"/>
        <v>6.6073379820832709</v>
      </c>
      <c r="AD361" s="3">
        <f t="shared" si="187"/>
        <v>958.27962031664561</v>
      </c>
      <c r="AI361" s="94">
        <f t="shared" si="188"/>
        <v>1.1291430519505745</v>
      </c>
    </row>
    <row r="362" spans="2:35">
      <c r="B362" s="39">
        <f t="shared" si="189"/>
        <v>334</v>
      </c>
      <c r="C362" s="42">
        <f t="shared" si="190"/>
        <v>6.0071942446031432</v>
      </c>
      <c r="D362" s="10">
        <f t="shared" si="191"/>
        <v>8.9928057553967591</v>
      </c>
      <c r="E362" s="40">
        <f t="shared" si="192"/>
        <v>28.014388489206482</v>
      </c>
      <c r="F362" s="40">
        <f t="shared" si="193"/>
        <v>46</v>
      </c>
      <c r="G362" s="3">
        <f t="shared" si="194"/>
        <v>364.92805755396284</v>
      </c>
      <c r="H362" s="3">
        <f t="shared" si="195"/>
        <v>150.59214621494854</v>
      </c>
      <c r="I362">
        <f t="shared" si="180"/>
        <v>1.5059214621494855E-4</v>
      </c>
      <c r="J362" s="4">
        <f t="shared" si="196"/>
        <v>764.0400162300416</v>
      </c>
      <c r="K362" s="40">
        <f t="shared" si="197"/>
        <v>5.0735714672628731</v>
      </c>
      <c r="L362" s="40">
        <f t="shared" si="181"/>
        <v>0.92642853273712689</v>
      </c>
      <c r="M362" s="10">
        <f t="shared" si="198"/>
        <v>6.7083379820832709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15.158988087532384</v>
      </c>
      <c r="Q362" s="42">
        <f t="shared" si="200"/>
        <v>0.41350964647322391</v>
      </c>
      <c r="R362" s="4">
        <f t="shared" si="201"/>
        <v>381538.61649105867</v>
      </c>
      <c r="S362">
        <f t="shared" si="182"/>
        <v>3.8153861649105867E-4</v>
      </c>
      <c r="T362" s="41">
        <f t="shared" si="183"/>
        <v>4.433119187775825E-4</v>
      </c>
      <c r="U362" s="42">
        <f t="shared" si="202"/>
        <v>0.6774828597585133</v>
      </c>
      <c r="V362" s="42">
        <f t="shared" si="203"/>
        <v>1.1458014357682407</v>
      </c>
      <c r="W362" s="42">
        <f t="shared" si="204"/>
        <v>1.1295259653833987</v>
      </c>
      <c r="X362" s="42">
        <f t="shared" si="205"/>
        <v>1.6275470384842006E-2</v>
      </c>
      <c r="Y362" s="42">
        <f t="shared" si="179"/>
        <v>9.3586248609907521E-3</v>
      </c>
      <c r="Z362" s="10">
        <f t="shared" si="206"/>
        <v>21.110699858458219</v>
      </c>
      <c r="AA362">
        <f t="shared" si="184"/>
        <v>6710564.994892573</v>
      </c>
      <c r="AB362" s="10">
        <f t="shared" si="185"/>
        <v>6.7105649948925734</v>
      </c>
      <c r="AC362" s="10">
        <f t="shared" si="186"/>
        <v>6.6095649948925734</v>
      </c>
      <c r="AD362" s="3">
        <f t="shared" si="187"/>
        <v>958.60260984663853</v>
      </c>
      <c r="AI362" s="94">
        <f t="shared" si="188"/>
        <v>1.1295259653833987</v>
      </c>
    </row>
    <row r="363" spans="2:35">
      <c r="B363" s="39">
        <f t="shared" si="189"/>
        <v>335</v>
      </c>
      <c r="C363" s="42">
        <f t="shared" si="190"/>
        <v>6.0251798561139314</v>
      </c>
      <c r="D363" s="10">
        <f t="shared" si="191"/>
        <v>8.9748201438859709</v>
      </c>
      <c r="E363" s="40">
        <f t="shared" si="192"/>
        <v>28.050359712228058</v>
      </c>
      <c r="F363" s="40">
        <f t="shared" si="193"/>
        <v>46</v>
      </c>
      <c r="G363" s="3">
        <f t="shared" si="194"/>
        <v>364.74820143885495</v>
      </c>
      <c r="H363" s="3">
        <f t="shared" si="195"/>
        <v>150.59214621494854</v>
      </c>
      <c r="I363">
        <f t="shared" si="180"/>
        <v>1.5059214621494855E-4</v>
      </c>
      <c r="J363" s="4">
        <f t="shared" si="196"/>
        <v>765.62394249870135</v>
      </c>
      <c r="K363" s="40">
        <f t="shared" si="197"/>
        <v>5.0840894544784812</v>
      </c>
      <c r="L363" s="40">
        <f t="shared" si="181"/>
        <v>0.91591054552151885</v>
      </c>
      <c r="M363" s="10">
        <f t="shared" si="198"/>
        <v>6.7105649948925734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15.160593252190312</v>
      </c>
      <c r="Q363" s="42">
        <f t="shared" si="200"/>
        <v>0.41469598603207919</v>
      </c>
      <c r="R363" s="4">
        <f t="shared" si="201"/>
        <v>380772.83954410191</v>
      </c>
      <c r="S363">
        <f t="shared" si="182"/>
        <v>3.8077283954410191E-4</v>
      </c>
      <c r="T363" s="41">
        <f t="shared" si="183"/>
        <v>4.4407769572453926E-4</v>
      </c>
      <c r="U363" s="42">
        <f t="shared" si="202"/>
        <v>0.67612310026487998</v>
      </c>
      <c r="V363" s="42">
        <f t="shared" si="203"/>
        <v>1.146180689570343</v>
      </c>
      <c r="W363" s="42">
        <f t="shared" si="204"/>
        <v>1.1299066737413135</v>
      </c>
      <c r="X363" s="42">
        <f t="shared" si="205"/>
        <v>1.6274015829029542E-2</v>
      </c>
      <c r="Y363" s="42">
        <f t="shared" si="179"/>
        <v>9.3779313697501671E-3</v>
      </c>
      <c r="Z363" s="10">
        <f t="shared" si="206"/>
        <v>21.117771642301271</v>
      </c>
      <c r="AA363">
        <f t="shared" si="184"/>
        <v>6712779.1050477969</v>
      </c>
      <c r="AB363" s="10">
        <f t="shared" si="185"/>
        <v>6.7127791050477965</v>
      </c>
      <c r="AC363" s="10">
        <f t="shared" si="186"/>
        <v>6.6117791050477965</v>
      </c>
      <c r="AD363" s="3">
        <f t="shared" si="187"/>
        <v>958.92372807074651</v>
      </c>
      <c r="AI363" s="94">
        <f t="shared" si="188"/>
        <v>1.1299066737413135</v>
      </c>
    </row>
    <row r="364" spans="2:35">
      <c r="B364" s="39">
        <f t="shared" si="189"/>
        <v>336</v>
      </c>
      <c r="C364" s="42">
        <f t="shared" si="190"/>
        <v>6.0431654676247195</v>
      </c>
      <c r="D364" s="10">
        <f t="shared" si="191"/>
        <v>8.9568345323751828</v>
      </c>
      <c r="E364" s="40">
        <f t="shared" si="192"/>
        <v>28.086330935249634</v>
      </c>
      <c r="F364" s="40">
        <f t="shared" si="193"/>
        <v>46</v>
      </c>
      <c r="G364" s="3">
        <f t="shared" si="194"/>
        <v>364.56834532374705</v>
      </c>
      <c r="H364" s="3">
        <f t="shared" si="195"/>
        <v>150.59214621494854</v>
      </c>
      <c r="I364">
        <f t="shared" si="180"/>
        <v>1.5059214621494855E-4</v>
      </c>
      <c r="J364" s="4">
        <f t="shared" si="196"/>
        <v>767.20990126610172</v>
      </c>
      <c r="K364" s="40">
        <f t="shared" si="197"/>
        <v>5.094620938405515</v>
      </c>
      <c r="L364" s="40">
        <f t="shared" si="181"/>
        <v>0.905379061594485</v>
      </c>
      <c r="M364" s="10">
        <f t="shared" si="198"/>
        <v>6.7127791050477965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15.162188757416258</v>
      </c>
      <c r="Q364" s="42">
        <f t="shared" si="200"/>
        <v>0.41588220075335353</v>
      </c>
      <c r="R364" s="4">
        <f t="shared" si="201"/>
        <v>380006.89137009298</v>
      </c>
      <c r="S364">
        <f t="shared" si="182"/>
        <v>3.8000689137009298E-4</v>
      </c>
      <c r="T364" s="41">
        <f t="shared" si="183"/>
        <v>4.4484364389854819E-4</v>
      </c>
      <c r="U364" s="42">
        <f t="shared" si="202"/>
        <v>0.67476303673021931</v>
      </c>
      <c r="V364" s="42">
        <f t="shared" si="203"/>
        <v>1.1465576259242265</v>
      </c>
      <c r="W364" s="42">
        <f t="shared" si="204"/>
        <v>1.1302851763875117</v>
      </c>
      <c r="X364" s="42">
        <f t="shared" si="205"/>
        <v>1.6272449536714806E-2</v>
      </c>
      <c r="Y364" s="42">
        <f t="shared" si="179"/>
        <v>9.3972339889418117E-3</v>
      </c>
      <c r="Z364" s="10">
        <f t="shared" si="206"/>
        <v>21.124802203726578</v>
      </c>
      <c r="AA364">
        <f t="shared" si="184"/>
        <v>6714980.3088450516</v>
      </c>
      <c r="AB364" s="10">
        <f t="shared" si="185"/>
        <v>6.7149803088450515</v>
      </c>
      <c r="AC364" s="10">
        <f t="shared" si="186"/>
        <v>6.6139803088450515</v>
      </c>
      <c r="AD364" s="3">
        <f t="shared" si="187"/>
        <v>959.24297445178411</v>
      </c>
      <c r="AI364" s="94">
        <f t="shared" si="188"/>
        <v>1.1302851763875117</v>
      </c>
    </row>
    <row r="365" spans="2:35">
      <c r="B365" s="39">
        <f t="shared" si="189"/>
        <v>337</v>
      </c>
      <c r="C365" s="42">
        <f t="shared" si="190"/>
        <v>6.0611510791355077</v>
      </c>
      <c r="D365" s="10">
        <f t="shared" si="191"/>
        <v>8.9388489208643946</v>
      </c>
      <c r="E365" s="40">
        <f t="shared" si="192"/>
        <v>28.122302158271211</v>
      </c>
      <c r="F365" s="40">
        <f t="shared" si="193"/>
        <v>46</v>
      </c>
      <c r="G365" s="3">
        <f t="shared" si="194"/>
        <v>364.38848920863916</v>
      </c>
      <c r="H365" s="3">
        <f t="shared" si="195"/>
        <v>150.59214621494854</v>
      </c>
      <c r="I365">
        <f t="shared" si="180"/>
        <v>1.5059214621494855E-4</v>
      </c>
      <c r="J365" s="4">
        <f t="shared" si="196"/>
        <v>768.79789253224294</v>
      </c>
      <c r="K365" s="40">
        <f t="shared" si="197"/>
        <v>5.1051659190439782</v>
      </c>
      <c r="L365" s="40">
        <f t="shared" si="181"/>
        <v>0.89483408095602179</v>
      </c>
      <c r="M365" s="10">
        <f t="shared" si="198"/>
        <v>6.7149803088450515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15.163774607007205</v>
      </c>
      <c r="Q365" s="42">
        <f t="shared" si="200"/>
        <v>0.41706829141856799</v>
      </c>
      <c r="R365" s="4">
        <f t="shared" si="201"/>
        <v>379240.7730657038</v>
      </c>
      <c r="S365">
        <f t="shared" si="182"/>
        <v>3.7924077306570383E-4</v>
      </c>
      <c r="T365" s="41">
        <f t="shared" si="183"/>
        <v>4.4560976220293734E-4</v>
      </c>
      <c r="U365" s="42">
        <f t="shared" si="202"/>
        <v>0.67340267110184771</v>
      </c>
      <c r="V365" s="42">
        <f t="shared" si="203"/>
        <v>1.1469322441093719</v>
      </c>
      <c r="W365" s="42">
        <f t="shared" si="204"/>
        <v>1.1306614726888122</v>
      </c>
      <c r="X365" s="42">
        <f t="shared" si="205"/>
        <v>1.627077142055966E-2</v>
      </c>
      <c r="Y365" s="42">
        <f t="shared" si="179"/>
        <v>9.4165325990395767E-3</v>
      </c>
      <c r="Z365" s="10">
        <f t="shared" si="206"/>
        <v>21.131791530974464</v>
      </c>
      <c r="AA365">
        <f t="shared" si="184"/>
        <v>6717168.602602493</v>
      </c>
      <c r="AB365" s="10">
        <f t="shared" si="185"/>
        <v>6.7171686026024933</v>
      </c>
      <c r="AC365" s="10">
        <f t="shared" si="186"/>
        <v>6.6161686026024933</v>
      </c>
      <c r="AD365" s="3">
        <f t="shared" si="187"/>
        <v>959.56034845576403</v>
      </c>
      <c r="AI365" s="94">
        <f t="shared" si="188"/>
        <v>1.1306614726888122</v>
      </c>
    </row>
    <row r="366" spans="2:35">
      <c r="B366" s="39">
        <f t="shared" si="189"/>
        <v>338</v>
      </c>
      <c r="C366" s="42">
        <f t="shared" si="190"/>
        <v>6.0791366906462958</v>
      </c>
      <c r="D366" s="10">
        <f t="shared" si="191"/>
        <v>8.9208633093536065</v>
      </c>
      <c r="E366" s="40">
        <f t="shared" si="192"/>
        <v>28.158273381292787</v>
      </c>
      <c r="F366" s="40">
        <f t="shared" si="193"/>
        <v>46</v>
      </c>
      <c r="G366" s="3">
        <f t="shared" si="194"/>
        <v>364.20863309353126</v>
      </c>
      <c r="H366" s="3">
        <f t="shared" si="195"/>
        <v>150.59214621494854</v>
      </c>
      <c r="I366">
        <f t="shared" si="180"/>
        <v>1.5059214621494855E-4</v>
      </c>
      <c r="J366" s="4">
        <f t="shared" si="196"/>
        <v>770.38791629712478</v>
      </c>
      <c r="K366" s="40">
        <f t="shared" si="197"/>
        <v>5.1157243963938681</v>
      </c>
      <c r="L366" s="40">
        <f t="shared" si="181"/>
        <v>0.88427560360613189</v>
      </c>
      <c r="M366" s="10">
        <f t="shared" si="198"/>
        <v>6.7171686026024933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15.165350804734786</v>
      </c>
      <c r="Q366" s="42">
        <f t="shared" si="200"/>
        <v>0.41825425880846656</v>
      </c>
      <c r="R366" s="4">
        <f t="shared" si="201"/>
        <v>378474.48572760652</v>
      </c>
      <c r="S366">
        <f t="shared" si="182"/>
        <v>3.7847448572760653E-4</v>
      </c>
      <c r="T366" s="41">
        <f t="shared" si="183"/>
        <v>4.4637604954103464E-4</v>
      </c>
      <c r="U366" s="42">
        <f t="shared" si="202"/>
        <v>0.6720420053270818</v>
      </c>
      <c r="V366" s="42">
        <f t="shared" si="203"/>
        <v>1.1473045434093048</v>
      </c>
      <c r="W366" s="42">
        <f t="shared" si="204"/>
        <v>1.1310355620158026</v>
      </c>
      <c r="X366" s="42">
        <f t="shared" si="205"/>
        <v>1.6268981393502191E-2</v>
      </c>
      <c r="Y366" s="42">
        <f t="shared" si="179"/>
        <v>9.4358270804391371E-3</v>
      </c>
      <c r="Z366" s="10">
        <f t="shared" si="206"/>
        <v>21.138739612353948</v>
      </c>
      <c r="AA366">
        <f t="shared" si="184"/>
        <v>6719343.9826597823</v>
      </c>
      <c r="AB366" s="10">
        <f t="shared" si="185"/>
        <v>6.7193439826597823</v>
      </c>
      <c r="AC366" s="10">
        <f t="shared" si="186"/>
        <v>6.6183439826597823</v>
      </c>
      <c r="AD366" s="3">
        <f t="shared" si="187"/>
        <v>959.87584955181762</v>
      </c>
      <c r="AI366" s="94">
        <f t="shared" si="188"/>
        <v>1.1310355620158026</v>
      </c>
    </row>
    <row r="367" spans="2:35">
      <c r="B367" s="39">
        <f t="shared" si="189"/>
        <v>339</v>
      </c>
      <c r="C367" s="42">
        <f t="shared" si="190"/>
        <v>6.097122302157084</v>
      </c>
      <c r="D367" s="10">
        <f t="shared" si="191"/>
        <v>8.9028776978428183</v>
      </c>
      <c r="E367" s="40">
        <f t="shared" si="192"/>
        <v>28.194244604314363</v>
      </c>
      <c r="F367" s="40">
        <f t="shared" si="193"/>
        <v>46</v>
      </c>
      <c r="G367" s="3">
        <f t="shared" si="194"/>
        <v>364.02877697842337</v>
      </c>
      <c r="H367" s="3">
        <f t="shared" si="195"/>
        <v>150.59214621494854</v>
      </c>
      <c r="I367">
        <f t="shared" si="180"/>
        <v>1.5059214621494855E-4</v>
      </c>
      <c r="J367" s="4">
        <f t="shared" si="196"/>
        <v>771.97997256074746</v>
      </c>
      <c r="K367" s="40">
        <f t="shared" si="197"/>
        <v>5.1262963704551865</v>
      </c>
      <c r="L367" s="40">
        <f t="shared" si="181"/>
        <v>0.87370362954481351</v>
      </c>
      <c r="M367" s="10">
        <f t="shared" si="198"/>
        <v>6.7193439826597823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15.166917354344958</v>
      </c>
      <c r="Q367" s="42">
        <f t="shared" si="200"/>
        <v>0.41944010370302159</v>
      </c>
      <c r="R367" s="4">
        <f t="shared" si="201"/>
        <v>377708.03045247291</v>
      </c>
      <c r="S367">
        <f t="shared" si="182"/>
        <v>3.7770803045247294E-4</v>
      </c>
      <c r="T367" s="41">
        <f t="shared" si="183"/>
        <v>4.4714250481616823E-4</v>
      </c>
      <c r="U367" s="42">
        <f t="shared" si="202"/>
        <v>0.67068104135323803</v>
      </c>
      <c r="V367" s="42">
        <f t="shared" si="203"/>
        <v>1.1476745231124463</v>
      </c>
      <c r="W367" s="42">
        <f t="shared" si="204"/>
        <v>1.1314074437427475</v>
      </c>
      <c r="X367" s="42">
        <f t="shared" si="205"/>
        <v>1.6267079369698845E-2</v>
      </c>
      <c r="Y367" s="42">
        <f t="shared" si="179"/>
        <v>9.4551173134590164E-3</v>
      </c>
      <c r="Z367" s="10">
        <f t="shared" si="206"/>
        <v>21.145646436243538</v>
      </c>
      <c r="AA367">
        <f t="shared" si="184"/>
        <v>6721506.4453783361</v>
      </c>
      <c r="AB367" s="10">
        <f t="shared" si="185"/>
        <v>6.7215064453783357</v>
      </c>
      <c r="AC367" s="10">
        <f t="shared" si="186"/>
        <v>6.6205064453783358</v>
      </c>
      <c r="AD367" s="3">
        <f t="shared" si="187"/>
        <v>960.18947721223151</v>
      </c>
      <c r="AI367" s="94">
        <f t="shared" si="188"/>
        <v>1.1314074437427475</v>
      </c>
    </row>
    <row r="368" spans="2:35">
      <c r="B368" s="39">
        <f t="shared" si="189"/>
        <v>340</v>
      </c>
      <c r="C368" s="42">
        <f t="shared" si="190"/>
        <v>6.1151079136678721</v>
      </c>
      <c r="D368" s="10">
        <f t="shared" si="191"/>
        <v>8.8848920863320302</v>
      </c>
      <c r="E368" s="40">
        <f t="shared" si="192"/>
        <v>28.23021582733594</v>
      </c>
      <c r="F368" s="40">
        <f t="shared" si="193"/>
        <v>46</v>
      </c>
      <c r="G368" s="3">
        <f t="shared" si="194"/>
        <v>363.84892086331547</v>
      </c>
      <c r="H368" s="3">
        <f t="shared" si="195"/>
        <v>150.59214621494854</v>
      </c>
      <c r="I368">
        <f t="shared" si="180"/>
        <v>1.5059214621494855E-4</v>
      </c>
      <c r="J368" s="4">
        <f t="shared" si="196"/>
        <v>773.57406132311098</v>
      </c>
      <c r="K368" s="40">
        <f t="shared" si="197"/>
        <v>5.1368818412279333</v>
      </c>
      <c r="L368" s="40">
        <f t="shared" si="181"/>
        <v>0.86311815877206666</v>
      </c>
      <c r="M368" s="10">
        <f t="shared" si="198"/>
        <v>6.7215064453783357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15.168474259558248</v>
      </c>
      <c r="Q368" s="42">
        <f t="shared" si="200"/>
        <v>0.42062582688143912</v>
      </c>
      <c r="R368" s="4">
        <f t="shared" si="201"/>
        <v>376941.40833697497</v>
      </c>
      <c r="S368">
        <f t="shared" si="182"/>
        <v>3.7694140833697496E-4</v>
      </c>
      <c r="T368" s="41">
        <f t="shared" si="183"/>
        <v>4.4790912693166621E-4</v>
      </c>
      <c r="U368" s="42">
        <f t="shared" si="202"/>
        <v>0.66931978112763291</v>
      </c>
      <c r="V368" s="42">
        <f t="shared" si="203"/>
        <v>1.1480421825116573</v>
      </c>
      <c r="W368" s="42">
        <f t="shared" si="204"/>
        <v>1.1317771172476301</v>
      </c>
      <c r="X368" s="42">
        <f t="shared" si="205"/>
        <v>1.6265065264027267E-2</v>
      </c>
      <c r="Y368" s="42">
        <f t="shared" si="179"/>
        <v>9.4744031783410478E-3</v>
      </c>
      <c r="Z368" s="10">
        <f t="shared" si="206"/>
        <v>21.152511991090726</v>
      </c>
      <c r="AA368">
        <f t="shared" si="184"/>
        <v>6723655.9871411743</v>
      </c>
      <c r="AB368" s="10">
        <f t="shared" si="185"/>
        <v>6.7236559871411741</v>
      </c>
      <c r="AC368" s="10">
        <f t="shared" si="186"/>
        <v>6.6226559871411741</v>
      </c>
      <c r="AD368" s="3">
        <f t="shared" si="187"/>
        <v>960.50123091242551</v>
      </c>
      <c r="AI368" s="94">
        <f t="shared" si="188"/>
        <v>1.1317771172476301</v>
      </c>
    </row>
    <row r="369" spans="2:35">
      <c r="B369" s="39">
        <f t="shared" si="189"/>
        <v>341</v>
      </c>
      <c r="C369" s="42">
        <f t="shared" si="190"/>
        <v>6.1330935251786602</v>
      </c>
      <c r="D369" s="10">
        <f t="shared" si="191"/>
        <v>8.8669064748212421</v>
      </c>
      <c r="E369" s="40">
        <f t="shared" si="192"/>
        <v>28.266187050357516</v>
      </c>
      <c r="F369" s="40">
        <f t="shared" si="193"/>
        <v>46</v>
      </c>
      <c r="G369" s="3">
        <f t="shared" si="194"/>
        <v>363.66906474820757</v>
      </c>
      <c r="H369" s="3">
        <f t="shared" si="195"/>
        <v>150.59214621494854</v>
      </c>
      <c r="I369">
        <f t="shared" si="180"/>
        <v>1.5059214621494855E-4</v>
      </c>
      <c r="J369" s="4">
        <f t="shared" si="196"/>
        <v>775.17018258421513</v>
      </c>
      <c r="K369" s="40">
        <f t="shared" si="197"/>
        <v>5.1474808087121069</v>
      </c>
      <c r="L369" s="40">
        <f t="shared" si="181"/>
        <v>0.85251919128789311</v>
      </c>
      <c r="M369" s="10">
        <f t="shared" si="198"/>
        <v>6.7236559871411741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15.17002152406968</v>
      </c>
      <c r="Q369" s="42">
        <f t="shared" si="200"/>
        <v>0.42181142912216441</v>
      </c>
      <c r="R369" s="4">
        <f t="shared" si="201"/>
        <v>376174.62047778489</v>
      </c>
      <c r="S369">
        <f t="shared" si="182"/>
        <v>3.7617462047778488E-4</v>
      </c>
      <c r="T369" s="41">
        <f t="shared" si="183"/>
        <v>4.4867591479085629E-4</v>
      </c>
      <c r="U369" s="42">
        <f t="shared" si="202"/>
        <v>0.66795822659758353</v>
      </c>
      <c r="V369" s="42">
        <f t="shared" si="203"/>
        <v>1.1484075209038591</v>
      </c>
      <c r="W369" s="42">
        <f t="shared" si="204"/>
        <v>1.1321445819121265</v>
      </c>
      <c r="X369" s="42">
        <f t="shared" si="205"/>
        <v>1.6262938991732589E-2</v>
      </c>
      <c r="Y369" s="42">
        <f t="shared" si="179"/>
        <v>9.4936845552504243E-3</v>
      </c>
      <c r="Z369" s="10">
        <f t="shared" si="206"/>
        <v>21.159336265410563</v>
      </c>
      <c r="AA369">
        <f t="shared" si="184"/>
        <v>6725792.604352463</v>
      </c>
      <c r="AB369" s="10">
        <f t="shared" si="185"/>
        <v>6.7257926043524634</v>
      </c>
      <c r="AC369" s="10">
        <f t="shared" si="186"/>
        <v>6.6247926043524634</v>
      </c>
      <c r="AD369" s="3">
        <f t="shared" si="187"/>
        <v>960.81111013088662</v>
      </c>
      <c r="AI369" s="94">
        <f t="shared" si="188"/>
        <v>1.1321445819121265</v>
      </c>
    </row>
    <row r="370" spans="2:35">
      <c r="B370" s="39">
        <f t="shared" si="189"/>
        <v>342</v>
      </c>
      <c r="C370" s="42">
        <f t="shared" si="190"/>
        <v>6.1510791366894484</v>
      </c>
      <c r="D370" s="10">
        <f t="shared" si="191"/>
        <v>8.8489208633104539</v>
      </c>
      <c r="E370" s="40">
        <f t="shared" si="192"/>
        <v>28.302158273379092</v>
      </c>
      <c r="F370" s="40">
        <f t="shared" si="193"/>
        <v>46</v>
      </c>
      <c r="G370" s="3">
        <f t="shared" si="194"/>
        <v>363.48920863309968</v>
      </c>
      <c r="H370" s="3">
        <f t="shared" si="195"/>
        <v>150.59214621494854</v>
      </c>
      <c r="I370">
        <f t="shared" si="180"/>
        <v>1.5059214621494855E-4</v>
      </c>
      <c r="J370" s="4">
        <f t="shared" si="196"/>
        <v>776.76833634405989</v>
      </c>
      <c r="K370" s="40">
        <f t="shared" si="197"/>
        <v>5.1580932729077071</v>
      </c>
      <c r="L370" s="40">
        <f t="shared" si="181"/>
        <v>0.84190672709229286</v>
      </c>
      <c r="M370" s="10">
        <f t="shared" si="198"/>
        <v>6.7257926043524634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15.171559151548504</v>
      </c>
      <c r="Q370" s="42">
        <f t="shared" si="200"/>
        <v>0.42299691120288729</v>
      </c>
      <c r="R370" s="4">
        <f t="shared" si="201"/>
        <v>375407.66797157447</v>
      </c>
      <c r="S370">
        <f t="shared" si="182"/>
        <v>3.7540766797157445E-4</v>
      </c>
      <c r="T370" s="41">
        <f t="shared" si="183"/>
        <v>4.4944286729706672E-4</v>
      </c>
      <c r="U370" s="42">
        <f t="shared" si="202"/>
        <v>0.66659637971040597</v>
      </c>
      <c r="V370" s="42">
        <f t="shared" si="203"/>
        <v>1.1487705375918638</v>
      </c>
      <c r="W370" s="42">
        <f t="shared" si="204"/>
        <v>1.1325098371215288</v>
      </c>
      <c r="X370" s="42">
        <f t="shared" si="205"/>
        <v>1.626070047033501E-2</v>
      </c>
      <c r="Y370" s="42">
        <f t="shared" si="179"/>
        <v>9.5129613242780093E-3</v>
      </c>
      <c r="Z370" s="10">
        <f t="shared" si="206"/>
        <v>21.166119247789197</v>
      </c>
      <c r="AA370">
        <f t="shared" si="184"/>
        <v>6727916.293438632</v>
      </c>
      <c r="AB370" s="10">
        <f t="shared" si="185"/>
        <v>6.7279162934386321</v>
      </c>
      <c r="AC370" s="10">
        <f t="shared" si="186"/>
        <v>6.6269162934386321</v>
      </c>
      <c r="AD370" s="3">
        <f t="shared" si="187"/>
        <v>961.11911434933029</v>
      </c>
      <c r="AI370" s="94">
        <f t="shared" si="188"/>
        <v>1.1325098371215288</v>
      </c>
    </row>
    <row r="371" spans="2:35">
      <c r="B371" s="39">
        <f t="shared" si="189"/>
        <v>343</v>
      </c>
      <c r="C371" s="42">
        <f t="shared" si="190"/>
        <v>6.1690647482002365</v>
      </c>
      <c r="D371" s="10">
        <f t="shared" si="191"/>
        <v>8.8309352517996658</v>
      </c>
      <c r="E371" s="40">
        <f t="shared" si="192"/>
        <v>28.338129496400668</v>
      </c>
      <c r="F371" s="40">
        <f t="shared" si="193"/>
        <v>46</v>
      </c>
      <c r="G371" s="3">
        <f t="shared" si="194"/>
        <v>363.30935251799178</v>
      </c>
      <c r="H371" s="3">
        <f t="shared" si="195"/>
        <v>150.59214621494854</v>
      </c>
      <c r="I371">
        <f t="shared" si="180"/>
        <v>1.5059214621494855E-4</v>
      </c>
      <c r="J371" s="4">
        <f t="shared" si="196"/>
        <v>778.3685226026455</v>
      </c>
      <c r="K371" s="40">
        <f t="shared" si="197"/>
        <v>5.1687192338147359</v>
      </c>
      <c r="L371" s="40">
        <f t="shared" si="181"/>
        <v>0.83128076618526414</v>
      </c>
      <c r="M371" s="10">
        <f t="shared" si="198"/>
        <v>6.7279162934386321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15.173087145639068</v>
      </c>
      <c r="Q371" s="42">
        <f t="shared" si="200"/>
        <v>0.42418227390054747</v>
      </c>
      <c r="R371" s="4">
        <f t="shared" si="201"/>
        <v>374640.55191501573</v>
      </c>
      <c r="S371">
        <f t="shared" si="182"/>
        <v>3.7464055191501573E-4</v>
      </c>
      <c r="T371" s="41">
        <f t="shared" si="183"/>
        <v>4.5020998335362544E-4</v>
      </c>
      <c r="U371" s="42">
        <f t="shared" si="202"/>
        <v>0.66523424241341689</v>
      </c>
      <c r="V371" s="42">
        <f t="shared" si="203"/>
        <v>1.1491312318818969</v>
      </c>
      <c r="W371" s="42">
        <f t="shared" si="204"/>
        <v>1.1328728822649332</v>
      </c>
      <c r="X371" s="42">
        <f t="shared" si="205"/>
        <v>1.6258349616963708E-2</v>
      </c>
      <c r="Y371" s="42">
        <f t="shared" si="179"/>
        <v>9.5322333654394749E-3</v>
      </c>
      <c r="Z371" s="10">
        <f t="shared" si="206"/>
        <v>21.172860926880453</v>
      </c>
      <c r="AA371">
        <f t="shared" si="184"/>
        <v>6730027.0508472985</v>
      </c>
      <c r="AB371" s="10">
        <f t="shared" si="185"/>
        <v>6.7300270508472986</v>
      </c>
      <c r="AC371" s="10">
        <f t="shared" si="186"/>
        <v>6.6290270508472986</v>
      </c>
      <c r="AD371" s="3">
        <f t="shared" si="187"/>
        <v>961.42524305254506</v>
      </c>
      <c r="AI371" s="94">
        <f t="shared" si="188"/>
        <v>1.1328728822649332</v>
      </c>
    </row>
    <row r="372" spans="2:35">
      <c r="B372" s="39">
        <f t="shared" si="189"/>
        <v>344</v>
      </c>
      <c r="C372" s="42">
        <f t="shared" si="190"/>
        <v>6.1870503597110247</v>
      </c>
      <c r="D372" s="10">
        <f t="shared" si="191"/>
        <v>8.8129496402888776</v>
      </c>
      <c r="E372" s="40">
        <f t="shared" si="192"/>
        <v>28.374100719422245</v>
      </c>
      <c r="F372" s="40">
        <f t="shared" si="193"/>
        <v>46</v>
      </c>
      <c r="G372" s="3">
        <f t="shared" si="194"/>
        <v>363.12949640288389</v>
      </c>
      <c r="H372" s="3">
        <f t="shared" si="195"/>
        <v>150.59214621494854</v>
      </c>
      <c r="I372">
        <f t="shared" si="180"/>
        <v>1.5059214621494855E-4</v>
      </c>
      <c r="J372" s="4">
        <f t="shared" si="196"/>
        <v>779.97074135997195</v>
      </c>
      <c r="K372" s="40">
        <f t="shared" si="197"/>
        <v>5.1793586914331931</v>
      </c>
      <c r="L372" s="40">
        <f t="shared" si="181"/>
        <v>0.82064130856680695</v>
      </c>
      <c r="M372" s="10">
        <f t="shared" si="198"/>
        <v>6.7300270508472986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15.174605509960083</v>
      </c>
      <c r="Q372" s="42">
        <f t="shared" si="200"/>
        <v>0.42536751799133998</v>
      </c>
      <c r="R372" s="4">
        <f t="shared" si="201"/>
        <v>373873.27340478066</v>
      </c>
      <c r="S372">
        <f t="shared" si="182"/>
        <v>3.7387327340478068E-4</v>
      </c>
      <c r="T372" s="41">
        <f t="shared" si="183"/>
        <v>4.5097726186386049E-4</v>
      </c>
      <c r="U372" s="42">
        <f t="shared" si="202"/>
        <v>0.6638718166539328</v>
      </c>
      <c r="V372" s="42">
        <f t="shared" si="203"/>
        <v>1.1494896030851334</v>
      </c>
      <c r="W372" s="42">
        <f t="shared" si="204"/>
        <v>1.1332337167350601</v>
      </c>
      <c r="X372" s="42">
        <f t="shared" si="205"/>
        <v>1.6255886350073245E-2</v>
      </c>
      <c r="Y372" s="42">
        <f t="shared" si="179"/>
        <v>9.5515005586764932E-3</v>
      </c>
      <c r="Z372" s="10">
        <f t="shared" si="206"/>
        <v>21.179561291406902</v>
      </c>
      <c r="AA372">
        <f t="shared" si="184"/>
        <v>6732124.8730476024</v>
      </c>
      <c r="AB372" s="10">
        <f t="shared" si="185"/>
        <v>6.732124873047602</v>
      </c>
      <c r="AC372" s="10">
        <f t="shared" si="186"/>
        <v>6.631124873047602</v>
      </c>
      <c r="AD372" s="3">
        <f t="shared" si="187"/>
        <v>961.72949572844129</v>
      </c>
      <c r="AI372" s="94">
        <f t="shared" si="188"/>
        <v>1.1332337167350601</v>
      </c>
    </row>
    <row r="373" spans="2:35">
      <c r="B373" s="39">
        <f t="shared" si="189"/>
        <v>345</v>
      </c>
      <c r="C373" s="42">
        <f t="shared" si="190"/>
        <v>6.2050359712218128</v>
      </c>
      <c r="D373" s="10">
        <f t="shared" si="191"/>
        <v>8.7949640287780895</v>
      </c>
      <c r="E373" s="40">
        <f t="shared" si="192"/>
        <v>28.410071942443821</v>
      </c>
      <c r="F373" s="40">
        <f t="shared" si="193"/>
        <v>46</v>
      </c>
      <c r="G373" s="3">
        <f t="shared" si="194"/>
        <v>362.94964028777599</v>
      </c>
      <c r="H373" s="3">
        <f t="shared" si="195"/>
        <v>150.59214621494854</v>
      </c>
      <c r="I373">
        <f t="shared" si="180"/>
        <v>1.5059214621494855E-4</v>
      </c>
      <c r="J373" s="4">
        <f t="shared" si="196"/>
        <v>781.57499261603903</v>
      </c>
      <c r="K373" s="40">
        <f t="shared" si="197"/>
        <v>5.1900116457630769</v>
      </c>
      <c r="L373" s="40">
        <f t="shared" si="181"/>
        <v>0.80998835423692306</v>
      </c>
      <c r="M373" s="10">
        <f t="shared" si="198"/>
        <v>6.732124873047602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15.17611424810492</v>
      </c>
      <c r="Q373" s="42">
        <f t="shared" si="200"/>
        <v>0.42655264425072048</v>
      </c>
      <c r="R373" s="4">
        <f t="shared" si="201"/>
        <v>373105.83353754127</v>
      </c>
      <c r="S373">
        <f t="shared" si="182"/>
        <v>3.7310583353754128E-4</v>
      </c>
      <c r="T373" s="41">
        <f t="shared" si="183"/>
        <v>4.5174470173109989E-4</v>
      </c>
      <c r="U373" s="42">
        <f t="shared" si="202"/>
        <v>0.66250910437927057</v>
      </c>
      <c r="V373" s="42">
        <f t="shared" si="203"/>
        <v>1.149845650517066</v>
      </c>
      <c r="W373" s="42">
        <f t="shared" si="204"/>
        <v>1.1335923399283079</v>
      </c>
      <c r="X373" s="42">
        <f t="shared" si="205"/>
        <v>1.6253310588758119E-2</v>
      </c>
      <c r="Y373" s="42">
        <f t="shared" si="179"/>
        <v>9.5707627838570973E-3</v>
      </c>
      <c r="Z373" s="10">
        <f t="shared" si="206"/>
        <v>21.186220330159124</v>
      </c>
      <c r="AA373">
        <f t="shared" si="184"/>
        <v>6734209.7565299803</v>
      </c>
      <c r="AB373" s="10">
        <f t="shared" si="185"/>
        <v>6.7342097565299808</v>
      </c>
      <c r="AC373" s="10">
        <f t="shared" si="186"/>
        <v>6.6332097565299808</v>
      </c>
      <c r="AD373" s="3">
        <f t="shared" si="187"/>
        <v>962.03187186801745</v>
      </c>
      <c r="AI373" s="94">
        <f t="shared" si="188"/>
        <v>1.1335923399283079</v>
      </c>
    </row>
    <row r="374" spans="2:35">
      <c r="B374" s="39">
        <f t="shared" si="189"/>
        <v>346</v>
      </c>
      <c r="C374" s="42">
        <f t="shared" si="190"/>
        <v>6.223021582732601</v>
      </c>
      <c r="D374" s="10">
        <f t="shared" si="191"/>
        <v>8.7769784172673013</v>
      </c>
      <c r="E374" s="40">
        <f t="shared" si="192"/>
        <v>28.446043165465397</v>
      </c>
      <c r="F374" s="40">
        <f t="shared" si="193"/>
        <v>46</v>
      </c>
      <c r="G374" s="3">
        <f t="shared" si="194"/>
        <v>362.7697841726681</v>
      </c>
      <c r="H374" s="3">
        <f t="shared" si="195"/>
        <v>150.59214621494854</v>
      </c>
      <c r="I374">
        <f t="shared" si="180"/>
        <v>1.5059214621494855E-4</v>
      </c>
      <c r="J374" s="4">
        <f t="shared" si="196"/>
        <v>783.18127637084672</v>
      </c>
      <c r="K374" s="40">
        <f t="shared" si="197"/>
        <v>5.2006780968043884</v>
      </c>
      <c r="L374" s="40">
        <f t="shared" si="181"/>
        <v>0.79932190319561158</v>
      </c>
      <c r="M374" s="10">
        <f t="shared" si="198"/>
        <v>6.7342097565299808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15.1776133636415</v>
      </c>
      <c r="Q374" s="42">
        <f t="shared" si="200"/>
        <v>0.42773765345341058</v>
      </c>
      <c r="R374" s="4">
        <f t="shared" si="201"/>
        <v>372338.23340996954</v>
      </c>
      <c r="S374">
        <f t="shared" si="182"/>
        <v>3.7233823340996952E-4</v>
      </c>
      <c r="T374" s="41">
        <f t="shared" si="183"/>
        <v>4.5251230185867165E-4</v>
      </c>
      <c r="U374" s="42">
        <f t="shared" si="202"/>
        <v>0.66114610753674652</v>
      </c>
      <c r="V374" s="42">
        <f t="shared" si="203"/>
        <v>1.1501993734984526</v>
      </c>
      <c r="W374" s="42">
        <f t="shared" si="204"/>
        <v>1.1339487512447155</v>
      </c>
      <c r="X374" s="42">
        <f t="shared" si="205"/>
        <v>1.6250622253737079E-2</v>
      </c>
      <c r="Y374" s="42">
        <f t="shared" si="179"/>
        <v>9.5900199207772166E-3</v>
      </c>
      <c r="Z374" s="10">
        <f t="shared" si="206"/>
        <v>21.19283803199756</v>
      </c>
      <c r="AA374">
        <f t="shared" si="184"/>
        <v>6736281.6978067365</v>
      </c>
      <c r="AB374" s="10">
        <f t="shared" si="185"/>
        <v>6.7362816978067368</v>
      </c>
      <c r="AC374" s="10">
        <f t="shared" si="186"/>
        <v>6.6352816978067368</v>
      </c>
      <c r="AD374" s="3">
        <f t="shared" si="187"/>
        <v>962.33237096544406</v>
      </c>
      <c r="AI374" s="94">
        <f t="shared" si="188"/>
        <v>1.1339487512447155</v>
      </c>
    </row>
    <row r="375" spans="2:35">
      <c r="B375" s="39">
        <f t="shared" si="189"/>
        <v>347</v>
      </c>
      <c r="C375" s="42">
        <f t="shared" si="190"/>
        <v>6.2410071942433891</v>
      </c>
      <c r="D375" s="10">
        <f t="shared" si="191"/>
        <v>8.7589928057565132</v>
      </c>
      <c r="E375" s="40">
        <f t="shared" si="192"/>
        <v>28.482014388486974</v>
      </c>
      <c r="F375" s="40">
        <f t="shared" si="193"/>
        <v>46</v>
      </c>
      <c r="G375" s="3">
        <f t="shared" si="194"/>
        <v>362.5899280575602</v>
      </c>
      <c r="H375" s="3">
        <f t="shared" si="195"/>
        <v>150.59214621494854</v>
      </c>
      <c r="I375">
        <f t="shared" si="180"/>
        <v>1.5059214621494855E-4</v>
      </c>
      <c r="J375" s="4">
        <f t="shared" si="196"/>
        <v>784.78959262439525</v>
      </c>
      <c r="K375" s="40">
        <f t="shared" si="197"/>
        <v>5.2113580445571275</v>
      </c>
      <c r="L375" s="40">
        <f t="shared" si="181"/>
        <v>0.78864195544287252</v>
      </c>
      <c r="M375" s="10">
        <f t="shared" si="198"/>
        <v>6.7362816978067368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15.17910286011276</v>
      </c>
      <c r="Q375" s="42">
        <f t="shared" si="200"/>
        <v>0.42892254637340321</v>
      </c>
      <c r="R375" s="4">
        <f t="shared" si="201"/>
        <v>371570.47411873739</v>
      </c>
      <c r="S375">
        <f t="shared" si="182"/>
        <v>3.7157047411873737E-4</v>
      </c>
      <c r="T375" s="41">
        <f t="shared" si="183"/>
        <v>4.532800611499038E-4</v>
      </c>
      <c r="U375" s="42">
        <f t="shared" si="202"/>
        <v>0.65978282807367727</v>
      </c>
      <c r="V375" s="42">
        <f t="shared" si="203"/>
        <v>1.1505507713538565</v>
      </c>
      <c r="W375" s="42">
        <f t="shared" si="204"/>
        <v>1.134302950088061</v>
      </c>
      <c r="X375" s="42">
        <f t="shared" si="205"/>
        <v>1.6247821265795492E-2</v>
      </c>
      <c r="Y375" s="42">
        <f t="shared" si="179"/>
        <v>9.6092718491603626E-3</v>
      </c>
      <c r="Z375" s="10">
        <f t="shared" si="206"/>
        <v>21.199414385850275</v>
      </c>
      <c r="AA375">
        <f t="shared" si="184"/>
        <v>6738340.6934113521</v>
      </c>
      <c r="AB375" s="10">
        <f t="shared" si="185"/>
        <v>6.7383406934113523</v>
      </c>
      <c r="AC375" s="10">
        <f t="shared" si="186"/>
        <v>6.6373406934113524</v>
      </c>
      <c r="AD375" s="3">
        <f t="shared" si="187"/>
        <v>962.63099251796257</v>
      </c>
      <c r="AI375" s="94">
        <f t="shared" si="188"/>
        <v>1.134302950088061</v>
      </c>
    </row>
    <row r="376" spans="2:35">
      <c r="B376" s="39">
        <f t="shared" si="189"/>
        <v>348</v>
      </c>
      <c r="C376" s="42">
        <f t="shared" si="190"/>
        <v>6.2589928057541773</v>
      </c>
      <c r="D376" s="10">
        <f t="shared" si="191"/>
        <v>8.741007194245725</v>
      </c>
      <c r="E376" s="40">
        <f t="shared" si="192"/>
        <v>28.51798561150855</v>
      </c>
      <c r="F376" s="40">
        <f t="shared" si="193"/>
        <v>46</v>
      </c>
      <c r="G376" s="3">
        <f t="shared" si="194"/>
        <v>362.4100719424523</v>
      </c>
      <c r="H376" s="3">
        <f t="shared" si="195"/>
        <v>150.59214621494854</v>
      </c>
      <c r="I376">
        <f t="shared" si="180"/>
        <v>1.5059214621494855E-4</v>
      </c>
      <c r="J376" s="4">
        <f t="shared" si="196"/>
        <v>786.39994137668464</v>
      </c>
      <c r="K376" s="40">
        <f t="shared" si="197"/>
        <v>5.222051489021295</v>
      </c>
      <c r="L376" s="40">
        <f t="shared" si="181"/>
        <v>0.77794851097870499</v>
      </c>
      <c r="M376" s="10">
        <f t="shared" si="198"/>
        <v>6.7383406934113523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15.180582741036215</v>
      </c>
      <c r="Q376" s="42">
        <f t="shared" si="200"/>
        <v>0.43010732378396788</v>
      </c>
      <c r="R376" s="4">
        <f t="shared" si="201"/>
        <v>370802.55676051683</v>
      </c>
      <c r="S376">
        <f t="shared" si="182"/>
        <v>3.7080255676051686E-4</v>
      </c>
      <c r="T376" s="41">
        <f t="shared" si="183"/>
        <v>4.5404797850812431E-4</v>
      </c>
      <c r="U376" s="42">
        <f t="shared" si="202"/>
        <v>0.65841926793737926</v>
      </c>
      <c r="V376" s="42">
        <f t="shared" si="203"/>
        <v>1.1508998434129016</v>
      </c>
      <c r="W376" s="42">
        <f t="shared" si="204"/>
        <v>1.1346549358657416</v>
      </c>
      <c r="X376" s="42">
        <f t="shared" si="205"/>
        <v>1.6244907547160015E-2</v>
      </c>
      <c r="Y376" s="42">
        <f t="shared" si="179"/>
        <v>9.6285184486589494E-3</v>
      </c>
      <c r="Z376" s="10">
        <f t="shared" si="206"/>
        <v>21.205949380714323</v>
      </c>
      <c r="AA376">
        <f t="shared" si="184"/>
        <v>6740386.7398989061</v>
      </c>
      <c r="AB376" s="10">
        <f t="shared" si="185"/>
        <v>6.7403867398989057</v>
      </c>
      <c r="AC376" s="10">
        <f t="shared" si="186"/>
        <v>6.6393867398989057</v>
      </c>
      <c r="AD376" s="3">
        <f t="shared" si="187"/>
        <v>962.92773602594718</v>
      </c>
      <c r="AI376" s="94">
        <f t="shared" si="188"/>
        <v>1.1346549358657416</v>
      </c>
    </row>
    <row r="377" spans="2:35">
      <c r="B377" s="39">
        <f t="shared" si="189"/>
        <v>349</v>
      </c>
      <c r="C377" s="42">
        <f t="shared" si="190"/>
        <v>6.2769784172649654</v>
      </c>
      <c r="D377" s="10">
        <f t="shared" si="191"/>
        <v>8.7230215827349369</v>
      </c>
      <c r="E377" s="40">
        <f t="shared" si="192"/>
        <v>28.553956834530126</v>
      </c>
      <c r="F377" s="40">
        <f t="shared" si="193"/>
        <v>46</v>
      </c>
      <c r="G377" s="3">
        <f t="shared" si="194"/>
        <v>362.23021582734441</v>
      </c>
      <c r="H377" s="3">
        <f t="shared" si="195"/>
        <v>150.59214621494854</v>
      </c>
      <c r="I377">
        <f t="shared" si="180"/>
        <v>1.5059214621494855E-4</v>
      </c>
      <c r="J377" s="4">
        <f t="shared" si="196"/>
        <v>788.01232262771464</v>
      </c>
      <c r="K377" s="40">
        <f t="shared" si="197"/>
        <v>5.2327584301968901</v>
      </c>
      <c r="L377" s="40">
        <f t="shared" si="181"/>
        <v>0.76724156980310987</v>
      </c>
      <c r="M377" s="10">
        <f t="shared" si="198"/>
        <v>6.7403867398989057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15.182053009904287</v>
      </c>
      <c r="Q377" s="42">
        <f t="shared" si="200"/>
        <v>0.43129198645765598</v>
      </c>
      <c r="R377" s="4">
        <f t="shared" si="201"/>
        <v>370034.48243197991</v>
      </c>
      <c r="S377">
        <f t="shared" si="182"/>
        <v>3.7003448243197993E-4</v>
      </c>
      <c r="T377" s="41">
        <f t="shared" si="183"/>
        <v>4.5481605283666124E-4</v>
      </c>
      <c r="U377" s="42">
        <f t="shared" si="202"/>
        <v>0.65705542907516945</v>
      </c>
      <c r="V377" s="42">
        <f t="shared" si="203"/>
        <v>1.1512465890090784</v>
      </c>
      <c r="W377" s="42">
        <f t="shared" si="204"/>
        <v>1.1350047079888479</v>
      </c>
      <c r="X377" s="42">
        <f t="shared" si="205"/>
        <v>1.6241881020230498E-2</v>
      </c>
      <c r="Y377" s="42">
        <f t="shared" si="179"/>
        <v>9.6477595988541005E-3</v>
      </c>
      <c r="Z377" s="10">
        <f t="shared" si="206"/>
        <v>21.212443005653792</v>
      </c>
      <c r="AA377">
        <f t="shared" si="184"/>
        <v>6742419.8338454673</v>
      </c>
      <c r="AB377" s="10">
        <f t="shared" si="185"/>
        <v>6.7424198338454673</v>
      </c>
      <c r="AC377" s="10">
        <f t="shared" si="186"/>
        <v>6.6414198338454673</v>
      </c>
      <c r="AD377" s="3">
        <f t="shared" si="187"/>
        <v>963.22260099281618</v>
      </c>
      <c r="AI377" s="94">
        <f t="shared" si="188"/>
        <v>1.1350047079888479</v>
      </c>
    </row>
    <row r="378" spans="2:35">
      <c r="B378" s="39">
        <f t="shared" si="189"/>
        <v>350</v>
      </c>
      <c r="C378" s="42">
        <f t="shared" si="190"/>
        <v>6.2949640287757536</v>
      </c>
      <c r="D378" s="10">
        <f t="shared" si="191"/>
        <v>8.7050359712241487</v>
      </c>
      <c r="E378" s="40">
        <f t="shared" si="192"/>
        <v>28.589928057551703</v>
      </c>
      <c r="F378" s="40">
        <f t="shared" si="193"/>
        <v>46</v>
      </c>
      <c r="G378" s="3">
        <f t="shared" si="194"/>
        <v>362.05035971223651</v>
      </c>
      <c r="H378" s="3">
        <f t="shared" si="195"/>
        <v>150.59214621494854</v>
      </c>
      <c r="I378">
        <f t="shared" si="180"/>
        <v>1.5059214621494855E-4</v>
      </c>
      <c r="J378" s="4">
        <f t="shared" si="196"/>
        <v>789.6267363774856</v>
      </c>
      <c r="K378" s="40">
        <f t="shared" si="197"/>
        <v>5.2434788680839137</v>
      </c>
      <c r="L378" s="40">
        <f t="shared" si="181"/>
        <v>0.75652113191608628</v>
      </c>
      <c r="M378" s="10">
        <f t="shared" si="198"/>
        <v>6.7424198338454673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15.183513670183951</v>
      </c>
      <c r="Q378" s="42">
        <f t="shared" si="200"/>
        <v>0.43247653516630608</v>
      </c>
      <c r="R378" s="4">
        <f t="shared" si="201"/>
        <v>369266.25222979841</v>
      </c>
      <c r="S378">
        <f t="shared" si="182"/>
        <v>3.6926625222979839E-4</v>
      </c>
      <c r="T378" s="41">
        <f t="shared" si="183"/>
        <v>4.5558428303884278E-4</v>
      </c>
      <c r="U378" s="42">
        <f t="shared" si="202"/>
        <v>0.65569131343436382</v>
      </c>
      <c r="V378" s="42">
        <f t="shared" si="203"/>
        <v>1.1515910074818059</v>
      </c>
      <c r="W378" s="42">
        <f t="shared" si="204"/>
        <v>1.1353522658720576</v>
      </c>
      <c r="X378" s="42">
        <f t="shared" si="205"/>
        <v>1.6238741609748253E-2</v>
      </c>
      <c r="Y378" s="42">
        <f t="shared" si="179"/>
        <v>9.6669951792580297E-3</v>
      </c>
      <c r="Z378" s="10">
        <f t="shared" si="206"/>
        <v>21.218895249803492</v>
      </c>
      <c r="AA378">
        <f t="shared" si="184"/>
        <v>6744439.9718492413</v>
      </c>
      <c r="AB378" s="10">
        <f t="shared" si="185"/>
        <v>6.7444399718492409</v>
      </c>
      <c r="AC378" s="10">
        <f t="shared" si="186"/>
        <v>6.643439971849241</v>
      </c>
      <c r="AD378" s="3">
        <f t="shared" si="187"/>
        <v>963.51558692519814</v>
      </c>
      <c r="AI378" s="94">
        <f t="shared" si="188"/>
        <v>1.1353522658720576</v>
      </c>
    </row>
    <row r="379" spans="2:35">
      <c r="B379" s="39">
        <f t="shared" si="189"/>
        <v>351</v>
      </c>
      <c r="C379" s="42">
        <f t="shared" si="190"/>
        <v>6.3129496402865417</v>
      </c>
      <c r="D379" s="10">
        <f t="shared" si="191"/>
        <v>8.6870503597133606</v>
      </c>
      <c r="E379" s="40">
        <f t="shared" si="192"/>
        <v>28.625899280573279</v>
      </c>
      <c r="F379" s="40">
        <f t="shared" si="193"/>
        <v>46</v>
      </c>
      <c r="G379" s="3">
        <f t="shared" si="194"/>
        <v>361.87050359712862</v>
      </c>
      <c r="H379" s="3">
        <f t="shared" si="195"/>
        <v>150.59214621494854</v>
      </c>
      <c r="I379">
        <f t="shared" si="180"/>
        <v>1.5059214621494855E-4</v>
      </c>
      <c r="J379" s="4">
        <f t="shared" si="196"/>
        <v>791.24318262599706</v>
      </c>
      <c r="K379" s="40">
        <f t="shared" si="197"/>
        <v>5.2542128026823631</v>
      </c>
      <c r="L379" s="40">
        <f t="shared" si="181"/>
        <v>0.74578719731763687</v>
      </c>
      <c r="M379" s="10">
        <f t="shared" si="198"/>
        <v>6.7444399718492409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15.184964725317585</v>
      </c>
      <c r="Q379" s="42">
        <f t="shared" si="200"/>
        <v>0.4336609706810492</v>
      </c>
      <c r="R379" s="4">
        <f t="shared" si="201"/>
        <v>368497.8672506446</v>
      </c>
      <c r="S379">
        <f t="shared" si="182"/>
        <v>3.6849786725064458E-4</v>
      </c>
      <c r="T379" s="41">
        <f t="shared" si="183"/>
        <v>4.5635266801799659E-4</v>
      </c>
      <c r="U379" s="42">
        <f t="shared" si="202"/>
        <v>0.65432692296227968</v>
      </c>
      <c r="V379" s="42">
        <f t="shared" si="203"/>
        <v>1.1519330981729727</v>
      </c>
      <c r="W379" s="42">
        <f t="shared" si="204"/>
        <v>1.1356976089338338</v>
      </c>
      <c r="X379" s="42">
        <f t="shared" si="205"/>
        <v>1.6235489239138978E-2</v>
      </c>
      <c r="Y379" s="42">
        <f t="shared" si="179"/>
        <v>9.6862250693120957E-3</v>
      </c>
      <c r="Z379" s="10">
        <f t="shared" si="206"/>
        <v>21.225306102363167</v>
      </c>
      <c r="AA379">
        <f t="shared" si="184"/>
        <v>6746447.1505287709</v>
      </c>
      <c r="AB379" s="10">
        <f t="shared" si="185"/>
        <v>6.7464471505287706</v>
      </c>
      <c r="AC379" s="10">
        <f t="shared" si="186"/>
        <v>6.6454471505287707</v>
      </c>
      <c r="AD379" s="3">
        <f t="shared" si="187"/>
        <v>963.80669333267167</v>
      </c>
      <c r="AI379" s="94">
        <f t="shared" si="188"/>
        <v>1.1356976089338338</v>
      </c>
    </row>
    <row r="380" spans="2:35">
      <c r="B380" s="39">
        <f t="shared" si="189"/>
        <v>352</v>
      </c>
      <c r="C380" s="42">
        <f t="shared" si="190"/>
        <v>6.3309352517973299</v>
      </c>
      <c r="D380" s="10">
        <f t="shared" si="191"/>
        <v>8.6690647482025724</v>
      </c>
      <c r="E380" s="40">
        <f t="shared" si="192"/>
        <v>28.661870503594855</v>
      </c>
      <c r="F380" s="40">
        <f t="shared" si="193"/>
        <v>46</v>
      </c>
      <c r="G380" s="3">
        <f t="shared" si="194"/>
        <v>361.69064748202072</v>
      </c>
      <c r="H380" s="3">
        <f t="shared" si="195"/>
        <v>150.59214621494854</v>
      </c>
      <c r="I380">
        <f t="shared" si="180"/>
        <v>1.5059214621494855E-4</v>
      </c>
      <c r="J380" s="4">
        <f t="shared" si="196"/>
        <v>792.86166137324926</v>
      </c>
      <c r="K380" s="40">
        <f t="shared" si="197"/>
        <v>5.264960233992241</v>
      </c>
      <c r="L380" s="40">
        <f t="shared" si="181"/>
        <v>0.735039766007759</v>
      </c>
      <c r="M380" s="10">
        <f t="shared" si="198"/>
        <v>6.7464471505287706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15.186406178721745</v>
      </c>
      <c r="Q380" s="42">
        <f t="shared" si="200"/>
        <v>0.43484529377231407</v>
      </c>
      <c r="R380" s="4">
        <f t="shared" si="201"/>
        <v>367729.32859119034</v>
      </c>
      <c r="S380">
        <f t="shared" si="182"/>
        <v>3.6772932859119035E-4</v>
      </c>
      <c r="T380" s="41">
        <f t="shared" si="183"/>
        <v>4.5712120667745082E-4</v>
      </c>
      <c r="U380" s="42">
        <f t="shared" si="202"/>
        <v>0.652962259606233</v>
      </c>
      <c r="V380" s="42">
        <f t="shared" si="203"/>
        <v>1.1522728604313566</v>
      </c>
      <c r="W380" s="42">
        <f t="shared" si="204"/>
        <v>1.1360407365961147</v>
      </c>
      <c r="X380" s="42">
        <f t="shared" si="205"/>
        <v>1.6232123835241863E-2</v>
      </c>
      <c r="Y380" s="42">
        <f t="shared" si="179"/>
        <v>9.7054491483904437E-3</v>
      </c>
      <c r="Z380" s="10">
        <f t="shared" si="206"/>
        <v>21.231675552603935</v>
      </c>
      <c r="AA380">
        <f t="shared" si="184"/>
        <v>6748441.3665249413</v>
      </c>
      <c r="AB380" s="10">
        <f t="shared" si="185"/>
        <v>6.7484413665249416</v>
      </c>
      <c r="AC380" s="10">
        <f t="shared" si="186"/>
        <v>6.6474413665249417</v>
      </c>
      <c r="AD380" s="3">
        <f t="shared" si="187"/>
        <v>964.09591972805526</v>
      </c>
      <c r="AI380" s="94">
        <f t="shared" si="188"/>
        <v>1.1360407365961147</v>
      </c>
    </row>
    <row r="381" spans="2:35">
      <c r="B381" s="39">
        <f t="shared" si="189"/>
        <v>353</v>
      </c>
      <c r="C381" s="42">
        <f t="shared" si="190"/>
        <v>6.348920863308118</v>
      </c>
      <c r="D381" s="10">
        <f t="shared" si="191"/>
        <v>8.6510791366917843</v>
      </c>
      <c r="E381" s="40">
        <f t="shared" si="192"/>
        <v>28.697841726616431</v>
      </c>
      <c r="F381" s="40">
        <f t="shared" si="193"/>
        <v>46</v>
      </c>
      <c r="G381" s="3">
        <f t="shared" si="194"/>
        <v>361.51079136691283</v>
      </c>
      <c r="H381" s="3">
        <f t="shared" si="195"/>
        <v>150.59214621494854</v>
      </c>
      <c r="I381">
        <f t="shared" si="180"/>
        <v>1.5059214621494855E-4</v>
      </c>
      <c r="J381" s="4">
        <f t="shared" si="196"/>
        <v>794.48217261924242</v>
      </c>
      <c r="K381" s="40">
        <f t="shared" si="197"/>
        <v>5.2757211620135482</v>
      </c>
      <c r="L381" s="40">
        <f t="shared" si="181"/>
        <v>0.72427883798645176</v>
      </c>
      <c r="M381" s="10">
        <f t="shared" si="198"/>
        <v>6.7484413665249416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15.187838033788639</v>
      </c>
      <c r="Q381" s="42">
        <f t="shared" si="200"/>
        <v>0.43602950520983236</v>
      </c>
      <c r="R381" s="4">
        <f t="shared" si="201"/>
        <v>366960.63734810747</v>
      </c>
      <c r="S381">
        <f t="shared" si="182"/>
        <v>3.6696063734810745E-4</v>
      </c>
      <c r="T381" s="41">
        <f t="shared" si="183"/>
        <v>4.5788989792053372E-4</v>
      </c>
      <c r="U381" s="42">
        <f t="shared" si="202"/>
        <v>0.65159732531354053</v>
      </c>
      <c r="V381" s="42">
        <f t="shared" si="203"/>
        <v>1.152610293608471</v>
      </c>
      <c r="W381" s="42">
        <f t="shared" si="204"/>
        <v>1.1363816482846594</v>
      </c>
      <c r="X381" s="42">
        <f t="shared" si="205"/>
        <v>1.622864532381163E-2</v>
      </c>
      <c r="Y381" s="42">
        <f t="shared" si="179"/>
        <v>9.7246672957983296E-3</v>
      </c>
      <c r="Z381" s="10">
        <f t="shared" si="206"/>
        <v>21.238003589863069</v>
      </c>
      <c r="AA381">
        <f t="shared" si="184"/>
        <v>6750422.6164993513</v>
      </c>
      <c r="AB381" s="10">
        <f t="shared" si="185"/>
        <v>6.7504226164993515</v>
      </c>
      <c r="AC381" s="10">
        <f t="shared" si="186"/>
        <v>6.6494226164993515</v>
      </c>
      <c r="AD381" s="3">
        <f t="shared" si="187"/>
        <v>964.38326562717202</v>
      </c>
      <c r="AI381" s="94">
        <f t="shared" si="188"/>
        <v>1.1363816482846594</v>
      </c>
    </row>
    <row r="382" spans="2:35">
      <c r="B382" s="39">
        <f t="shared" si="189"/>
        <v>354</v>
      </c>
      <c r="C382" s="42">
        <f t="shared" si="190"/>
        <v>6.3669064748189061</v>
      </c>
      <c r="D382" s="10">
        <f t="shared" si="191"/>
        <v>8.6330935251809962</v>
      </c>
      <c r="E382" s="40">
        <f t="shared" si="192"/>
        <v>28.733812949638008</v>
      </c>
      <c r="F382" s="40">
        <f t="shared" si="193"/>
        <v>46</v>
      </c>
      <c r="G382" s="3">
        <f t="shared" si="194"/>
        <v>361.33093525180493</v>
      </c>
      <c r="H382" s="3">
        <f t="shared" si="195"/>
        <v>150.59214621494854</v>
      </c>
      <c r="I382">
        <f t="shared" si="180"/>
        <v>1.5059214621494855E-4</v>
      </c>
      <c r="J382" s="4">
        <f t="shared" si="196"/>
        <v>796.10471636397619</v>
      </c>
      <c r="K382" s="40">
        <f t="shared" si="197"/>
        <v>5.2864955867462813</v>
      </c>
      <c r="L382" s="40">
        <f t="shared" si="181"/>
        <v>0.71350441325371872</v>
      </c>
      <c r="M382" s="10">
        <f t="shared" si="198"/>
        <v>6.7504226164993515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15.18926029388502</v>
      </c>
      <c r="Q382" s="42">
        <f t="shared" si="200"/>
        <v>0.4372136057626439</v>
      </c>
      <c r="R382" s="4">
        <f t="shared" si="201"/>
        <v>366191.79461806815</v>
      </c>
      <c r="S382">
        <f t="shared" si="182"/>
        <v>3.6619179461806815E-4</v>
      </c>
      <c r="T382" s="41">
        <f t="shared" si="183"/>
        <v>4.5865874065057302E-4</v>
      </c>
      <c r="U382" s="42">
        <f t="shared" si="202"/>
        <v>0.65023212203151881</v>
      </c>
      <c r="V382" s="42">
        <f t="shared" si="203"/>
        <v>1.1529453970612282</v>
      </c>
      <c r="W382" s="42">
        <f t="shared" si="204"/>
        <v>1.1367203434287672</v>
      </c>
      <c r="X382" s="42">
        <f t="shared" si="205"/>
        <v>1.6225053632461073E-2</v>
      </c>
      <c r="Y382" s="42">
        <f t="shared" si="179"/>
        <v>9.7438793907739241E-3</v>
      </c>
      <c r="Z382" s="10">
        <f t="shared" si="206"/>
        <v>21.244290203546459</v>
      </c>
      <c r="AA382">
        <f t="shared" si="184"/>
        <v>6752390.8971350845</v>
      </c>
      <c r="AB382" s="10">
        <f t="shared" si="185"/>
        <v>6.7523908971350846</v>
      </c>
      <c r="AC382" s="10">
        <f t="shared" si="186"/>
        <v>6.6513908971350846</v>
      </c>
      <c r="AD382" s="3">
        <f t="shared" si="187"/>
        <v>964.66873054896075</v>
      </c>
      <c r="AI382" s="94">
        <f t="shared" si="188"/>
        <v>1.1367203434287672</v>
      </c>
    </row>
    <row r="383" spans="2:35">
      <c r="B383" s="39">
        <f t="shared" si="189"/>
        <v>355</v>
      </c>
      <c r="C383" s="42">
        <f t="shared" si="190"/>
        <v>6.3848920863296943</v>
      </c>
      <c r="D383" s="10">
        <f t="shared" si="191"/>
        <v>8.615107913670208</v>
      </c>
      <c r="E383" s="40">
        <f t="shared" si="192"/>
        <v>28.769784172659584</v>
      </c>
      <c r="F383" s="40">
        <f t="shared" si="193"/>
        <v>46</v>
      </c>
      <c r="G383" s="3">
        <f t="shared" si="194"/>
        <v>361.15107913669704</v>
      </c>
      <c r="H383" s="3">
        <f t="shared" si="195"/>
        <v>150.59214621494854</v>
      </c>
      <c r="I383">
        <f t="shared" si="180"/>
        <v>1.5059214621494855E-4</v>
      </c>
      <c r="J383" s="4">
        <f t="shared" si="196"/>
        <v>797.7292926074507</v>
      </c>
      <c r="K383" s="40">
        <f t="shared" si="197"/>
        <v>5.2972835081904428</v>
      </c>
      <c r="L383" s="40">
        <f t="shared" si="181"/>
        <v>0.7027164918095572</v>
      </c>
      <c r="M383" s="10">
        <f t="shared" si="198"/>
        <v>6.7523908971350846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15.190672962352785</v>
      </c>
      <c r="Q383" s="42">
        <f t="shared" si="200"/>
        <v>0.43839759619910196</v>
      </c>
      <c r="R383" s="4">
        <f t="shared" si="201"/>
        <v>365422.80149774434</v>
      </c>
      <c r="S383">
        <f t="shared" si="182"/>
        <v>3.6542280149774433E-4</v>
      </c>
      <c r="T383" s="41">
        <f t="shared" si="183"/>
        <v>4.5942773377089684E-4</v>
      </c>
      <c r="U383" s="42">
        <f t="shared" si="202"/>
        <v>0.6488666517074847</v>
      </c>
      <c r="V383" s="42">
        <f t="shared" si="203"/>
        <v>1.1532781701505586</v>
      </c>
      <c r="W383" s="42">
        <f t="shared" si="204"/>
        <v>1.1370568214614105</v>
      </c>
      <c r="X383" s="42">
        <f t="shared" si="205"/>
        <v>1.6221348689148041E-2</v>
      </c>
      <c r="Y383" s="42">
        <f t="shared" si="179"/>
        <v>9.7630853124883264E-3</v>
      </c>
      <c r="Z383" s="10">
        <f t="shared" si="206"/>
        <v>21.250535383127069</v>
      </c>
      <c r="AA383">
        <f t="shared" si="184"/>
        <v>6754346.2051362181</v>
      </c>
      <c r="AB383" s="10">
        <f t="shared" si="185"/>
        <v>6.7543462051362182</v>
      </c>
      <c r="AC383" s="10">
        <f t="shared" si="186"/>
        <v>6.6533462051362182</v>
      </c>
      <c r="AD383" s="3">
        <f t="shared" si="187"/>
        <v>964.95231401540514</v>
      </c>
      <c r="AI383" s="94">
        <f t="shared" si="188"/>
        <v>1.1370568214614105</v>
      </c>
    </row>
    <row r="384" spans="2:35">
      <c r="B384" s="39">
        <f t="shared" si="189"/>
        <v>356</v>
      </c>
      <c r="C384" s="42">
        <f t="shared" si="190"/>
        <v>6.4028776978404824</v>
      </c>
      <c r="D384" s="10">
        <f t="shared" si="191"/>
        <v>8.5971223021594199</v>
      </c>
      <c r="E384" s="40">
        <f t="shared" si="192"/>
        <v>28.80575539568116</v>
      </c>
      <c r="F384" s="40">
        <f t="shared" si="193"/>
        <v>46</v>
      </c>
      <c r="G384" s="3">
        <f t="shared" si="194"/>
        <v>360.97122302158914</v>
      </c>
      <c r="H384" s="3">
        <f t="shared" si="195"/>
        <v>150.59214621494854</v>
      </c>
      <c r="I384">
        <f t="shared" si="180"/>
        <v>1.5059214621494855E-4</v>
      </c>
      <c r="J384" s="4">
        <f t="shared" si="196"/>
        <v>799.35590134966583</v>
      </c>
      <c r="K384" s="40">
        <f t="shared" si="197"/>
        <v>5.308084926346031</v>
      </c>
      <c r="L384" s="40">
        <f t="shared" si="181"/>
        <v>0.69191507365396898</v>
      </c>
      <c r="M384" s="10">
        <f t="shared" si="198"/>
        <v>6.7543462051362182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15.192076042508663</v>
      </c>
      <c r="Q384" s="42">
        <f t="shared" si="200"/>
        <v>0.43958147728687841</v>
      </c>
      <c r="R384" s="4">
        <f t="shared" si="201"/>
        <v>364653.65908380796</v>
      </c>
      <c r="S384">
        <f t="shared" si="182"/>
        <v>3.6465365908380798E-4</v>
      </c>
      <c r="T384" s="41">
        <f t="shared" si="183"/>
        <v>4.6019687618483319E-4</v>
      </c>
      <c r="U384" s="42">
        <f t="shared" si="202"/>
        <v>0.64750091628875439</v>
      </c>
      <c r="V384" s="42">
        <f t="shared" si="203"/>
        <v>1.1536086122428166</v>
      </c>
      <c r="W384" s="42">
        <f t="shared" si="204"/>
        <v>1.1373910818191511</v>
      </c>
      <c r="X384" s="42">
        <f t="shared" si="205"/>
        <v>1.6217530423665583E-2</v>
      </c>
      <c r="Y384" s="42">
        <f t="shared" si="179"/>
        <v>9.7822849400473425E-3</v>
      </c>
      <c r="Z384" s="10">
        <f t="shared" si="206"/>
        <v>21.256739118147319</v>
      </c>
      <c r="AA384">
        <f t="shared" si="184"/>
        <v>6756288.5372285871</v>
      </c>
      <c r="AB384" s="10">
        <f t="shared" si="185"/>
        <v>6.7562885372285875</v>
      </c>
      <c r="AC384" s="10">
        <f t="shared" si="186"/>
        <v>6.6552885372285875</v>
      </c>
      <c r="AD384" s="3">
        <f t="shared" si="187"/>
        <v>965.23401555164423</v>
      </c>
      <c r="AI384" s="94">
        <f t="shared" si="188"/>
        <v>1.1373910818191511</v>
      </c>
    </row>
    <row r="385" spans="2:35">
      <c r="B385" s="39">
        <f t="shared" si="189"/>
        <v>357</v>
      </c>
      <c r="C385" s="42">
        <f t="shared" si="190"/>
        <v>6.4208633093512706</v>
      </c>
      <c r="D385" s="10">
        <f t="shared" si="191"/>
        <v>8.5791366906486317</v>
      </c>
      <c r="E385" s="40">
        <f t="shared" si="192"/>
        <v>28.841726618702737</v>
      </c>
      <c r="F385" s="40">
        <f t="shared" si="193"/>
        <v>46</v>
      </c>
      <c r="G385" s="3">
        <f t="shared" si="194"/>
        <v>360.79136690648124</v>
      </c>
      <c r="H385" s="3">
        <f t="shared" si="195"/>
        <v>150.59214621494854</v>
      </c>
      <c r="I385">
        <f t="shared" si="180"/>
        <v>1.5059214621494855E-4</v>
      </c>
      <c r="J385" s="4">
        <f t="shared" si="196"/>
        <v>800.9845425906218</v>
      </c>
      <c r="K385" s="40">
        <f t="shared" si="197"/>
        <v>5.3188998412130477</v>
      </c>
      <c r="L385" s="40">
        <f t="shared" si="181"/>
        <v>0.68110015878695229</v>
      </c>
      <c r="M385" s="10">
        <f t="shared" si="198"/>
        <v>6.7562885372285875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15.193469537644832</v>
      </c>
      <c r="Q385" s="42">
        <f t="shared" si="200"/>
        <v>0.44076524979296894</v>
      </c>
      <c r="R385" s="4">
        <f t="shared" si="201"/>
        <v>363884.36847293103</v>
      </c>
      <c r="S385">
        <f t="shared" si="182"/>
        <v>3.6388436847293101E-4</v>
      </c>
      <c r="T385" s="41">
        <f t="shared" si="183"/>
        <v>4.6096616679571016E-4</v>
      </c>
      <c r="U385" s="42">
        <f t="shared" si="202"/>
        <v>0.64613491772264475</v>
      </c>
      <c r="V385" s="42">
        <f t="shared" si="203"/>
        <v>1.1539367227077433</v>
      </c>
      <c r="W385" s="42">
        <f t="shared" si="204"/>
        <v>1.1377231239422689</v>
      </c>
      <c r="X385" s="42">
        <f t="shared" si="205"/>
        <v>1.6213598765474346E-2</v>
      </c>
      <c r="Y385" s="42">
        <f t="shared" si="179"/>
        <v>9.8014781524906943E-3</v>
      </c>
      <c r="Z385" s="10">
        <f t="shared" si="206"/>
        <v>21.262901398215824</v>
      </c>
      <c r="AA385">
        <f t="shared" si="184"/>
        <v>6758217.8901587417</v>
      </c>
      <c r="AB385" s="10">
        <f t="shared" si="185"/>
        <v>6.7582178901587415</v>
      </c>
      <c r="AC385" s="10">
        <f t="shared" si="186"/>
        <v>6.6572178901587415</v>
      </c>
      <c r="AD385" s="3">
        <f t="shared" si="187"/>
        <v>965.51383468582185</v>
      </c>
      <c r="AI385" s="94">
        <f t="shared" si="188"/>
        <v>1.1377231239422689</v>
      </c>
    </row>
    <row r="386" spans="2:35">
      <c r="B386" s="39">
        <f t="shared" si="189"/>
        <v>358</v>
      </c>
      <c r="C386" s="42">
        <f t="shared" si="190"/>
        <v>6.4388489208620587</v>
      </c>
      <c r="D386" s="10">
        <f t="shared" si="191"/>
        <v>8.5611510791378436</v>
      </c>
      <c r="E386" s="40">
        <f t="shared" si="192"/>
        <v>28.877697841724313</v>
      </c>
      <c r="F386" s="40">
        <f t="shared" si="193"/>
        <v>46</v>
      </c>
      <c r="G386" s="3">
        <f t="shared" si="194"/>
        <v>360.61151079137335</v>
      </c>
      <c r="H386" s="3">
        <f t="shared" si="195"/>
        <v>150.59214621494854</v>
      </c>
      <c r="I386">
        <f t="shared" si="180"/>
        <v>1.5059214621494855E-4</v>
      </c>
      <c r="J386" s="4">
        <f t="shared" si="196"/>
        <v>802.61521633031862</v>
      </c>
      <c r="K386" s="40">
        <f t="shared" si="197"/>
        <v>5.329728252791492</v>
      </c>
      <c r="L386" s="40">
        <f t="shared" si="181"/>
        <v>0.67027174720850802</v>
      </c>
      <c r="M386" s="10">
        <f t="shared" si="198"/>
        <v>6.7582178901587415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15.194853451028191</v>
      </c>
      <c r="Q386" s="42">
        <f t="shared" si="200"/>
        <v>0.44194891448369822</v>
      </c>
      <c r="R386" s="4">
        <f t="shared" si="201"/>
        <v>363114.93076178554</v>
      </c>
      <c r="S386">
        <f t="shared" si="182"/>
        <v>3.6311493076178556E-4</v>
      </c>
      <c r="T386" s="41">
        <f t="shared" si="183"/>
        <v>4.6173560450685561E-4</v>
      </c>
      <c r="U386" s="42">
        <f t="shared" si="202"/>
        <v>0.64476865795647209</v>
      </c>
      <c r="V386" s="42">
        <f t="shared" si="203"/>
        <v>1.1542625009206626</v>
      </c>
      <c r="W386" s="42">
        <f t="shared" si="204"/>
        <v>1.1380529472745864</v>
      </c>
      <c r="X386" s="42">
        <f t="shared" si="205"/>
        <v>1.6209553646076236E-2</v>
      </c>
      <c r="Y386" s="42">
        <f t="shared" si="179"/>
        <v>9.8206648287940367E-3</v>
      </c>
      <c r="Z386" s="10">
        <f t="shared" si="206"/>
        <v>21.26902221301027</v>
      </c>
      <c r="AA386">
        <f t="shared" si="184"/>
        <v>6760134.2606948605</v>
      </c>
      <c r="AB386" s="10">
        <f t="shared" si="185"/>
        <v>6.7601342606948602</v>
      </c>
      <c r="AC386" s="10">
        <f t="shared" si="186"/>
        <v>6.6591342606948603</v>
      </c>
      <c r="AD386" s="3">
        <f t="shared" si="187"/>
        <v>965.79177094921829</v>
      </c>
      <c r="AI386" s="94">
        <f t="shared" si="188"/>
        <v>1.1380529472745864</v>
      </c>
    </row>
    <row r="387" spans="2:35">
      <c r="B387" s="39">
        <f t="shared" si="189"/>
        <v>359</v>
      </c>
      <c r="C387" s="42">
        <f t="shared" si="190"/>
        <v>6.4568345323728469</v>
      </c>
      <c r="D387" s="10">
        <f t="shared" si="191"/>
        <v>8.5431654676270554</v>
      </c>
      <c r="E387" s="40">
        <f t="shared" si="192"/>
        <v>28.913669064745889</v>
      </c>
      <c r="F387" s="40">
        <f t="shared" si="193"/>
        <v>46</v>
      </c>
      <c r="G387" s="3">
        <f t="shared" si="194"/>
        <v>360.43165467626545</v>
      </c>
      <c r="H387" s="3">
        <f t="shared" si="195"/>
        <v>150.59214621494854</v>
      </c>
      <c r="I387">
        <f t="shared" si="180"/>
        <v>1.5059214621494855E-4</v>
      </c>
      <c r="J387" s="4">
        <f t="shared" si="196"/>
        <v>804.24792256875605</v>
      </c>
      <c r="K387" s="40">
        <f t="shared" si="197"/>
        <v>5.3405701610813638</v>
      </c>
      <c r="L387" s="40">
        <f t="shared" si="181"/>
        <v>0.65942983891863616</v>
      </c>
      <c r="M387" s="10">
        <f t="shared" si="198"/>
        <v>6.7601342606948602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15.196227785901083</v>
      </c>
      <c r="Q387" s="42">
        <f t="shared" si="200"/>
        <v>0.44313247212472506</v>
      </c>
      <c r="R387" s="4">
        <f t="shared" si="201"/>
        <v>362345.34704704344</v>
      </c>
      <c r="S387">
        <f t="shared" si="182"/>
        <v>3.6234534704704342E-4</v>
      </c>
      <c r="T387" s="41">
        <f t="shared" si="183"/>
        <v>4.6250518822159775E-4</v>
      </c>
      <c r="U387" s="42">
        <f t="shared" si="202"/>
        <v>0.64340213893755316</v>
      </c>
      <c r="V387" s="42">
        <f t="shared" si="203"/>
        <v>1.1545859462605914</v>
      </c>
      <c r="W387" s="42">
        <f t="shared" si="204"/>
        <v>1.1383805512636227</v>
      </c>
      <c r="X387" s="42">
        <f t="shared" si="205"/>
        <v>1.6205394996968714E-2</v>
      </c>
      <c r="Y387" s="42">
        <f t="shared" si="179"/>
        <v>9.839844847868557E-3</v>
      </c>
      <c r="Z387" s="10">
        <f t="shared" si="206"/>
        <v>21.275101552275004</v>
      </c>
      <c r="AA387">
        <f t="shared" si="184"/>
        <v>6762037.6456259927</v>
      </c>
      <c r="AB387" s="10">
        <f t="shared" si="185"/>
        <v>6.762037645625993</v>
      </c>
      <c r="AC387" s="10">
        <f t="shared" si="186"/>
        <v>6.661037645625993</v>
      </c>
      <c r="AD387" s="3">
        <f t="shared" si="187"/>
        <v>966.06782387614112</v>
      </c>
      <c r="AI387" s="94">
        <f t="shared" si="188"/>
        <v>1.1383805512636227</v>
      </c>
    </row>
    <row r="388" spans="2:35">
      <c r="B388" s="39">
        <f t="shared" si="189"/>
        <v>360</v>
      </c>
      <c r="C388" s="42">
        <f t="shared" si="190"/>
        <v>6.474820143883635</v>
      </c>
      <c r="D388" s="10">
        <f t="shared" si="191"/>
        <v>8.5251798561162673</v>
      </c>
      <c r="E388" s="40">
        <f t="shared" si="192"/>
        <v>28.949640287767465</v>
      </c>
      <c r="F388" s="40">
        <f t="shared" si="193"/>
        <v>46</v>
      </c>
      <c r="G388" s="3">
        <f t="shared" si="194"/>
        <v>360.25179856115756</v>
      </c>
      <c r="H388" s="3">
        <f t="shared" si="195"/>
        <v>150.59214621494854</v>
      </c>
      <c r="I388">
        <f t="shared" si="180"/>
        <v>1.5059214621494855E-4</v>
      </c>
      <c r="J388" s="4">
        <f t="shared" si="196"/>
        <v>805.88266130593433</v>
      </c>
      <c r="K388" s="40">
        <f t="shared" si="197"/>
        <v>5.3514255660826642</v>
      </c>
      <c r="L388" s="40">
        <f t="shared" si="181"/>
        <v>0.64857443391733582</v>
      </c>
      <c r="M388" s="10">
        <f t="shared" si="198"/>
        <v>6.762037645625993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15.1975925454808</v>
      </c>
      <c r="Q388" s="42">
        <f t="shared" si="200"/>
        <v>0.4443159234810477</v>
      </c>
      <c r="R388" s="4">
        <f t="shared" si="201"/>
        <v>361575.61842537671</v>
      </c>
      <c r="S388">
        <f t="shared" si="182"/>
        <v>3.6157561842537671E-4</v>
      </c>
      <c r="T388" s="41">
        <f t="shared" si="183"/>
        <v>4.6327491684326446E-4</v>
      </c>
      <c r="U388" s="42">
        <f t="shared" si="202"/>
        <v>0.64203536261320437</v>
      </c>
      <c r="V388" s="42">
        <f t="shared" si="203"/>
        <v>1.1549070581116176</v>
      </c>
      <c r="W388" s="42">
        <f t="shared" si="204"/>
        <v>1.1387059353604652</v>
      </c>
      <c r="X388" s="42">
        <f t="shared" si="205"/>
        <v>1.6201122751152486E-2</v>
      </c>
      <c r="Y388" s="42">
        <f t="shared" si="179"/>
        <v>9.8590180885623577E-3</v>
      </c>
      <c r="Z388" s="10">
        <f t="shared" si="206"/>
        <v>21.281139405822543</v>
      </c>
      <c r="AA388">
        <f t="shared" si="184"/>
        <v>6763928.0417625327</v>
      </c>
      <c r="AB388" s="10">
        <f t="shared" si="185"/>
        <v>6.7639280417625329</v>
      </c>
      <c r="AC388" s="10">
        <f t="shared" si="186"/>
        <v>6.6629280417625329</v>
      </c>
      <c r="AD388" s="3">
        <f t="shared" si="187"/>
        <v>966.34199300399314</v>
      </c>
      <c r="AI388" s="94">
        <f t="shared" si="188"/>
        <v>1.1387059353604652</v>
      </c>
    </row>
    <row r="389" spans="2:35">
      <c r="B389" s="39">
        <f t="shared" si="189"/>
        <v>361</v>
      </c>
      <c r="C389" s="42">
        <f t="shared" si="190"/>
        <v>6.4928057553944232</v>
      </c>
      <c r="D389" s="10">
        <f t="shared" si="191"/>
        <v>8.5071942446054791</v>
      </c>
      <c r="E389" s="40">
        <f t="shared" si="192"/>
        <v>28.985611510789042</v>
      </c>
      <c r="F389" s="40">
        <f t="shared" si="193"/>
        <v>46</v>
      </c>
      <c r="G389" s="3">
        <f t="shared" si="194"/>
        <v>360.07194244604966</v>
      </c>
      <c r="H389" s="3">
        <f t="shared" si="195"/>
        <v>150.59214621494854</v>
      </c>
      <c r="I389">
        <f t="shared" si="180"/>
        <v>1.5059214621494855E-4</v>
      </c>
      <c r="J389" s="4">
        <f t="shared" si="196"/>
        <v>807.51943254185335</v>
      </c>
      <c r="K389" s="40">
        <f t="shared" si="197"/>
        <v>5.3622944677953921</v>
      </c>
      <c r="L389" s="40">
        <f t="shared" si="181"/>
        <v>0.63770553220460791</v>
      </c>
      <c r="M389" s="10">
        <f t="shared" si="198"/>
        <v>6.7639280417625329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15.198947732959953</v>
      </c>
      <c r="Q389" s="42">
        <f t="shared" si="200"/>
        <v>0.44549926931700873</v>
      </c>
      <c r="R389" s="4">
        <f t="shared" si="201"/>
        <v>360805.74599345733</v>
      </c>
      <c r="S389">
        <f t="shared" si="182"/>
        <v>3.6080574599345734E-4</v>
      </c>
      <c r="T389" s="41">
        <f t="shared" si="183"/>
        <v>4.6404478927518383E-4</v>
      </c>
      <c r="U389" s="42">
        <f t="shared" si="202"/>
        <v>0.64066833093074238</v>
      </c>
      <c r="V389" s="42">
        <f t="shared" si="203"/>
        <v>1.1552258358620864</v>
      </c>
      <c r="W389" s="42">
        <f t="shared" si="204"/>
        <v>1.1390290990198502</v>
      </c>
      <c r="X389" s="42">
        <f t="shared" si="205"/>
        <v>1.6196736842236215E-2</v>
      </c>
      <c r="Y389" s="42">
        <f t="shared" si="179"/>
        <v>9.8781844296607739E-3</v>
      </c>
      <c r="Z389" s="10">
        <f t="shared" si="206"/>
        <v>21.287135763532728</v>
      </c>
      <c r="AA389">
        <f t="shared" si="184"/>
        <v>6765805.4459359534</v>
      </c>
      <c r="AB389" s="10">
        <f t="shared" si="185"/>
        <v>6.7658054459359533</v>
      </c>
      <c r="AC389" s="10">
        <f t="shared" si="186"/>
        <v>6.6648054459359534</v>
      </c>
      <c r="AD389" s="3">
        <f t="shared" si="187"/>
        <v>966.61427787323476</v>
      </c>
      <c r="AI389" s="94">
        <f t="shared" si="188"/>
        <v>1.1390290990198502</v>
      </c>
    </row>
    <row r="390" spans="2:35">
      <c r="B390" s="39">
        <f t="shared" si="189"/>
        <v>362</v>
      </c>
      <c r="C390" s="42">
        <f t="shared" si="190"/>
        <v>6.5107913669052113</v>
      </c>
      <c r="D390" s="10">
        <f t="shared" si="191"/>
        <v>8.489208633094691</v>
      </c>
      <c r="E390" s="40">
        <f t="shared" si="192"/>
        <v>29.021582733810618</v>
      </c>
      <c r="F390" s="40">
        <f t="shared" si="193"/>
        <v>46</v>
      </c>
      <c r="G390" s="3">
        <f t="shared" si="194"/>
        <v>359.89208633094177</v>
      </c>
      <c r="H390" s="3">
        <f t="shared" si="195"/>
        <v>150.59214621494854</v>
      </c>
      <c r="I390">
        <f t="shared" si="180"/>
        <v>1.5059214621494855E-4</v>
      </c>
      <c r="J390" s="4">
        <f t="shared" si="196"/>
        <v>809.15823627651298</v>
      </c>
      <c r="K390" s="40">
        <f t="shared" si="197"/>
        <v>5.3731768662195467</v>
      </c>
      <c r="L390" s="40">
        <f t="shared" si="181"/>
        <v>0.62682313378045329</v>
      </c>
      <c r="M390" s="10">
        <f t="shared" si="198"/>
        <v>6.7658054459359533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15.200293351506341</v>
      </c>
      <c r="Q390" s="42">
        <f t="shared" si="200"/>
        <v>0.44668251039630047</v>
      </c>
      <c r="R390" s="4">
        <f t="shared" si="201"/>
        <v>360035.73084795743</v>
      </c>
      <c r="S390">
        <f t="shared" si="182"/>
        <v>3.6003573084795743E-4</v>
      </c>
      <c r="T390" s="41">
        <f t="shared" si="183"/>
        <v>4.6481480442068374E-4</v>
      </c>
      <c r="U390" s="42">
        <f t="shared" si="202"/>
        <v>0.63930104583748404</v>
      </c>
      <c r="V390" s="42">
        <f t="shared" si="203"/>
        <v>1.1555422789046204</v>
      </c>
      <c r="W390" s="42">
        <f t="shared" si="204"/>
        <v>1.1393500417001168</v>
      </c>
      <c r="X390" s="42">
        <f t="shared" si="205"/>
        <v>1.6192237204503579E-2</v>
      </c>
      <c r="Y390" s="42">
        <f t="shared" si="179"/>
        <v>9.8973437498867788E-3</v>
      </c>
      <c r="Z390" s="10">
        <f t="shared" si="206"/>
        <v>21.293090615352092</v>
      </c>
      <c r="AA390">
        <f t="shared" si="184"/>
        <v>6767669.8549986063</v>
      </c>
      <c r="AB390" s="10">
        <f t="shared" si="185"/>
        <v>6.7676698549986058</v>
      </c>
      <c r="AC390" s="10">
        <f t="shared" si="186"/>
        <v>6.6666698549986059</v>
      </c>
      <c r="AD390" s="3">
        <f t="shared" si="187"/>
        <v>966.88467802735408</v>
      </c>
      <c r="AI390" s="94">
        <f t="shared" si="188"/>
        <v>1.1393500417001168</v>
      </c>
    </row>
    <row r="391" spans="2:35">
      <c r="B391" s="39">
        <f t="shared" si="189"/>
        <v>363</v>
      </c>
      <c r="C391" s="42">
        <f t="shared" si="190"/>
        <v>6.5287769784159995</v>
      </c>
      <c r="D391" s="10">
        <f t="shared" si="191"/>
        <v>8.4712230215839028</v>
      </c>
      <c r="E391" s="40">
        <f t="shared" si="192"/>
        <v>29.057553956832194</v>
      </c>
      <c r="F391" s="40">
        <f t="shared" si="193"/>
        <v>46</v>
      </c>
      <c r="G391" s="3">
        <f t="shared" si="194"/>
        <v>359.71223021583387</v>
      </c>
      <c r="H391" s="3">
        <f t="shared" si="195"/>
        <v>150.59214621494854</v>
      </c>
      <c r="I391">
        <f t="shared" si="180"/>
        <v>1.5059214621494855E-4</v>
      </c>
      <c r="J391" s="4">
        <f t="shared" si="196"/>
        <v>810.79907250991346</v>
      </c>
      <c r="K391" s="40">
        <f t="shared" si="197"/>
        <v>5.3840727613551298</v>
      </c>
      <c r="L391" s="40">
        <f t="shared" si="181"/>
        <v>0.6159272386448702</v>
      </c>
      <c r="M391" s="10">
        <f t="shared" si="198"/>
        <v>6.7676698549986058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15.201629404262851</v>
      </c>
      <c r="Q391" s="42">
        <f t="shared" si="200"/>
        <v>0.44786564748197</v>
      </c>
      <c r="R391" s="4">
        <f t="shared" si="201"/>
        <v>359265.57408554875</v>
      </c>
      <c r="S391">
        <f t="shared" si="182"/>
        <v>3.5926557408554874E-4</v>
      </c>
      <c r="T391" s="41">
        <f t="shared" si="183"/>
        <v>4.6558496118309243E-4</v>
      </c>
      <c r="U391" s="42">
        <f t="shared" si="202"/>
        <v>0.63793350928074555</v>
      </c>
      <c r="V391" s="42">
        <f t="shared" si="203"/>
        <v>1.1558563866372367</v>
      </c>
      <c r="W391" s="42">
        <f t="shared" si="204"/>
        <v>1.1396687628631741</v>
      </c>
      <c r="X391" s="42">
        <f t="shared" si="205"/>
        <v>1.6187623774062576E-2</v>
      </c>
      <c r="Y391" s="42">
        <f t="shared" si="179"/>
        <v>9.9164959279027382E-3</v>
      </c>
      <c r="Z391" s="10">
        <f t="shared" si="206"/>
        <v>21.299003951296125</v>
      </c>
      <c r="AA391">
        <f t="shared" si="184"/>
        <v>6769521.2658244316</v>
      </c>
      <c r="AB391" s="10">
        <f t="shared" si="185"/>
        <v>6.7695212658244319</v>
      </c>
      <c r="AC391" s="10">
        <f t="shared" si="186"/>
        <v>6.6685212658244319</v>
      </c>
      <c r="AD391" s="3">
        <f t="shared" si="187"/>
        <v>967.15319301297052</v>
      </c>
      <c r="AI391" s="94">
        <f t="shared" si="188"/>
        <v>1.1396687628631741</v>
      </c>
    </row>
    <row r="392" spans="2:35">
      <c r="B392" s="39">
        <f t="shared" si="189"/>
        <v>364</v>
      </c>
      <c r="C392" s="42">
        <f t="shared" si="190"/>
        <v>6.5467625899267876</v>
      </c>
      <c r="D392" s="10">
        <f t="shared" si="191"/>
        <v>8.4532374100731147</v>
      </c>
      <c r="E392" s="40">
        <f t="shared" si="192"/>
        <v>29.093525179853771</v>
      </c>
      <c r="F392" s="40">
        <f t="shared" si="193"/>
        <v>46</v>
      </c>
      <c r="G392" s="3">
        <f t="shared" si="194"/>
        <v>359.53237410072597</v>
      </c>
      <c r="H392" s="3">
        <f t="shared" si="195"/>
        <v>150.59214621494854</v>
      </c>
      <c r="I392">
        <f t="shared" si="180"/>
        <v>1.5059214621494855E-4</v>
      </c>
      <c r="J392" s="4">
        <f t="shared" si="196"/>
        <v>812.44194124205455</v>
      </c>
      <c r="K392" s="40">
        <f t="shared" si="197"/>
        <v>5.3949821532021396</v>
      </c>
      <c r="L392" s="40">
        <f t="shared" si="181"/>
        <v>0.60501784679786041</v>
      </c>
      <c r="M392" s="10">
        <f t="shared" si="198"/>
        <v>6.7695212658244319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15.202955894348012</v>
      </c>
      <c r="Q392" s="42">
        <f t="shared" si="200"/>
        <v>0.44904868133642417</v>
      </c>
      <c r="R392" s="4">
        <f t="shared" si="201"/>
        <v>358495.27680290345</v>
      </c>
      <c r="S392">
        <f t="shared" si="182"/>
        <v>3.5849527680290342E-4</v>
      </c>
      <c r="T392" s="41">
        <f t="shared" si="183"/>
        <v>4.6635525846573775E-4</v>
      </c>
      <c r="U392" s="42">
        <f t="shared" si="202"/>
        <v>0.63656572320784344</v>
      </c>
      <c r="V392" s="42">
        <f t="shared" si="203"/>
        <v>1.1561681584616843</v>
      </c>
      <c r="W392" s="42">
        <f t="shared" si="204"/>
        <v>1.1399852619746214</v>
      </c>
      <c r="X392" s="42">
        <f t="shared" si="205"/>
        <v>1.6182896487062948E-2</v>
      </c>
      <c r="Y392" s="42">
        <f t="shared" si="179"/>
        <v>9.935640842310061E-3</v>
      </c>
      <c r="Z392" s="10">
        <f t="shared" si="206"/>
        <v>21.304875761447029</v>
      </c>
      <c r="AA392">
        <f t="shared" si="184"/>
        <v>6771359.675308262</v>
      </c>
      <c r="AB392" s="10">
        <f t="shared" si="185"/>
        <v>6.7713596753082621</v>
      </c>
      <c r="AC392" s="10">
        <f t="shared" si="186"/>
        <v>6.6703596753082621</v>
      </c>
      <c r="AD392" s="3">
        <f t="shared" si="187"/>
        <v>967.41982237973343</v>
      </c>
      <c r="AI392" s="94">
        <f t="shared" si="188"/>
        <v>1.1399852619746214</v>
      </c>
    </row>
    <row r="393" spans="2:35">
      <c r="B393" s="39">
        <f t="shared" si="189"/>
        <v>365</v>
      </c>
      <c r="C393" s="42">
        <f t="shared" si="190"/>
        <v>6.5647482014375758</v>
      </c>
      <c r="D393" s="10">
        <f t="shared" si="191"/>
        <v>8.4352517985623265</v>
      </c>
      <c r="E393" s="40">
        <f t="shared" si="192"/>
        <v>29.129496402875347</v>
      </c>
      <c r="F393" s="40">
        <f t="shared" si="193"/>
        <v>46</v>
      </c>
      <c r="G393" s="3">
        <f t="shared" si="194"/>
        <v>359.35251798561808</v>
      </c>
      <c r="H393" s="3">
        <f t="shared" si="195"/>
        <v>150.59214621494854</v>
      </c>
      <c r="I393">
        <f t="shared" si="180"/>
        <v>1.5059214621494855E-4</v>
      </c>
      <c r="J393" s="4">
        <f t="shared" si="196"/>
        <v>814.0868424729365</v>
      </c>
      <c r="K393" s="40">
        <f t="shared" si="197"/>
        <v>5.4059050417605778</v>
      </c>
      <c r="L393" s="40">
        <f t="shared" si="181"/>
        <v>0.59409495823942216</v>
      </c>
      <c r="M393" s="10">
        <f t="shared" si="198"/>
        <v>6.7713596753082621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15.20427282485554</v>
      </c>
      <c r="Q393" s="42">
        <f t="shared" si="200"/>
        <v>0.45023161272143492</v>
      </c>
      <c r="R393" s="4">
        <f t="shared" si="201"/>
        <v>357724.84009669343</v>
      </c>
      <c r="S393">
        <f t="shared" si="182"/>
        <v>3.577248400966934E-4</v>
      </c>
      <c r="T393" s="41">
        <f t="shared" si="183"/>
        <v>4.6712569517194777E-4</v>
      </c>
      <c r="U393" s="42">
        <f t="shared" si="202"/>
        <v>0.63519768956609468</v>
      </c>
      <c r="V393" s="42">
        <f t="shared" si="203"/>
        <v>1.1564775937839633</v>
      </c>
      <c r="W393" s="42">
        <f t="shared" si="204"/>
        <v>1.1402995385036296</v>
      </c>
      <c r="X393" s="42">
        <f t="shared" si="205"/>
        <v>1.617805528033367E-2</v>
      </c>
      <c r="Y393" s="42">
        <f t="shared" si="179"/>
        <v>9.9547783716496061E-3</v>
      </c>
      <c r="Z393" s="10">
        <f t="shared" si="206"/>
        <v>21.310706035953082</v>
      </c>
      <c r="AA393">
        <f t="shared" si="184"/>
        <v>6773185.0803656112</v>
      </c>
      <c r="AB393" s="10">
        <f t="shared" si="185"/>
        <v>6.7731850803656108</v>
      </c>
      <c r="AC393" s="10">
        <f t="shared" si="186"/>
        <v>6.6721850803656109</v>
      </c>
      <c r="AD393" s="3">
        <f t="shared" si="187"/>
        <v>967.68456568029171</v>
      </c>
      <c r="AI393" s="94">
        <f t="shared" si="188"/>
        <v>1.1402995385036296</v>
      </c>
    </row>
    <row r="394" spans="2:35">
      <c r="B394" s="39">
        <f t="shared" si="189"/>
        <v>366</v>
      </c>
      <c r="C394" s="42">
        <f t="shared" si="190"/>
        <v>6.5827338129483639</v>
      </c>
      <c r="D394" s="10">
        <f t="shared" si="191"/>
        <v>8.4172661870515384</v>
      </c>
      <c r="E394" s="40">
        <f t="shared" si="192"/>
        <v>29.165467625896923</v>
      </c>
      <c r="F394" s="40">
        <f t="shared" si="193"/>
        <v>46</v>
      </c>
      <c r="G394" s="3">
        <f t="shared" si="194"/>
        <v>359.17266187051018</v>
      </c>
      <c r="H394" s="3">
        <f t="shared" si="195"/>
        <v>150.59214621494854</v>
      </c>
      <c r="I394">
        <f t="shared" si="180"/>
        <v>1.5059214621494855E-4</v>
      </c>
      <c r="J394" s="4">
        <f t="shared" si="196"/>
        <v>815.73377620255917</v>
      </c>
      <c r="K394" s="40">
        <f t="shared" si="197"/>
        <v>5.4168414270304446</v>
      </c>
      <c r="L394" s="40">
        <f t="shared" si="181"/>
        <v>0.58315857296955542</v>
      </c>
      <c r="M394" s="10">
        <f t="shared" si="198"/>
        <v>6.7731850803656108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15.205580198854227</v>
      </c>
      <c r="Q394" s="42">
        <f t="shared" si="200"/>
        <v>0.45141444239814421</v>
      </c>
      <c r="R394" s="4">
        <f t="shared" si="201"/>
        <v>356954.26506359066</v>
      </c>
      <c r="S394">
        <f t="shared" si="182"/>
        <v>3.5695426506359064E-4</v>
      </c>
      <c r="T394" s="41">
        <f t="shared" si="183"/>
        <v>4.6789627020505053E-4</v>
      </c>
      <c r="U394" s="42">
        <f t="shared" si="202"/>
        <v>0.63382941030281537</v>
      </c>
      <c r="V394" s="42">
        <f t="shared" si="203"/>
        <v>1.1567846920158031</v>
      </c>
      <c r="W394" s="42">
        <f t="shared" si="204"/>
        <v>1.1406115919229052</v>
      </c>
      <c r="X394" s="42">
        <f t="shared" si="205"/>
        <v>1.6173100092897963E-2</v>
      </c>
      <c r="Y394" s="42">
        <f t="shared" si="179"/>
        <v>9.973908394403876E-3</v>
      </c>
      <c r="Z394" s="10">
        <f t="shared" si="206"/>
        <v>21.316494765031823</v>
      </c>
      <c r="AA394">
        <f t="shared" si="184"/>
        <v>6774997.4779336834</v>
      </c>
      <c r="AB394" s="10">
        <f t="shared" si="185"/>
        <v>6.7749974779336837</v>
      </c>
      <c r="AC394" s="10">
        <f t="shared" si="186"/>
        <v>6.6739974779336837</v>
      </c>
      <c r="AD394" s="3">
        <f t="shared" si="187"/>
        <v>967.94742247043996</v>
      </c>
      <c r="AI394" s="94">
        <f t="shared" si="188"/>
        <v>1.1406115919229052</v>
      </c>
    </row>
    <row r="395" spans="2:35">
      <c r="B395" s="39">
        <f t="shared" si="189"/>
        <v>367</v>
      </c>
      <c r="C395" s="42">
        <f t="shared" si="190"/>
        <v>6.6007194244591521</v>
      </c>
      <c r="D395" s="10">
        <f t="shared" si="191"/>
        <v>8.3992805755407502</v>
      </c>
      <c r="E395" s="40">
        <f t="shared" si="192"/>
        <v>29.2014388489185</v>
      </c>
      <c r="F395" s="40">
        <f t="shared" si="193"/>
        <v>46</v>
      </c>
      <c r="G395" s="3">
        <f t="shared" si="194"/>
        <v>358.99280575540229</v>
      </c>
      <c r="H395" s="3">
        <f t="shared" si="195"/>
        <v>150.59214621494854</v>
      </c>
      <c r="I395">
        <f t="shared" si="180"/>
        <v>1.5059214621494855E-4</v>
      </c>
      <c r="J395" s="4">
        <f t="shared" si="196"/>
        <v>817.38274243092235</v>
      </c>
      <c r="K395" s="40">
        <f t="shared" si="197"/>
        <v>5.4277913090117362</v>
      </c>
      <c r="L395" s="40">
        <f t="shared" si="181"/>
        <v>0.57220869098826377</v>
      </c>
      <c r="M395" s="10">
        <f t="shared" si="198"/>
        <v>6.7749974779336837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15.20687801938873</v>
      </c>
      <c r="Q395" s="42">
        <f t="shared" si="200"/>
        <v>0.4525971711270691</v>
      </c>
      <c r="R395" s="4">
        <f t="shared" si="201"/>
        <v>356183.55280026729</v>
      </c>
      <c r="S395">
        <f t="shared" si="182"/>
        <v>3.561835528002673E-4</v>
      </c>
      <c r="T395" s="41">
        <f t="shared" si="183"/>
        <v>4.6866698246837387E-4</v>
      </c>
      <c r="U395" s="42">
        <f t="shared" si="202"/>
        <v>0.63246088736532269</v>
      </c>
      <c r="V395" s="42">
        <f t="shared" si="203"/>
        <v>1.1570894525718336</v>
      </c>
      <c r="W395" s="42">
        <f t="shared" si="204"/>
        <v>1.1409214217088621</v>
      </c>
      <c r="X395" s="42">
        <f t="shared" si="205"/>
        <v>1.6168030862971472E-2</v>
      </c>
      <c r="Y395" s="42">
        <f t="shared" si="179"/>
        <v>9.993030788995657E-3</v>
      </c>
      <c r="Z395" s="10">
        <f t="shared" si="206"/>
        <v>21.322241938965686</v>
      </c>
      <c r="AA395">
        <f t="shared" si="184"/>
        <v>6776796.8649699977</v>
      </c>
      <c r="AB395" s="10">
        <f t="shared" si="185"/>
        <v>6.7767968649699979</v>
      </c>
      <c r="AC395" s="10">
        <f t="shared" si="186"/>
        <v>6.6757968649699979</v>
      </c>
      <c r="AD395" s="3">
        <f t="shared" si="187"/>
        <v>968.2083923089192</v>
      </c>
      <c r="AI395" s="94">
        <f t="shared" si="188"/>
        <v>1.1409214217088621</v>
      </c>
    </row>
    <row r="396" spans="2:35">
      <c r="B396" s="39">
        <f t="shared" si="189"/>
        <v>368</v>
      </c>
      <c r="C396" s="42">
        <f t="shared" si="190"/>
        <v>6.6187050359699402</v>
      </c>
      <c r="D396" s="10">
        <f t="shared" si="191"/>
        <v>8.3812949640299621</v>
      </c>
      <c r="E396" s="40">
        <f t="shared" si="192"/>
        <v>29.237410071940076</v>
      </c>
      <c r="F396" s="40">
        <f t="shared" si="193"/>
        <v>46</v>
      </c>
      <c r="G396" s="3">
        <f t="shared" si="194"/>
        <v>358.81294964029439</v>
      </c>
      <c r="H396" s="3">
        <f t="shared" si="195"/>
        <v>150.59214621494854</v>
      </c>
      <c r="I396">
        <f t="shared" si="180"/>
        <v>1.5059214621494855E-4</v>
      </c>
      <c r="J396" s="4">
        <f t="shared" si="196"/>
        <v>819.03374115802671</v>
      </c>
      <c r="K396" s="40">
        <f t="shared" si="197"/>
        <v>5.438754687704459</v>
      </c>
      <c r="L396" s="40">
        <f t="shared" si="181"/>
        <v>0.56124531229554098</v>
      </c>
      <c r="M396" s="10">
        <f t="shared" si="198"/>
        <v>6.7767968649699979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15.208166289478594</v>
      </c>
      <c r="Q396" s="42">
        <f t="shared" si="200"/>
        <v>0.453779799668107</v>
      </c>
      <c r="R396" s="4">
        <f t="shared" si="201"/>
        <v>355412.70440339501</v>
      </c>
      <c r="S396">
        <f t="shared" si="182"/>
        <v>3.5541270440339503E-4</v>
      </c>
      <c r="T396" s="41">
        <f t="shared" si="183"/>
        <v>4.6943783086524614E-4</v>
      </c>
      <c r="U396" s="42">
        <f t="shared" si="202"/>
        <v>0.6310921227009324</v>
      </c>
      <c r="V396" s="42">
        <f t="shared" si="203"/>
        <v>1.1573918748730943</v>
      </c>
      <c r="W396" s="42">
        <f t="shared" si="204"/>
        <v>1.1412290273413881</v>
      </c>
      <c r="X396" s="42">
        <f t="shared" si="205"/>
        <v>1.6162847531706159E-2</v>
      </c>
      <c r="Y396" s="42">
        <f t="shared" si="179"/>
        <v>1.0012145433791097E-2</v>
      </c>
      <c r="Z396" s="10">
        <f t="shared" si="206"/>
        <v>21.327947548107005</v>
      </c>
      <c r="AA396">
        <f t="shared" si="184"/>
        <v>6778583.2384539582</v>
      </c>
      <c r="AB396" s="10">
        <f t="shared" si="185"/>
        <v>6.7785832384539582</v>
      </c>
      <c r="AC396" s="10">
        <f t="shared" si="186"/>
        <v>6.6775832384539582</v>
      </c>
      <c r="AD396" s="3">
        <f t="shared" si="187"/>
        <v>968.46747475764437</v>
      </c>
      <c r="AI396" s="94">
        <f t="shared" si="188"/>
        <v>1.1412290273413881</v>
      </c>
    </row>
    <row r="397" spans="2:35">
      <c r="B397" s="39">
        <f t="shared" si="189"/>
        <v>369</v>
      </c>
      <c r="C397" s="42">
        <f t="shared" si="190"/>
        <v>6.6366906474807283</v>
      </c>
      <c r="D397" s="10">
        <f t="shared" si="191"/>
        <v>8.363309352519174</v>
      </c>
      <c r="E397" s="40">
        <f t="shared" si="192"/>
        <v>29.273381294961652</v>
      </c>
      <c r="F397" s="40">
        <f t="shared" si="193"/>
        <v>46</v>
      </c>
      <c r="G397" s="3">
        <f t="shared" si="194"/>
        <v>358.6330935251865</v>
      </c>
      <c r="H397" s="3">
        <f t="shared" si="195"/>
        <v>150.59214621494854</v>
      </c>
      <c r="I397">
        <f t="shared" si="180"/>
        <v>1.5059214621494855E-4</v>
      </c>
      <c r="J397" s="4">
        <f t="shared" si="196"/>
        <v>820.6867723838717</v>
      </c>
      <c r="K397" s="40">
        <f t="shared" si="197"/>
        <v>5.4497315631086085</v>
      </c>
      <c r="L397" s="40">
        <f t="shared" si="181"/>
        <v>0.55026843689139149</v>
      </c>
      <c r="M397" s="10">
        <f t="shared" si="198"/>
        <v>6.7785832384539582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15.209445012119456</v>
      </c>
      <c r="Q397" s="42">
        <f t="shared" si="200"/>
        <v>0.45496232878054049</v>
      </c>
      <c r="R397" s="4">
        <f t="shared" si="201"/>
        <v>354641.720969646</v>
      </c>
      <c r="S397">
        <f t="shared" si="182"/>
        <v>3.5464172096964601E-4</v>
      </c>
      <c r="T397" s="41">
        <f t="shared" si="183"/>
        <v>4.7020881429899516E-4</v>
      </c>
      <c r="U397" s="42">
        <f t="shared" si="202"/>
        <v>0.62972311825696159</v>
      </c>
      <c r="V397" s="42">
        <f t="shared" si="203"/>
        <v>1.1576919583430587</v>
      </c>
      <c r="W397" s="42">
        <f t="shared" si="204"/>
        <v>1.1415344083041115</v>
      </c>
      <c r="X397" s="42">
        <f t="shared" si="205"/>
        <v>1.6157550038947255E-2</v>
      </c>
      <c r="Y397" s="42">
        <f t="shared" si="179"/>
        <v>1.0031252207097753E-2</v>
      </c>
      <c r="Z397" s="10">
        <f t="shared" si="206"/>
        <v>21.333611582872425</v>
      </c>
      <c r="AA397">
        <f t="shared" si="184"/>
        <v>6780356.5953851053</v>
      </c>
      <c r="AB397" s="10">
        <f t="shared" si="185"/>
        <v>6.780356595385105</v>
      </c>
      <c r="AC397" s="10">
        <f t="shared" si="186"/>
        <v>6.6793565953851051</v>
      </c>
      <c r="AD397" s="3">
        <f t="shared" si="187"/>
        <v>968.72466938145112</v>
      </c>
      <c r="AI397" s="94">
        <f t="shared" si="188"/>
        <v>1.1415344083041115</v>
      </c>
    </row>
    <row r="398" spans="2:35">
      <c r="B398" s="39">
        <f t="shared" si="189"/>
        <v>370</v>
      </c>
      <c r="C398" s="42">
        <f t="shared" si="190"/>
        <v>6.6546762589915165</v>
      </c>
      <c r="D398" s="10">
        <f t="shared" si="191"/>
        <v>8.3453237410083858</v>
      </c>
      <c r="E398" s="40">
        <f t="shared" si="192"/>
        <v>29.309352517983228</v>
      </c>
      <c r="F398" s="40">
        <f t="shared" si="193"/>
        <v>46</v>
      </c>
      <c r="G398" s="3">
        <f t="shared" si="194"/>
        <v>358.4532374100786</v>
      </c>
      <c r="H398" s="3">
        <f t="shared" si="195"/>
        <v>150.59214621494854</v>
      </c>
      <c r="I398">
        <f t="shared" si="180"/>
        <v>1.5059214621494855E-4</v>
      </c>
      <c r="J398" s="4">
        <f t="shared" si="196"/>
        <v>822.3418361084573</v>
      </c>
      <c r="K398" s="40">
        <f t="shared" si="197"/>
        <v>5.4607219352241856</v>
      </c>
      <c r="L398" s="40">
        <f t="shared" si="181"/>
        <v>0.53927806477581441</v>
      </c>
      <c r="M398" s="10">
        <f t="shared" si="198"/>
        <v>6.780356595385105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15.210714190281811</v>
      </c>
      <c r="Q398" s="42">
        <f t="shared" si="200"/>
        <v>0.4561447592230426</v>
      </c>
      <c r="R398" s="4">
        <f t="shared" si="201"/>
        <v>353870.6035956922</v>
      </c>
      <c r="S398">
        <f t="shared" si="182"/>
        <v>3.538706035956922E-4</v>
      </c>
      <c r="T398" s="41">
        <f t="shared" si="183"/>
        <v>4.7097993167294897E-4</v>
      </c>
      <c r="U398" s="42">
        <f t="shared" si="202"/>
        <v>0.62835387598072678</v>
      </c>
      <c r="V398" s="42">
        <f t="shared" si="203"/>
        <v>1.157989702411075</v>
      </c>
      <c r="W398" s="42">
        <f t="shared" si="204"/>
        <v>1.1418375640841025</v>
      </c>
      <c r="X398" s="42">
        <f t="shared" si="205"/>
        <v>1.6152138326972487E-2</v>
      </c>
      <c r="Y398" s="42">
        <f t="shared" si="179"/>
        <v>1.005035098716707E-2</v>
      </c>
      <c r="Z398" s="10">
        <f t="shared" si="206"/>
        <v>21.33923403374666</v>
      </c>
      <c r="AA398">
        <f t="shared" si="184"/>
        <v>6782116.9327842919</v>
      </c>
      <c r="AB398" s="10">
        <f t="shared" si="185"/>
        <v>6.7821169327842918</v>
      </c>
      <c r="AC398" s="10">
        <f t="shared" si="186"/>
        <v>6.6811169327842919</v>
      </c>
      <c r="AD398" s="3">
        <f t="shared" si="187"/>
        <v>968.9799757482657</v>
      </c>
      <c r="AI398" s="94">
        <f t="shared" si="188"/>
        <v>1.1418375640841025</v>
      </c>
    </row>
    <row r="399" spans="2:35">
      <c r="B399" s="39">
        <f t="shared" si="189"/>
        <v>371</v>
      </c>
      <c r="C399" s="42">
        <f t="shared" si="190"/>
        <v>6.6726618705023046</v>
      </c>
      <c r="D399" s="10">
        <f t="shared" si="191"/>
        <v>8.3273381294975977</v>
      </c>
      <c r="E399" s="40">
        <f t="shared" si="192"/>
        <v>29.345323741004805</v>
      </c>
      <c r="F399" s="40">
        <f t="shared" si="193"/>
        <v>46</v>
      </c>
      <c r="G399" s="3">
        <f t="shared" si="194"/>
        <v>358.2733812949707</v>
      </c>
      <c r="H399" s="3">
        <f t="shared" si="195"/>
        <v>150.59214621494854</v>
      </c>
      <c r="I399">
        <f t="shared" si="180"/>
        <v>1.5059214621494855E-4</v>
      </c>
      <c r="J399" s="4">
        <f t="shared" si="196"/>
        <v>823.99893233178352</v>
      </c>
      <c r="K399" s="40">
        <f t="shared" si="197"/>
        <v>5.4717258040511894</v>
      </c>
      <c r="L399" s="40">
        <f t="shared" si="181"/>
        <v>0.52827419594881064</v>
      </c>
      <c r="M399" s="10">
        <f t="shared" si="198"/>
        <v>6.7821169327842918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15.21197382691191</v>
      </c>
      <c r="Q399" s="42">
        <f t="shared" si="200"/>
        <v>0.45732709175368164</v>
      </c>
      <c r="R399" s="4">
        <f t="shared" si="201"/>
        <v>353099.35337820568</v>
      </c>
      <c r="S399">
        <f t="shared" si="182"/>
        <v>3.5309935337820566E-4</v>
      </c>
      <c r="T399" s="41">
        <f t="shared" si="183"/>
        <v>4.7175118189043551E-4</v>
      </c>
      <c r="U399" s="42">
        <f t="shared" si="202"/>
        <v>0.62698439781954463</v>
      </c>
      <c r="V399" s="42">
        <f t="shared" si="203"/>
        <v>1.1582851065105744</v>
      </c>
      <c r="W399" s="42">
        <f t="shared" si="204"/>
        <v>1.1421384941720756</v>
      </c>
      <c r="X399" s="42">
        <f t="shared" si="205"/>
        <v>1.6146612338498789E-2</v>
      </c>
      <c r="Y399" s="42">
        <f t="shared" si="179"/>
        <v>1.0069441652194495E-2</v>
      </c>
      <c r="Z399" s="10">
        <f t="shared" si="206"/>
        <v>21.344814891281246</v>
      </c>
      <c r="AA399">
        <f t="shared" si="184"/>
        <v>6783864.24769329</v>
      </c>
      <c r="AB399" s="10">
        <f t="shared" si="185"/>
        <v>6.7838642476932902</v>
      </c>
      <c r="AC399" s="10">
        <f t="shared" si="186"/>
        <v>6.6828642476932902</v>
      </c>
      <c r="AD399" s="3">
        <f t="shared" si="187"/>
        <v>969.23339342904853</v>
      </c>
      <c r="AI399" s="94">
        <f t="shared" si="188"/>
        <v>1.1421384941720756</v>
      </c>
    </row>
    <row r="400" spans="2:35">
      <c r="B400" s="39">
        <f t="shared" si="189"/>
        <v>372</v>
      </c>
      <c r="C400" s="42">
        <f t="shared" si="190"/>
        <v>6.6906474820130928</v>
      </c>
      <c r="D400" s="10">
        <f t="shared" si="191"/>
        <v>8.3093525179868095</v>
      </c>
      <c r="E400" s="40">
        <f t="shared" si="192"/>
        <v>29.381294964026381</v>
      </c>
      <c r="F400" s="40">
        <f t="shared" si="193"/>
        <v>46</v>
      </c>
      <c r="G400" s="3">
        <f t="shared" si="194"/>
        <v>358.09352517986281</v>
      </c>
      <c r="H400" s="3">
        <f t="shared" si="195"/>
        <v>150.59214621494854</v>
      </c>
      <c r="I400">
        <f t="shared" si="180"/>
        <v>1.5059214621494855E-4</v>
      </c>
      <c r="J400" s="4">
        <f t="shared" si="196"/>
        <v>825.65806105385059</v>
      </c>
      <c r="K400" s="40">
        <f t="shared" si="197"/>
        <v>5.4827431695896207</v>
      </c>
      <c r="L400" s="40">
        <f t="shared" si="181"/>
        <v>0.51725683041037929</v>
      </c>
      <c r="M400" s="10">
        <f t="shared" si="198"/>
        <v>6.7838642476932902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15.213223924931516</v>
      </c>
      <c r="Q400" s="42">
        <f t="shared" si="200"/>
        <v>0.45850932712992643</v>
      </c>
      <c r="R400" s="4">
        <f t="shared" si="201"/>
        <v>352327.97141385835</v>
      </c>
      <c r="S400">
        <f t="shared" si="182"/>
        <v>3.5232797141385836E-4</v>
      </c>
      <c r="T400" s="41">
        <f t="shared" si="183"/>
        <v>4.7252256385478281E-4</v>
      </c>
      <c r="U400" s="42">
        <f t="shared" si="202"/>
        <v>0.62561468572073176</v>
      </c>
      <c r="V400" s="42">
        <f t="shared" si="203"/>
        <v>1.1585781700794433</v>
      </c>
      <c r="W400" s="42">
        <f t="shared" si="204"/>
        <v>1.1424371980623209</v>
      </c>
      <c r="X400" s="42">
        <f t="shared" si="205"/>
        <v>1.614097201712239E-2</v>
      </c>
      <c r="Y400" s="42">
        <f t="shared" si="179"/>
        <v>1.0088524080320115E-2</v>
      </c>
      <c r="Z400" s="10">
        <f t="shared" si="206"/>
        <v>21.350354146094393</v>
      </c>
      <c r="AA400">
        <f t="shared" si="184"/>
        <v>6785598.5371747492</v>
      </c>
      <c r="AB400" s="10">
        <f t="shared" si="185"/>
        <v>6.7855985371747494</v>
      </c>
      <c r="AC400" s="10">
        <f t="shared" si="186"/>
        <v>6.6845985371747494</v>
      </c>
      <c r="AD400" s="3">
        <f t="shared" si="187"/>
        <v>969.48492199778809</v>
      </c>
      <c r="AI400" s="94">
        <f t="shared" si="188"/>
        <v>1.1424371980623209</v>
      </c>
    </row>
    <row r="401" spans="2:35">
      <c r="B401" s="39">
        <f t="shared" si="189"/>
        <v>373</v>
      </c>
      <c r="C401" s="42">
        <f t="shared" si="190"/>
        <v>6.7086330935238809</v>
      </c>
      <c r="D401" s="10">
        <f t="shared" si="191"/>
        <v>8.2913669064760214</v>
      </c>
      <c r="E401" s="40">
        <f t="shared" si="192"/>
        <v>29.417266187047957</v>
      </c>
      <c r="F401" s="40">
        <f t="shared" si="193"/>
        <v>46</v>
      </c>
      <c r="G401" s="3">
        <f t="shared" si="194"/>
        <v>357.91366906475491</v>
      </c>
      <c r="H401" s="3">
        <f t="shared" si="195"/>
        <v>150.59214621494854</v>
      </c>
      <c r="I401">
        <f t="shared" si="180"/>
        <v>1.5059214621494855E-4</v>
      </c>
      <c r="J401" s="4">
        <f t="shared" si="196"/>
        <v>827.31922227465839</v>
      </c>
      <c r="K401" s="40">
        <f t="shared" si="197"/>
        <v>5.4937740318394805</v>
      </c>
      <c r="L401" s="40">
        <f t="shared" si="181"/>
        <v>0.50622596816051946</v>
      </c>
      <c r="M401" s="10">
        <f t="shared" si="198"/>
        <v>6.7855985371747494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15.214464487237917</v>
      </c>
      <c r="Q401" s="42">
        <f t="shared" si="200"/>
        <v>0.45969146610865119</v>
      </c>
      <c r="R401" s="4">
        <f t="shared" si="201"/>
        <v>351556.45879932214</v>
      </c>
      <c r="S401">
        <f t="shared" si="182"/>
        <v>3.5155645879932215E-4</v>
      </c>
      <c r="T401" s="41">
        <f t="shared" si="183"/>
        <v>4.7329407646931902E-4</v>
      </c>
      <c r="U401" s="42">
        <f t="shared" si="202"/>
        <v>0.62424474163160437</v>
      </c>
      <c r="V401" s="42">
        <f t="shared" si="203"/>
        <v>1.1588688925605106</v>
      </c>
      <c r="W401" s="42">
        <f t="shared" si="204"/>
        <v>1.1427336752526982</v>
      </c>
      <c r="X401" s="42">
        <f t="shared" si="205"/>
        <v>1.6135217307812422E-2</v>
      </c>
      <c r="Y401" s="42">
        <f t="shared" si="179"/>
        <v>1.0107598149629875E-2</v>
      </c>
      <c r="Z401" s="10">
        <f t="shared" si="206"/>
        <v>21.355851788872101</v>
      </c>
      <c r="AA401">
        <f t="shared" si="184"/>
        <v>6787319.798312542</v>
      </c>
      <c r="AB401" s="10">
        <f t="shared" si="185"/>
        <v>6.7873197983125424</v>
      </c>
      <c r="AC401" s="10">
        <f t="shared" si="186"/>
        <v>6.6863197983125424</v>
      </c>
      <c r="AD401" s="3">
        <f t="shared" si="187"/>
        <v>969.7345610315507</v>
      </c>
      <c r="AI401" s="94">
        <f t="shared" si="188"/>
        <v>1.1427336752526982</v>
      </c>
    </row>
    <row r="402" spans="2:35">
      <c r="B402" s="39">
        <f t="shared" si="189"/>
        <v>374</v>
      </c>
      <c r="C402" s="42">
        <f t="shared" si="190"/>
        <v>6.7266187050346691</v>
      </c>
      <c r="D402" s="10">
        <f t="shared" si="191"/>
        <v>8.2733812949652332</v>
      </c>
      <c r="E402" s="40">
        <f t="shared" si="192"/>
        <v>29.453237410069534</v>
      </c>
      <c r="F402" s="40">
        <f t="shared" si="193"/>
        <v>46</v>
      </c>
      <c r="G402" s="3">
        <f t="shared" si="194"/>
        <v>357.73381294964702</v>
      </c>
      <c r="H402" s="3">
        <f t="shared" si="195"/>
        <v>150.59214621494854</v>
      </c>
      <c r="I402">
        <f t="shared" si="180"/>
        <v>1.5059214621494855E-4</v>
      </c>
      <c r="J402" s="4">
        <f t="shared" si="196"/>
        <v>828.98241599420703</v>
      </c>
      <c r="K402" s="40">
        <f t="shared" si="197"/>
        <v>5.504818390800768</v>
      </c>
      <c r="L402" s="40">
        <f t="shared" si="181"/>
        <v>0.49518160919923204</v>
      </c>
      <c r="M402" s="10">
        <f t="shared" si="198"/>
        <v>6.7873197983125424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15.215695516704224</v>
      </c>
      <c r="Q402" s="42">
        <f t="shared" si="200"/>
        <v>0.46087350944614058</v>
      </c>
      <c r="R402" s="4">
        <f t="shared" si="201"/>
        <v>350784.816631269</v>
      </c>
      <c r="S402">
        <f t="shared" si="182"/>
        <v>3.5078481663126899E-4</v>
      </c>
      <c r="T402" s="41">
        <f t="shared" si="183"/>
        <v>4.7406571863737218E-4</v>
      </c>
      <c r="U402" s="42">
        <f t="shared" si="202"/>
        <v>0.62287456749947911</v>
      </c>
      <c r="V402" s="42">
        <f t="shared" si="203"/>
        <v>1.1591572734003537</v>
      </c>
      <c r="W402" s="42">
        <f t="shared" si="204"/>
        <v>1.143027925244694</v>
      </c>
      <c r="X402" s="42">
        <f t="shared" si="205"/>
        <v>1.6129348155659695E-2</v>
      </c>
      <c r="Y402" s="42">
        <f t="shared" si="179"/>
        <v>1.0126663738155319E-2</v>
      </c>
      <c r="Z402" s="10">
        <f t="shared" si="206"/>
        <v>21.361307810366107</v>
      </c>
      <c r="AA402">
        <f t="shared" si="184"/>
        <v>6789028.0282111224</v>
      </c>
      <c r="AB402" s="10">
        <f t="shared" si="185"/>
        <v>6.7890280282111224</v>
      </c>
      <c r="AC402" s="10">
        <f t="shared" si="186"/>
        <v>6.6880280282111224</v>
      </c>
      <c r="AD402" s="3">
        <f t="shared" si="187"/>
        <v>969.98231011038763</v>
      </c>
      <c r="AI402" s="94">
        <f t="shared" si="188"/>
        <v>1.143027925244694</v>
      </c>
    </row>
    <row r="403" spans="2:35">
      <c r="B403" s="39">
        <f t="shared" si="189"/>
        <v>375</v>
      </c>
      <c r="C403" s="42">
        <f t="shared" si="190"/>
        <v>6.7446043165454572</v>
      </c>
      <c r="D403" s="10">
        <f t="shared" si="191"/>
        <v>8.2553956834544451</v>
      </c>
      <c r="E403" s="40">
        <f t="shared" si="192"/>
        <v>29.48920863309111</v>
      </c>
      <c r="F403" s="40">
        <f t="shared" si="193"/>
        <v>46</v>
      </c>
      <c r="G403" s="3">
        <f t="shared" si="194"/>
        <v>357.55395683453912</v>
      </c>
      <c r="H403" s="3">
        <f t="shared" si="195"/>
        <v>150.59214621494854</v>
      </c>
      <c r="I403">
        <f t="shared" si="180"/>
        <v>1.5059214621494855E-4</v>
      </c>
      <c r="J403" s="4">
        <f t="shared" si="196"/>
        <v>830.64764221249629</v>
      </c>
      <c r="K403" s="40">
        <f t="shared" si="197"/>
        <v>5.515876246473483</v>
      </c>
      <c r="L403" s="40">
        <f t="shared" si="181"/>
        <v>0.48412375352651704</v>
      </c>
      <c r="M403" s="10">
        <f t="shared" si="198"/>
        <v>6.7890280282111224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15.216917016178932</v>
      </c>
      <c r="Q403" s="42">
        <f t="shared" si="200"/>
        <v>0.46205545789809477</v>
      </c>
      <c r="R403" s="4">
        <f t="shared" si="201"/>
        <v>350013.04600637109</v>
      </c>
      <c r="S403">
        <f t="shared" si="182"/>
        <v>3.5001304600637111E-4</v>
      </c>
      <c r="T403" s="41">
        <f t="shared" si="183"/>
        <v>4.7483748926227006E-4</v>
      </c>
      <c r="U403" s="42">
        <f t="shared" si="202"/>
        <v>0.62150416527167285</v>
      </c>
      <c r="V403" s="42">
        <f t="shared" si="203"/>
        <v>1.1594433120501155</v>
      </c>
      <c r="W403" s="42">
        <f t="shared" si="204"/>
        <v>1.1433199475433147</v>
      </c>
      <c r="X403" s="42">
        <f t="shared" si="205"/>
        <v>1.6123364506800852E-2</v>
      </c>
      <c r="Y403" s="42">
        <f t="shared" si="179"/>
        <v>1.0145720723874426E-2</v>
      </c>
      <c r="Z403" s="10">
        <f t="shared" si="206"/>
        <v>21.3667222013942</v>
      </c>
      <c r="AA403">
        <f t="shared" si="184"/>
        <v>6790723.2239956241</v>
      </c>
      <c r="AB403" s="10">
        <f t="shared" si="185"/>
        <v>6.7907232239956237</v>
      </c>
      <c r="AC403" s="10">
        <f t="shared" si="186"/>
        <v>6.6897232239956237</v>
      </c>
      <c r="AD403" s="3">
        <f t="shared" si="187"/>
        <v>970.22816881734946</v>
      </c>
      <c r="AI403" s="94">
        <f t="shared" si="188"/>
        <v>1.1433199475433147</v>
      </c>
    </row>
    <row r="404" spans="2:35">
      <c r="B404" s="39">
        <f t="shared" si="189"/>
        <v>376</v>
      </c>
      <c r="C404" s="42">
        <f t="shared" si="190"/>
        <v>6.7625899280562454</v>
      </c>
      <c r="D404" s="10">
        <f t="shared" si="191"/>
        <v>8.2374100719436569</v>
      </c>
      <c r="E404" s="40">
        <f t="shared" si="192"/>
        <v>29.525179856112686</v>
      </c>
      <c r="F404" s="40">
        <f t="shared" si="193"/>
        <v>46</v>
      </c>
      <c r="G404" s="3">
        <f t="shared" si="194"/>
        <v>357.37410071943123</v>
      </c>
      <c r="H404" s="3">
        <f t="shared" si="195"/>
        <v>150.59214621494854</v>
      </c>
      <c r="I404">
        <f t="shared" si="180"/>
        <v>1.5059214621494855E-4</v>
      </c>
      <c r="J404" s="4">
        <f t="shared" si="196"/>
        <v>832.31490092952652</v>
      </c>
      <c r="K404" s="40">
        <f t="shared" si="197"/>
        <v>5.5269475988576273</v>
      </c>
      <c r="L404" s="40">
        <f t="shared" si="181"/>
        <v>0.47305240114237268</v>
      </c>
      <c r="M404" s="10">
        <f t="shared" si="198"/>
        <v>6.7907232239956237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15.218128988486059</v>
      </c>
      <c r="Q404" s="42">
        <f t="shared" si="200"/>
        <v>0.46323731221963427</v>
      </c>
      <c r="R404" s="4">
        <f t="shared" si="201"/>
        <v>349241.14802130015</v>
      </c>
      <c r="S404">
        <f t="shared" si="182"/>
        <v>3.4924114802130016E-4</v>
      </c>
      <c r="T404" s="41">
        <f t="shared" si="183"/>
        <v>4.7560938724734101E-4</v>
      </c>
      <c r="U404" s="42">
        <f t="shared" si="202"/>
        <v>0.62013353689550177</v>
      </c>
      <c r="V404" s="42">
        <f t="shared" si="203"/>
        <v>1.1597270079663287</v>
      </c>
      <c r="W404" s="42">
        <f t="shared" si="204"/>
        <v>1.1436097416571007</v>
      </c>
      <c r="X404" s="42">
        <f t="shared" si="205"/>
        <v>1.611726630922794E-2</v>
      </c>
      <c r="Y404" s="42">
        <f t="shared" si="179"/>
        <v>1.016476898471339E-2</v>
      </c>
      <c r="Z404" s="10">
        <f t="shared" si="206"/>
        <v>21.372094952842456</v>
      </c>
      <c r="AA404">
        <f t="shared" si="184"/>
        <v>6792405.3828125624</v>
      </c>
      <c r="AB404" s="10">
        <f t="shared" si="185"/>
        <v>6.7924053828125626</v>
      </c>
      <c r="AC404" s="10">
        <f t="shared" si="186"/>
        <v>6.6914053828125626</v>
      </c>
      <c r="AD404" s="3">
        <f t="shared" si="187"/>
        <v>970.47213673858778</v>
      </c>
      <c r="AI404" s="94">
        <f t="shared" si="188"/>
        <v>1.1436097416571007</v>
      </c>
    </row>
    <row r="405" spans="2:35">
      <c r="B405" s="39">
        <f t="shared" si="189"/>
        <v>377</v>
      </c>
      <c r="C405" s="42">
        <f t="shared" si="190"/>
        <v>6.7805755395670335</v>
      </c>
      <c r="D405" s="10">
        <f t="shared" si="191"/>
        <v>8.2194244604328688</v>
      </c>
      <c r="E405" s="40">
        <f t="shared" si="192"/>
        <v>29.561151079134262</v>
      </c>
      <c r="F405" s="40">
        <f t="shared" si="193"/>
        <v>46</v>
      </c>
      <c r="G405" s="3">
        <f t="shared" si="194"/>
        <v>357.19424460432333</v>
      </c>
      <c r="H405" s="3">
        <f t="shared" si="195"/>
        <v>150.59214621494854</v>
      </c>
      <c r="I405">
        <f t="shared" si="180"/>
        <v>1.5059214621494855E-4</v>
      </c>
      <c r="J405" s="4">
        <f t="shared" si="196"/>
        <v>833.98419214529713</v>
      </c>
      <c r="K405" s="40">
        <f t="shared" si="197"/>
        <v>5.5380324479531966</v>
      </c>
      <c r="L405" s="40">
        <f t="shared" si="181"/>
        <v>0.4619675520468034</v>
      </c>
      <c r="M405" s="10">
        <f t="shared" si="198"/>
        <v>6.7924053828125626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15.219331436425664</v>
      </c>
      <c r="Q405" s="42">
        <f t="shared" si="200"/>
        <v>0.46441907316530506</v>
      </c>
      <c r="R405" s="4">
        <f t="shared" si="201"/>
        <v>348469.12377272849</v>
      </c>
      <c r="S405">
        <f t="shared" si="182"/>
        <v>3.4846912377272846E-4</v>
      </c>
      <c r="T405" s="41">
        <f t="shared" si="183"/>
        <v>4.7638141149591271E-4</v>
      </c>
      <c r="U405" s="42">
        <f t="shared" si="202"/>
        <v>0.61876268431828307</v>
      </c>
      <c r="V405" s="42">
        <f t="shared" si="203"/>
        <v>1.1600083606084703</v>
      </c>
      <c r="W405" s="42">
        <f t="shared" si="204"/>
        <v>1.1438973070982486</v>
      </c>
      <c r="X405" s="42">
        <f t="shared" si="205"/>
        <v>1.6111053510221796E-2</v>
      </c>
      <c r="Y405" s="42">
        <f t="shared" si="179"/>
        <v>1.0183808398545383E-2</v>
      </c>
      <c r="Z405" s="10">
        <f t="shared" si="206"/>
        <v>21.377426055661196</v>
      </c>
      <c r="AA405">
        <f t="shared" si="184"/>
        <v>6794074.5018285671</v>
      </c>
      <c r="AB405" s="10">
        <f t="shared" si="185"/>
        <v>6.7940745018285673</v>
      </c>
      <c r="AC405" s="10">
        <f t="shared" si="186"/>
        <v>6.6930745018285673</v>
      </c>
      <c r="AD405" s="3">
        <f t="shared" si="187"/>
        <v>970.7142134631714</v>
      </c>
      <c r="AI405" s="94">
        <f t="shared" si="188"/>
        <v>1.1438973070982486</v>
      </c>
    </row>
    <row r="406" spans="2:35">
      <c r="B406" s="39">
        <f t="shared" si="189"/>
        <v>378</v>
      </c>
      <c r="C406" s="42">
        <f t="shared" si="190"/>
        <v>6.7985611510778217</v>
      </c>
      <c r="D406" s="10">
        <f t="shared" si="191"/>
        <v>8.2014388489220806</v>
      </c>
      <c r="E406" s="40">
        <f t="shared" si="192"/>
        <v>29.597122302155839</v>
      </c>
      <c r="F406" s="40">
        <f t="shared" si="193"/>
        <v>46</v>
      </c>
      <c r="G406" s="3">
        <f t="shared" si="194"/>
        <v>357.01438848921543</v>
      </c>
      <c r="H406" s="3">
        <f t="shared" si="195"/>
        <v>150.59214621494854</v>
      </c>
      <c r="I406">
        <f t="shared" si="180"/>
        <v>1.5059214621494855E-4</v>
      </c>
      <c r="J406" s="4">
        <f t="shared" si="196"/>
        <v>835.6555158598087</v>
      </c>
      <c r="K406" s="40">
        <f t="shared" si="197"/>
        <v>5.5491307937601944</v>
      </c>
      <c r="L406" s="40">
        <f t="shared" si="181"/>
        <v>0.45086920623980564</v>
      </c>
      <c r="M406" s="10">
        <f t="shared" si="198"/>
        <v>6.7940745018285673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15.220524362772997</v>
      </c>
      <c r="Q406" s="42">
        <f t="shared" si="200"/>
        <v>0.46560074148908354</v>
      </c>
      <c r="R406" s="4">
        <f t="shared" si="201"/>
        <v>347696.9743573278</v>
      </c>
      <c r="S406">
        <f t="shared" si="182"/>
        <v>3.4769697435732777E-4</v>
      </c>
      <c r="T406" s="41">
        <f t="shared" si="183"/>
        <v>4.771535609113134E-4</v>
      </c>
      <c r="U406" s="42">
        <f t="shared" si="202"/>
        <v>0.61739160948733263</v>
      </c>
      <c r="V406" s="42">
        <f t="shared" si="203"/>
        <v>1.1602873694424951</v>
      </c>
      <c r="W406" s="42">
        <f t="shared" si="204"/>
        <v>1.1441826433823927</v>
      </c>
      <c r="X406" s="42">
        <f t="shared" si="205"/>
        <v>1.6104726060102381E-2</v>
      </c>
      <c r="Y406" s="42">
        <f t="shared" si="179"/>
        <v>1.0202838843193736E-2</v>
      </c>
      <c r="Z406" s="10">
        <f t="shared" si="206"/>
        <v>21.382715500870162</v>
      </c>
      <c r="AA406">
        <f t="shared" si="184"/>
        <v>6795730.5782320015</v>
      </c>
      <c r="AB406" s="10">
        <f t="shared" si="185"/>
        <v>6.7957305782320017</v>
      </c>
      <c r="AC406" s="10">
        <f t="shared" si="186"/>
        <v>6.6947305782320017</v>
      </c>
      <c r="AD406" s="3">
        <f t="shared" si="187"/>
        <v>970.95439858332145</v>
      </c>
      <c r="AI406" s="94">
        <f t="shared" si="188"/>
        <v>1.1441826433823927</v>
      </c>
    </row>
    <row r="407" spans="2:35">
      <c r="B407" s="39">
        <f t="shared" si="189"/>
        <v>379</v>
      </c>
      <c r="C407" s="42">
        <f t="shared" si="190"/>
        <v>6.8165467625886098</v>
      </c>
      <c r="D407" s="10">
        <f t="shared" si="191"/>
        <v>8.1834532374112925</v>
      </c>
      <c r="E407" s="40">
        <f t="shared" si="192"/>
        <v>29.633093525177415</v>
      </c>
      <c r="F407" s="40">
        <f t="shared" si="193"/>
        <v>46</v>
      </c>
      <c r="G407" s="3">
        <f t="shared" si="194"/>
        <v>356.83453237410754</v>
      </c>
      <c r="H407" s="3">
        <f t="shared" si="195"/>
        <v>150.59214621494854</v>
      </c>
      <c r="I407">
        <f t="shared" si="180"/>
        <v>1.5059214621494855E-4</v>
      </c>
      <c r="J407" s="4">
        <f t="shared" si="196"/>
        <v>837.32887207306101</v>
      </c>
      <c r="K407" s="40">
        <f t="shared" si="197"/>
        <v>5.5602426362786206</v>
      </c>
      <c r="L407" s="40">
        <f t="shared" si="181"/>
        <v>0.43975736372137941</v>
      </c>
      <c r="M407" s="10">
        <f t="shared" si="198"/>
        <v>6.7957305782320017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15.221707770279696</v>
      </c>
      <c r="Q407" s="42">
        <f t="shared" si="200"/>
        <v>0.46678231794438146</v>
      </c>
      <c r="R407" s="4">
        <f t="shared" si="201"/>
        <v>346924.70087177015</v>
      </c>
      <c r="S407">
        <f t="shared" si="182"/>
        <v>3.4692470087177015E-4</v>
      </c>
      <c r="T407" s="41">
        <f t="shared" si="183"/>
        <v>4.7792583439687102E-4</v>
      </c>
      <c r="U407" s="42">
        <f t="shared" si="202"/>
        <v>0.6160203143499674</v>
      </c>
      <c r="V407" s="42">
        <f t="shared" si="203"/>
        <v>1.1605640339367294</v>
      </c>
      <c r="W407" s="42">
        <f t="shared" si="204"/>
        <v>1.1444657500288835</v>
      </c>
      <c r="X407" s="42">
        <f t="shared" si="205"/>
        <v>1.6098283907845845E-2</v>
      </c>
      <c r="Y407" s="42">
        <f t="shared" si="179"/>
        <v>1.0221860196429948E-2</v>
      </c>
      <c r="Z407" s="10">
        <f t="shared" si="206"/>
        <v>21.387963279552881</v>
      </c>
      <c r="AA407">
        <f t="shared" si="184"/>
        <v>6797373.6092312019</v>
      </c>
      <c r="AB407" s="10">
        <f t="shared" si="185"/>
        <v>6.7973736092312018</v>
      </c>
      <c r="AC407" s="10">
        <f t="shared" si="186"/>
        <v>6.6963736092312018</v>
      </c>
      <c r="AD407" s="3">
        <f t="shared" si="187"/>
        <v>971.19269169415543</v>
      </c>
      <c r="AI407" s="94">
        <f t="shared" si="188"/>
        <v>1.1444657500288835</v>
      </c>
    </row>
    <row r="408" spans="2:35">
      <c r="B408" s="39">
        <f t="shared" si="189"/>
        <v>380</v>
      </c>
      <c r="C408" s="42">
        <f t="shared" si="190"/>
        <v>6.834532374099398</v>
      </c>
      <c r="D408" s="10">
        <f t="shared" si="191"/>
        <v>8.1654676259005043</v>
      </c>
      <c r="E408" s="40">
        <f t="shared" si="192"/>
        <v>29.669064748198991</v>
      </c>
      <c r="F408" s="40">
        <f t="shared" si="193"/>
        <v>46</v>
      </c>
      <c r="G408" s="3">
        <f t="shared" si="194"/>
        <v>356.65467625899964</v>
      </c>
      <c r="H408" s="3">
        <f t="shared" si="195"/>
        <v>150.59214621494854</v>
      </c>
      <c r="I408">
        <f t="shared" si="180"/>
        <v>1.5059214621494855E-4</v>
      </c>
      <c r="J408" s="4">
        <f t="shared" si="196"/>
        <v>839.00426078505416</v>
      </c>
      <c r="K408" s="40">
        <f t="shared" si="197"/>
        <v>5.5713679755084753</v>
      </c>
      <c r="L408" s="40">
        <f t="shared" si="181"/>
        <v>0.42863202449152471</v>
      </c>
      <c r="M408" s="10">
        <f t="shared" si="198"/>
        <v>6.7973736092312018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15.222881661672554</v>
      </c>
      <c r="Q408" s="42">
        <f t="shared" si="200"/>
        <v>0.46796380328405085</v>
      </c>
      <c r="R408" s="4">
        <f t="shared" si="201"/>
        <v>346152.30441272748</v>
      </c>
      <c r="S408">
        <f t="shared" si="182"/>
        <v>3.4615230441272746E-4</v>
      </c>
      <c r="T408" s="41">
        <f t="shared" si="183"/>
        <v>4.7869823085591371E-4</v>
      </c>
      <c r="U408" s="42">
        <f t="shared" si="202"/>
        <v>0.6146488008535036</v>
      </c>
      <c r="V408" s="42">
        <f t="shared" si="203"/>
        <v>1.1608383535656861</v>
      </c>
      <c r="W408" s="42">
        <f t="shared" si="204"/>
        <v>1.1447466265604849</v>
      </c>
      <c r="X408" s="42">
        <f t="shared" si="205"/>
        <v>1.6091727005201228E-2</v>
      </c>
      <c r="Y408" s="42">
        <f t="shared" si="179"/>
        <v>1.0240872335976555E-2</v>
      </c>
      <c r="Z408" s="10">
        <f t="shared" si="206"/>
        <v>21.393169382861199</v>
      </c>
      <c r="AA408">
        <f t="shared" si="184"/>
        <v>6799003.5920558898</v>
      </c>
      <c r="AB408" s="10">
        <f t="shared" si="185"/>
        <v>6.7990035920558896</v>
      </c>
      <c r="AC408" s="10">
        <f t="shared" si="186"/>
        <v>6.6980035920558896</v>
      </c>
      <c r="AD408" s="3">
        <f t="shared" si="187"/>
        <v>971.42909239389269</v>
      </c>
      <c r="AI408" s="94">
        <f t="shared" si="188"/>
        <v>1.1447466265604849</v>
      </c>
    </row>
    <row r="409" spans="2:35">
      <c r="B409" s="39">
        <f t="shared" si="189"/>
        <v>381</v>
      </c>
      <c r="C409" s="42">
        <f t="shared" si="190"/>
        <v>6.8525179856101861</v>
      </c>
      <c r="D409" s="10">
        <f t="shared" si="191"/>
        <v>8.1474820143897162</v>
      </c>
      <c r="E409" s="40">
        <f t="shared" si="192"/>
        <v>29.705035971220568</v>
      </c>
      <c r="F409" s="40">
        <f t="shared" si="193"/>
        <v>46</v>
      </c>
      <c r="G409" s="3">
        <f t="shared" si="194"/>
        <v>356.47482014389175</v>
      </c>
      <c r="H409" s="3">
        <f t="shared" si="195"/>
        <v>150.59214621494854</v>
      </c>
      <c r="I409">
        <f t="shared" si="180"/>
        <v>1.5059214621494855E-4</v>
      </c>
      <c r="J409" s="4">
        <f t="shared" si="196"/>
        <v>840.68168199578793</v>
      </c>
      <c r="K409" s="40">
        <f t="shared" si="197"/>
        <v>5.5825068114497567</v>
      </c>
      <c r="L409" s="40">
        <f t="shared" si="181"/>
        <v>0.41749318855024331</v>
      </c>
      <c r="M409" s="10">
        <f t="shared" si="198"/>
        <v>6.7990035920558896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15.224046039654585</v>
      </c>
      <c r="Q409" s="42">
        <f t="shared" si="200"/>
        <v>0.46914519826038892</v>
      </c>
      <c r="R409" s="4">
        <f t="shared" si="201"/>
        <v>345379.78607687191</v>
      </c>
      <c r="S409">
        <f t="shared" si="182"/>
        <v>3.4537978607687193E-4</v>
      </c>
      <c r="T409" s="41">
        <f t="shared" si="183"/>
        <v>4.7947074919176924E-4</v>
      </c>
      <c r="U409" s="42">
        <f t="shared" si="202"/>
        <v>0.61327707094525841</v>
      </c>
      <c r="V409" s="42">
        <f t="shared" si="203"/>
        <v>1.1611103278067902</v>
      </c>
      <c r="W409" s="42">
        <f t="shared" si="204"/>
        <v>1.1450252725036176</v>
      </c>
      <c r="X409" s="42">
        <f t="shared" si="205"/>
        <v>1.6085055303172613E-2</v>
      </c>
      <c r="Y409" s="42">
        <f t="shared" si="179"/>
        <v>1.0259875139505844E-2</v>
      </c>
      <c r="Z409" s="10">
        <f t="shared" si="206"/>
        <v>21.398333802011145</v>
      </c>
      <c r="AA409">
        <f t="shared" si="184"/>
        <v>6800620.5239558881</v>
      </c>
      <c r="AB409" s="10">
        <f t="shared" si="185"/>
        <v>6.8006205239558879</v>
      </c>
      <c r="AC409" s="10">
        <f t="shared" si="186"/>
        <v>6.6996205239558879</v>
      </c>
      <c r="AD409" s="3">
        <f t="shared" si="187"/>
        <v>971.66360028366762</v>
      </c>
      <c r="AI409" s="94">
        <f t="shared" si="188"/>
        <v>1.1450252725036176</v>
      </c>
    </row>
    <row r="410" spans="2:35">
      <c r="B410" s="39">
        <f t="shared" si="189"/>
        <v>382</v>
      </c>
      <c r="C410" s="42">
        <f t="shared" si="190"/>
        <v>6.8705035971209742</v>
      </c>
      <c r="D410" s="10">
        <f t="shared" si="191"/>
        <v>8.1294964028789281</v>
      </c>
      <c r="E410" s="40">
        <f t="shared" si="192"/>
        <v>29.741007194242144</v>
      </c>
      <c r="F410" s="40">
        <f t="shared" si="193"/>
        <v>46</v>
      </c>
      <c r="G410" s="3">
        <f t="shared" si="194"/>
        <v>356.29496402878385</v>
      </c>
      <c r="H410" s="3">
        <f t="shared" si="195"/>
        <v>150.59214621494854</v>
      </c>
      <c r="I410">
        <f t="shared" si="180"/>
        <v>1.5059214621494855E-4</v>
      </c>
      <c r="J410" s="4">
        <f t="shared" si="196"/>
        <v>842.36113570526243</v>
      </c>
      <c r="K410" s="40">
        <f t="shared" si="197"/>
        <v>5.5936591441024657</v>
      </c>
      <c r="L410" s="40">
        <f t="shared" si="181"/>
        <v>0.40634085589753433</v>
      </c>
      <c r="M410" s="10">
        <f t="shared" si="198"/>
        <v>6.8006205239558879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15.225200906904137</v>
      </c>
      <c r="Q410" s="42">
        <f t="shared" si="200"/>
        <v>0.47032650362514322</v>
      </c>
      <c r="R410" s="4">
        <f t="shared" si="201"/>
        <v>344607.14696087537</v>
      </c>
      <c r="S410">
        <f t="shared" si="182"/>
        <v>3.4460714696087536E-4</v>
      </c>
      <c r="T410" s="41">
        <f t="shared" si="183"/>
        <v>4.8024338830776581E-4</v>
      </c>
      <c r="U410" s="42">
        <f t="shared" si="202"/>
        <v>0.61190512657254792</v>
      </c>
      <c r="V410" s="42">
        <f t="shared" si="203"/>
        <v>1.1613799561435447</v>
      </c>
      <c r="W410" s="42">
        <f t="shared" si="204"/>
        <v>1.1453016873881381</v>
      </c>
      <c r="X410" s="42">
        <f t="shared" si="205"/>
        <v>1.6078268755406633E-2</v>
      </c>
      <c r="Y410" s="42">
        <f t="shared" si="179"/>
        <v>1.0278868484642567E-2</v>
      </c>
      <c r="Z410" s="10">
        <f t="shared" si="206"/>
        <v>21.403456528287101</v>
      </c>
      <c r="AA410">
        <f t="shared" si="184"/>
        <v>6802224.4022024181</v>
      </c>
      <c r="AB410" s="10">
        <f t="shared" si="185"/>
        <v>6.8022244022024179</v>
      </c>
      <c r="AC410" s="10">
        <f t="shared" si="186"/>
        <v>6.7012244022024179</v>
      </c>
      <c r="AD410" s="3">
        <f t="shared" si="187"/>
        <v>971.89621496771838</v>
      </c>
      <c r="AI410" s="94">
        <f t="shared" si="188"/>
        <v>1.1453016873881381</v>
      </c>
    </row>
    <row r="411" spans="2:35">
      <c r="B411" s="39">
        <f t="shared" si="189"/>
        <v>383</v>
      </c>
      <c r="C411" s="42">
        <f t="shared" si="190"/>
        <v>6.8884892086317624</v>
      </c>
      <c r="D411" s="10">
        <f t="shared" si="191"/>
        <v>8.1115107913681399</v>
      </c>
      <c r="E411" s="40">
        <f t="shared" si="192"/>
        <v>29.77697841726372</v>
      </c>
      <c r="F411" s="40">
        <f t="shared" si="193"/>
        <v>46</v>
      </c>
      <c r="G411" s="3">
        <f t="shared" si="194"/>
        <v>356.11510791367596</v>
      </c>
      <c r="H411" s="3">
        <f t="shared" si="195"/>
        <v>150.59214621494854</v>
      </c>
      <c r="I411">
        <f t="shared" si="180"/>
        <v>1.5059214621494855E-4</v>
      </c>
      <c r="J411" s="4">
        <f t="shared" si="196"/>
        <v>844.04262191347777</v>
      </c>
      <c r="K411" s="40">
        <f t="shared" si="197"/>
        <v>5.6048249734666031</v>
      </c>
      <c r="L411" s="40">
        <f t="shared" si="181"/>
        <v>0.39517502653339687</v>
      </c>
      <c r="M411" s="10">
        <f t="shared" si="198"/>
        <v>6.8022244022024179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15.226346266075852</v>
      </c>
      <c r="Q411" s="42">
        <f t="shared" si="200"/>
        <v>0.47150772012951625</v>
      </c>
      <c r="R411" s="4">
        <f t="shared" si="201"/>
        <v>343834.38816140976</v>
      </c>
      <c r="S411">
        <f t="shared" si="182"/>
        <v>3.4383438816140975E-4</v>
      </c>
      <c r="T411" s="41">
        <f t="shared" si="183"/>
        <v>4.8101614710723142E-4</v>
      </c>
      <c r="U411" s="42">
        <f t="shared" si="202"/>
        <v>0.61053296968268878</v>
      </c>
      <c r="V411" s="42">
        <f t="shared" si="203"/>
        <v>1.1616472380628173</v>
      </c>
      <c r="W411" s="42">
        <f t="shared" si="204"/>
        <v>1.1455758707475607</v>
      </c>
      <c r="X411" s="42">
        <f t="shared" si="205"/>
        <v>1.6071367315256602E-2</v>
      </c>
      <c r="Y411" s="42">
        <f t="shared" si="179"/>
        <v>1.029785224896319E-2</v>
      </c>
      <c r="Z411" s="10">
        <f t="shared" si="206"/>
        <v>21.40853755303878</v>
      </c>
      <c r="AA411">
        <f t="shared" si="184"/>
        <v>6803815.2240871517</v>
      </c>
      <c r="AB411" s="10">
        <f t="shared" si="185"/>
        <v>6.8038152240871517</v>
      </c>
      <c r="AC411" s="10">
        <f t="shared" si="186"/>
        <v>6.7028152240871517</v>
      </c>
      <c r="AD411" s="3">
        <f t="shared" si="187"/>
        <v>972.12693605324898</v>
      </c>
      <c r="AI411" s="94">
        <f t="shared" si="188"/>
        <v>1.1455758707475607</v>
      </c>
    </row>
    <row r="412" spans="2:35">
      <c r="B412" s="39">
        <f t="shared" si="189"/>
        <v>384</v>
      </c>
      <c r="C412" s="42">
        <f t="shared" si="190"/>
        <v>6.9064748201425505</v>
      </c>
      <c r="D412" s="10">
        <f t="shared" si="191"/>
        <v>8.0935251798573518</v>
      </c>
      <c r="E412" s="40">
        <f t="shared" si="192"/>
        <v>29.812949640285296</v>
      </c>
      <c r="F412" s="40">
        <f t="shared" si="193"/>
        <v>46</v>
      </c>
      <c r="G412" s="3">
        <f t="shared" si="194"/>
        <v>355.93525179856806</v>
      </c>
      <c r="H412" s="3">
        <f t="shared" si="195"/>
        <v>150.59214621494854</v>
      </c>
      <c r="I412">
        <f t="shared" si="180"/>
        <v>1.5059214621494855E-4</v>
      </c>
      <c r="J412" s="4">
        <f t="shared" si="196"/>
        <v>845.72614062043363</v>
      </c>
      <c r="K412" s="40">
        <f t="shared" si="197"/>
        <v>5.6160042995421664</v>
      </c>
      <c r="L412" s="40">
        <f t="shared" si="181"/>
        <v>0.3839957004578336</v>
      </c>
      <c r="M412" s="10">
        <f t="shared" si="198"/>
        <v>6.8038152240871517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15.227482119800047</v>
      </c>
      <c r="Q412" s="42">
        <f t="shared" si="200"/>
        <v>0.47268884852417065</v>
      </c>
      <c r="R412" s="4">
        <f t="shared" si="201"/>
        <v>343061.51077514718</v>
      </c>
      <c r="S412">
        <f t="shared" si="182"/>
        <v>3.4306151077514719E-4</v>
      </c>
      <c r="T412" s="41">
        <f t="shared" si="183"/>
        <v>4.8178902449349398E-4</v>
      </c>
      <c r="U412" s="42">
        <f t="shared" si="202"/>
        <v>0.60916060222299784</v>
      </c>
      <c r="V412" s="42">
        <f t="shared" si="203"/>
        <v>1.1619121730559181</v>
      </c>
      <c r="W412" s="42">
        <f t="shared" si="204"/>
        <v>1.1458478221188966</v>
      </c>
      <c r="X412" s="42">
        <f t="shared" si="205"/>
        <v>1.6064350937021521E-2</v>
      </c>
      <c r="Y412" s="42">
        <f t="shared" si="179"/>
        <v>1.0316826309996599E-2</v>
      </c>
      <c r="Z412" s="10">
        <f t="shared" si="206"/>
        <v>21.413576867681254</v>
      </c>
      <c r="AA412">
        <f t="shared" si="184"/>
        <v>6805392.9869222287</v>
      </c>
      <c r="AB412" s="10">
        <f t="shared" si="185"/>
        <v>6.8053929869222287</v>
      </c>
      <c r="AC412" s="10">
        <f t="shared" si="186"/>
        <v>6.7043929869222287</v>
      </c>
      <c r="AD412" s="3">
        <f t="shared" si="187"/>
        <v>972.35576315043204</v>
      </c>
      <c r="AI412" s="94">
        <f t="shared" si="188"/>
        <v>1.1458478221188966</v>
      </c>
    </row>
    <row r="413" spans="2:35">
      <c r="B413" s="39">
        <f t="shared" si="189"/>
        <v>385</v>
      </c>
      <c r="C413" s="42">
        <f t="shared" si="190"/>
        <v>6.9244604316533387</v>
      </c>
      <c r="D413" s="10">
        <f t="shared" si="191"/>
        <v>8.0755395683465636</v>
      </c>
      <c r="E413" s="40">
        <f t="shared" si="192"/>
        <v>29.848920863306873</v>
      </c>
      <c r="F413" s="40">
        <f t="shared" si="193"/>
        <v>46</v>
      </c>
      <c r="G413" s="3">
        <f t="shared" si="194"/>
        <v>355.75539568346016</v>
      </c>
      <c r="H413" s="3">
        <f t="shared" si="195"/>
        <v>150.59214621494854</v>
      </c>
      <c r="I413">
        <f t="shared" si="180"/>
        <v>1.5059214621494855E-4</v>
      </c>
      <c r="J413" s="4">
        <f t="shared" si="196"/>
        <v>847.41169182613044</v>
      </c>
      <c r="K413" s="40">
        <f t="shared" si="197"/>
        <v>5.627197122329159</v>
      </c>
      <c r="L413" s="40">
        <f t="shared" si="181"/>
        <v>0.37280287767084097</v>
      </c>
      <c r="M413" s="10">
        <f t="shared" si="198"/>
        <v>6.8053929869222287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15.228608470682735</v>
      </c>
      <c r="Q413" s="42">
        <f t="shared" si="200"/>
        <v>0.47386988955923387</v>
      </c>
      <c r="R413" s="4">
        <f t="shared" si="201"/>
        <v>342288.51589875954</v>
      </c>
      <c r="S413">
        <f t="shared" si="182"/>
        <v>3.4228851589875953E-4</v>
      </c>
      <c r="T413" s="41">
        <f t="shared" si="183"/>
        <v>4.8256201936988164E-4</v>
      </c>
      <c r="U413" s="42">
        <f t="shared" si="202"/>
        <v>0.60778802614079142</v>
      </c>
      <c r="V413" s="42">
        <f t="shared" si="203"/>
        <v>1.1621747606195116</v>
      </c>
      <c r="W413" s="42">
        <f t="shared" si="204"/>
        <v>1.1461175410426552</v>
      </c>
      <c r="X413" s="42">
        <f t="shared" si="205"/>
        <v>1.6057219576856463E-2</v>
      </c>
      <c r="Y413" s="42">
        <f t="shared" si="179"/>
        <v>1.0335790545225886E-2</v>
      </c>
      <c r="Z413" s="10">
        <f t="shared" si="206"/>
        <v>21.418574463697169</v>
      </c>
      <c r="AA413">
        <f t="shared" si="184"/>
        <v>6806957.6880409438</v>
      </c>
      <c r="AB413" s="10">
        <f t="shared" si="185"/>
        <v>6.8069576880409439</v>
      </c>
      <c r="AC413" s="10">
        <f t="shared" si="186"/>
        <v>6.7059576880409439</v>
      </c>
      <c r="AD413" s="3">
        <f t="shared" si="187"/>
        <v>972.58269587250811</v>
      </c>
      <c r="AI413" s="94">
        <f t="shared" si="188"/>
        <v>1.1461175410426552</v>
      </c>
    </row>
    <row r="414" spans="2:35">
      <c r="B414" s="39">
        <f t="shared" si="189"/>
        <v>386</v>
      </c>
      <c r="C414" s="42">
        <f t="shared" si="190"/>
        <v>6.9424460431641268</v>
      </c>
      <c r="D414" s="10">
        <f t="shared" si="191"/>
        <v>8.0575539568357755</v>
      </c>
      <c r="E414" s="40">
        <f t="shared" si="192"/>
        <v>29.884892086328449</v>
      </c>
      <c r="F414" s="40">
        <f t="shared" si="193"/>
        <v>46</v>
      </c>
      <c r="G414" s="3">
        <f t="shared" si="194"/>
        <v>355.57553956835227</v>
      </c>
      <c r="H414" s="3">
        <f t="shared" si="195"/>
        <v>150.59214621494854</v>
      </c>
      <c r="I414">
        <f t="shared" si="180"/>
        <v>1.5059214621494855E-4</v>
      </c>
      <c r="J414" s="4">
        <f t="shared" si="196"/>
        <v>849.09927553056787</v>
      </c>
      <c r="K414" s="40">
        <f t="shared" si="197"/>
        <v>5.6384034418275792</v>
      </c>
      <c r="L414" s="40">
        <f t="shared" si="181"/>
        <v>0.36159655817242076</v>
      </c>
      <c r="M414" s="10">
        <f t="shared" si="198"/>
        <v>6.8069576880409439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15.229725321306184</v>
      </c>
      <c r="Q414" s="42">
        <f t="shared" si="200"/>
        <v>0.47505084398430325</v>
      </c>
      <c r="R414" s="4">
        <f t="shared" si="201"/>
        <v>341515.4046289188</v>
      </c>
      <c r="S414">
        <f t="shared" si="182"/>
        <v>3.4151540462891878E-4</v>
      </c>
      <c r="T414" s="41">
        <f t="shared" si="183"/>
        <v>4.8333513063972239E-4</v>
      </c>
      <c r="U414" s="42">
        <f t="shared" si="202"/>
        <v>0.60641524338338593</v>
      </c>
      <c r="V414" s="42">
        <f t="shared" si="203"/>
        <v>1.1624350002540007</v>
      </c>
      <c r="W414" s="42">
        <f t="shared" si="204"/>
        <v>1.1463850270629625</v>
      </c>
      <c r="X414" s="42">
        <f t="shared" si="205"/>
        <v>1.604997319103818E-2</v>
      </c>
      <c r="Y414" s="42">
        <f t="shared" ref="Y414:Y477" si="209">IF((X414*(Q414-Q413)+Y413)&lt;0,0,X414*(Q414-Q413)+Y413)</f>
        <v>1.0354744832088088E-2</v>
      </c>
      <c r="Z414" s="10">
        <f t="shared" si="206"/>
        <v>21.423530332634783</v>
      </c>
      <c r="AA414">
        <f t="shared" si="184"/>
        <v>6808509.3247971367</v>
      </c>
      <c r="AB414" s="10">
        <f t="shared" si="185"/>
        <v>6.8085093247971367</v>
      </c>
      <c r="AC414" s="10">
        <f t="shared" si="186"/>
        <v>6.7075093247971367</v>
      </c>
      <c r="AD414" s="3">
        <f t="shared" si="187"/>
        <v>972.80773383569783</v>
      </c>
      <c r="AI414" s="94">
        <f t="shared" si="188"/>
        <v>1.1463850270629625</v>
      </c>
    </row>
    <row r="415" spans="2:35">
      <c r="B415" s="39">
        <f t="shared" si="189"/>
        <v>387</v>
      </c>
      <c r="C415" s="42">
        <f t="shared" si="190"/>
        <v>6.960431654674915</v>
      </c>
      <c r="D415" s="10">
        <f t="shared" si="191"/>
        <v>8.0395683453249873</v>
      </c>
      <c r="E415" s="40">
        <f t="shared" si="192"/>
        <v>29.920863309350025</v>
      </c>
      <c r="F415" s="40">
        <f t="shared" si="193"/>
        <v>46</v>
      </c>
      <c r="G415" s="3">
        <f t="shared" si="194"/>
        <v>355.39568345324437</v>
      </c>
      <c r="H415" s="3">
        <f t="shared" si="195"/>
        <v>150.59214621494854</v>
      </c>
      <c r="I415">
        <f t="shared" si="180"/>
        <v>1.5059214621494855E-4</v>
      </c>
      <c r="J415" s="4">
        <f t="shared" si="196"/>
        <v>850.78889173374603</v>
      </c>
      <c r="K415" s="40">
        <f t="shared" si="197"/>
        <v>5.6496232580374262</v>
      </c>
      <c r="L415" s="40">
        <f t="shared" si="181"/>
        <v>0.35037674196257385</v>
      </c>
      <c r="M415" s="10">
        <f t="shared" si="198"/>
        <v>6.8085093247971367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15.230832674228489</v>
      </c>
      <c r="Q415" s="42">
        <f t="shared" si="200"/>
        <v>0.47623171254845081</v>
      </c>
      <c r="R415" s="4">
        <f t="shared" si="201"/>
        <v>340742.178062297</v>
      </c>
      <c r="S415">
        <f t="shared" si="182"/>
        <v>3.40742178062297E-4</v>
      </c>
      <c r="T415" s="41">
        <f t="shared" si="183"/>
        <v>4.8410835720634417E-4</v>
      </c>
      <c r="U415" s="42">
        <f t="shared" si="202"/>
        <v>0.60504225589809835</v>
      </c>
      <c r="V415" s="42">
        <f t="shared" si="203"/>
        <v>1.1626928914639216</v>
      </c>
      <c r="W415" s="42">
        <f t="shared" si="204"/>
        <v>1.1466502797274569</v>
      </c>
      <c r="X415" s="42">
        <f t="shared" si="205"/>
        <v>1.6042611736464707E-2</v>
      </c>
      <c r="Y415" s="42">
        <f t="shared" si="209"/>
        <v>1.0373689047974505E-2</v>
      </c>
      <c r="Z415" s="10">
        <f t="shared" si="206"/>
        <v>21.428444466107141</v>
      </c>
      <c r="AA415">
        <f t="shared" si="184"/>
        <v>6810047.8945649276</v>
      </c>
      <c r="AB415" s="10">
        <f t="shared" si="185"/>
        <v>6.8100478945649279</v>
      </c>
      <c r="AC415" s="10">
        <f t="shared" si="186"/>
        <v>6.7090478945649279</v>
      </c>
      <c r="AD415" s="3">
        <f t="shared" si="187"/>
        <v>973.0308766591628</v>
      </c>
      <c r="AI415" s="94">
        <f t="shared" si="188"/>
        <v>1.1466502797274569</v>
      </c>
    </row>
    <row r="416" spans="2:35">
      <c r="B416" s="39">
        <f t="shared" si="189"/>
        <v>388</v>
      </c>
      <c r="C416" s="42">
        <f t="shared" si="190"/>
        <v>6.9784172661857031</v>
      </c>
      <c r="D416" s="10">
        <f t="shared" si="191"/>
        <v>8.0215827338141992</v>
      </c>
      <c r="E416" s="40">
        <f t="shared" si="192"/>
        <v>29.956834532371602</v>
      </c>
      <c r="F416" s="40">
        <f t="shared" si="193"/>
        <v>46</v>
      </c>
      <c r="G416" s="3">
        <f t="shared" si="194"/>
        <v>355.21582733813648</v>
      </c>
      <c r="H416" s="3">
        <f t="shared" si="195"/>
        <v>150.59214621494854</v>
      </c>
      <c r="I416">
        <f t="shared" si="180"/>
        <v>1.5059214621494855E-4</v>
      </c>
      <c r="J416" s="4">
        <f t="shared" si="196"/>
        <v>852.48054043566492</v>
      </c>
      <c r="K416" s="40">
        <f t="shared" si="197"/>
        <v>5.6608565709587007</v>
      </c>
      <c r="L416" s="40">
        <f t="shared" si="181"/>
        <v>0.33914342904129935</v>
      </c>
      <c r="M416" s="10">
        <f t="shared" si="198"/>
        <v>6.8100478945649279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15.231930531983448</v>
      </c>
      <c r="Q416" s="42">
        <f t="shared" si="200"/>
        <v>0.47741249600022811</v>
      </c>
      <c r="R416" s="4">
        <f t="shared" si="201"/>
        <v>339968.8372955661</v>
      </c>
      <c r="S416">
        <f t="shared" si="182"/>
        <v>3.3996883729556611E-4</v>
      </c>
      <c r="T416" s="41">
        <f t="shared" si="183"/>
        <v>4.8488169797307506E-4</v>
      </c>
      <c r="U416" s="42">
        <f t="shared" si="202"/>
        <v>0.60366906563224487</v>
      </c>
      <c r="V416" s="42">
        <f t="shared" si="203"/>
        <v>1.1629484337594376</v>
      </c>
      <c r="W416" s="42">
        <f t="shared" si="204"/>
        <v>1.1469132985872439</v>
      </c>
      <c r="X416" s="42">
        <f t="shared" si="205"/>
        <v>1.6035135172193682E-2</v>
      </c>
      <c r="Y416" s="42">
        <f t="shared" si="209"/>
        <v>1.0392623070232844E-2</v>
      </c>
      <c r="Z416" s="10">
        <f t="shared" si="206"/>
        <v>21.43331685579507</v>
      </c>
      <c r="AA416">
        <f t="shared" si="184"/>
        <v>6811573.3947396604</v>
      </c>
      <c r="AB416" s="10">
        <f t="shared" si="185"/>
        <v>6.8115733947396606</v>
      </c>
      <c r="AC416" s="10">
        <f t="shared" si="186"/>
        <v>6.7105733947396606</v>
      </c>
      <c r="AD416" s="3">
        <f t="shared" si="187"/>
        <v>973.25212396514291</v>
      </c>
      <c r="AI416" s="94">
        <f t="shared" si="188"/>
        <v>1.1469132985872439</v>
      </c>
    </row>
    <row r="417" spans="2:35">
      <c r="B417" s="39">
        <f t="shared" si="189"/>
        <v>389</v>
      </c>
      <c r="C417" s="42">
        <f t="shared" si="190"/>
        <v>6.9964028776964913</v>
      </c>
      <c r="D417" s="10">
        <f t="shared" si="191"/>
        <v>8.003597122303411</v>
      </c>
      <c r="E417" s="40">
        <f t="shared" si="192"/>
        <v>29.992805755393178</v>
      </c>
      <c r="F417" s="40">
        <f t="shared" si="193"/>
        <v>46</v>
      </c>
      <c r="G417" s="3">
        <f t="shared" si="194"/>
        <v>355.03597122302858</v>
      </c>
      <c r="H417" s="3">
        <f t="shared" si="195"/>
        <v>150.59214621494854</v>
      </c>
      <c r="I417">
        <f t="shared" si="180"/>
        <v>1.5059214621494855E-4</v>
      </c>
      <c r="J417" s="4">
        <f t="shared" si="196"/>
        <v>854.17422163632489</v>
      </c>
      <c r="K417" s="40">
        <f t="shared" si="197"/>
        <v>5.6721033805914054</v>
      </c>
      <c r="L417" s="40">
        <f t="shared" si="181"/>
        <v>0.3278966194085946</v>
      </c>
      <c r="M417" s="10">
        <f t="shared" si="198"/>
        <v>6.8115733947396606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15.233018897081246</v>
      </c>
      <c r="Q417" s="42">
        <f t="shared" si="200"/>
        <v>0.47859319508767123</v>
      </c>
      <c r="R417" s="4">
        <f t="shared" si="201"/>
        <v>339195.38342539797</v>
      </c>
      <c r="S417">
        <f t="shared" si="182"/>
        <v>3.3919538342539797E-4</v>
      </c>
      <c r="T417" s="41">
        <f t="shared" si="183"/>
        <v>4.856551518432432E-4</v>
      </c>
      <c r="U417" s="42">
        <f t="shared" si="202"/>
        <v>0.60229567453314214</v>
      </c>
      <c r="V417" s="42">
        <f t="shared" si="203"/>
        <v>1.163201626654002</v>
      </c>
      <c r="W417" s="42">
        <f t="shared" si="204"/>
        <v>1.1471740831970563</v>
      </c>
      <c r="X417" s="42">
        <f t="shared" si="205"/>
        <v>1.6027543456945681E-2</v>
      </c>
      <c r="Y417" s="42">
        <f t="shared" si="209"/>
        <v>1.0411546776166415E-2</v>
      </c>
      <c r="Z417" s="10">
        <f t="shared" si="206"/>
        <v>21.438147493444053</v>
      </c>
      <c r="AA417">
        <f t="shared" si="184"/>
        <v>6813085.8227369217</v>
      </c>
      <c r="AB417" s="10">
        <f t="shared" si="185"/>
        <v>6.8130858227369213</v>
      </c>
      <c r="AC417" s="10">
        <f t="shared" si="186"/>
        <v>6.7120858227369213</v>
      </c>
      <c r="AD417" s="3">
        <f t="shared" si="187"/>
        <v>973.47147537881392</v>
      </c>
      <c r="AI417" s="94">
        <f t="shared" si="188"/>
        <v>1.1471740831970563</v>
      </c>
    </row>
    <row r="418" spans="2:35">
      <c r="B418" s="39">
        <f t="shared" si="189"/>
        <v>390</v>
      </c>
      <c r="C418" s="42">
        <f t="shared" si="190"/>
        <v>7.0143884892072794</v>
      </c>
      <c r="D418" s="10">
        <f t="shared" si="191"/>
        <v>7.9856115107926229</v>
      </c>
      <c r="E418" s="40">
        <f t="shared" si="192"/>
        <v>30.028776978414754</v>
      </c>
      <c r="F418" s="40">
        <f t="shared" si="193"/>
        <v>46</v>
      </c>
      <c r="G418" s="3">
        <f t="shared" si="194"/>
        <v>354.85611510792069</v>
      </c>
      <c r="H418" s="3">
        <f t="shared" si="195"/>
        <v>150.59214621494854</v>
      </c>
      <c r="I418">
        <f t="shared" si="180"/>
        <v>1.5059214621494855E-4</v>
      </c>
      <c r="J418" s="4">
        <f t="shared" si="196"/>
        <v>855.86993533572513</v>
      </c>
      <c r="K418" s="40">
        <f t="shared" si="197"/>
        <v>5.6833636869355351</v>
      </c>
      <c r="L418" s="40">
        <f t="shared" si="181"/>
        <v>0.31663631306446494</v>
      </c>
      <c r="M418" s="10">
        <f t="shared" si="198"/>
        <v>6.8130858227369213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15.234097772007814</v>
      </c>
      <c r="Q418" s="42">
        <f t="shared" si="200"/>
        <v>0.47977381055830554</v>
      </c>
      <c r="R418" s="4">
        <f t="shared" si="201"/>
        <v>338421.81754846487</v>
      </c>
      <c r="S418">
        <f t="shared" si="182"/>
        <v>3.3842181754846484E-4</v>
      </c>
      <c r="T418" s="41">
        <f t="shared" si="183"/>
        <v>4.8642871772017633E-4</v>
      </c>
      <c r="U418" s="42">
        <f t="shared" si="202"/>
        <v>0.60092208454810714</v>
      </c>
      <c r="V418" s="42">
        <f t="shared" si="203"/>
        <v>1.1634524696656925</v>
      </c>
      <c r="W418" s="42">
        <f t="shared" si="204"/>
        <v>1.1474326331150886</v>
      </c>
      <c r="X418" s="42">
        <f t="shared" si="205"/>
        <v>1.6019836550603905E-2</v>
      </c>
      <c r="Y418" s="42">
        <f t="shared" si="209"/>
        <v>1.043046004303509E-2</v>
      </c>
      <c r="Z418" s="10">
        <f t="shared" si="206"/>
        <v>21.442936370864789</v>
      </c>
      <c r="AA418">
        <f t="shared" si="184"/>
        <v>6814585.1759927189</v>
      </c>
      <c r="AB418" s="10">
        <f t="shared" si="185"/>
        <v>6.8145851759927192</v>
      </c>
      <c r="AC418" s="10">
        <f t="shared" si="186"/>
        <v>6.7135851759927192</v>
      </c>
      <c r="AD418" s="3">
        <f t="shared" si="187"/>
        <v>973.68893052831311</v>
      </c>
      <c r="AI418" s="94">
        <f t="shared" si="188"/>
        <v>1.1474326331150886</v>
      </c>
    </row>
    <row r="419" spans="2:35">
      <c r="B419" s="39">
        <f t="shared" si="189"/>
        <v>391</v>
      </c>
      <c r="C419" s="42">
        <f t="shared" si="190"/>
        <v>7.0323741007180676</v>
      </c>
      <c r="D419" s="10">
        <f t="shared" si="191"/>
        <v>7.9676258992818347</v>
      </c>
      <c r="E419" s="40">
        <f t="shared" si="192"/>
        <v>30.064748201436331</v>
      </c>
      <c r="F419" s="40">
        <f t="shared" si="193"/>
        <v>46</v>
      </c>
      <c r="G419" s="3">
        <f t="shared" si="194"/>
        <v>354.67625899281279</v>
      </c>
      <c r="H419" s="3">
        <f t="shared" si="195"/>
        <v>150.59214621494854</v>
      </c>
      <c r="I419">
        <f t="shared" si="180"/>
        <v>1.5059214621494855E-4</v>
      </c>
      <c r="J419" s="4">
        <f t="shared" si="196"/>
        <v>857.56768153386633</v>
      </c>
      <c r="K419" s="40">
        <f t="shared" si="197"/>
        <v>5.6946374899910932</v>
      </c>
      <c r="L419" s="40">
        <f t="shared" si="181"/>
        <v>0.3053625100089068</v>
      </c>
      <c r="M419" s="10">
        <f t="shared" si="198"/>
        <v>6.8145851759927192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15.235167159224973</v>
      </c>
      <c r="Q419" s="42">
        <f t="shared" si="200"/>
        <v>0.48095434315915053</v>
      </c>
      <c r="R419" s="4">
        <f t="shared" si="201"/>
        <v>337648.14076143852</v>
      </c>
      <c r="S419">
        <f t="shared" si="182"/>
        <v>3.3764814076143855E-4</v>
      </c>
      <c r="T419" s="41">
        <f t="shared" si="183"/>
        <v>4.8720239450720262E-4</v>
      </c>
      <c r="U419" s="42">
        <f t="shared" si="202"/>
        <v>0.59954829762445583</v>
      </c>
      <c r="V419" s="42">
        <f t="shared" si="203"/>
        <v>1.1637009623181829</v>
      </c>
      <c r="W419" s="42">
        <f t="shared" si="204"/>
        <v>1.1476889479030257</v>
      </c>
      <c r="X419" s="42">
        <f t="shared" si="205"/>
        <v>1.6012014415157205E-2</v>
      </c>
      <c r="Y419" s="42">
        <f t="shared" si="209"/>
        <v>1.0449362748057384E-2</v>
      </c>
      <c r="Z419" s="10">
        <f t="shared" si="206"/>
        <v>21.447683479935982</v>
      </c>
      <c r="AA419">
        <f t="shared" si="184"/>
        <v>6816071.4519643486</v>
      </c>
      <c r="AB419" s="10">
        <f t="shared" si="185"/>
        <v>6.8160714519643486</v>
      </c>
      <c r="AC419" s="10">
        <f t="shared" si="186"/>
        <v>6.7150714519643486</v>
      </c>
      <c r="AD419" s="3">
        <f t="shared" si="187"/>
        <v>973.90448904486561</v>
      </c>
      <c r="AI419" s="94">
        <f t="shared" si="188"/>
        <v>1.1476889479030257</v>
      </c>
    </row>
    <row r="420" spans="2:35">
      <c r="B420" s="39">
        <f t="shared" si="189"/>
        <v>392</v>
      </c>
      <c r="C420" s="42">
        <f t="shared" si="190"/>
        <v>7.0503597122288557</v>
      </c>
      <c r="D420" s="10">
        <f t="shared" si="191"/>
        <v>7.9496402877710466</v>
      </c>
      <c r="E420" s="40">
        <f t="shared" si="192"/>
        <v>30.100719424457907</v>
      </c>
      <c r="F420" s="40">
        <f t="shared" si="193"/>
        <v>46</v>
      </c>
      <c r="G420" s="3">
        <f t="shared" si="194"/>
        <v>354.4964028777049</v>
      </c>
      <c r="H420" s="3">
        <f t="shared" si="195"/>
        <v>150.59214621494854</v>
      </c>
      <c r="I420">
        <f t="shared" si="180"/>
        <v>1.5059214621494855E-4</v>
      </c>
      <c r="J420" s="4">
        <f t="shared" si="196"/>
        <v>859.26746023074827</v>
      </c>
      <c r="K420" s="40">
        <f t="shared" si="197"/>
        <v>5.7059247897580798</v>
      </c>
      <c r="L420" s="40">
        <f t="shared" si="181"/>
        <v>0.29407521024192018</v>
      </c>
      <c r="M420" s="10">
        <f t="shared" si="198"/>
        <v>6.8160714519643486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15.2362270611711</v>
      </c>
      <c r="Q420" s="42">
        <f t="shared" si="200"/>
        <v>0.48213479363672468</v>
      </c>
      <c r="R420" s="4">
        <f t="shared" si="201"/>
        <v>336874.35416099103</v>
      </c>
      <c r="S420">
        <f t="shared" si="182"/>
        <v>3.3687435416099103E-4</v>
      </c>
      <c r="T420" s="41">
        <f t="shared" si="183"/>
        <v>4.8797618110765014E-4</v>
      </c>
      <c r="U420" s="42">
        <f t="shared" si="202"/>
        <v>0.5981743157095053</v>
      </c>
      <c r="V420" s="42">
        <f t="shared" si="203"/>
        <v>1.1639471041378149</v>
      </c>
      <c r="W420" s="42">
        <f t="shared" si="204"/>
        <v>1.1479430271261912</v>
      </c>
      <c r="X420" s="42">
        <f t="shared" si="205"/>
        <v>1.6004077011623652E-2</v>
      </c>
      <c r="Y420" s="42">
        <f t="shared" si="209"/>
        <v>1.0468254768408888E-2</v>
      </c>
      <c r="Z420" s="10">
        <f t="shared" si="206"/>
        <v>21.452388812599718</v>
      </c>
      <c r="AA420">
        <f t="shared" si="184"/>
        <v>6817544.64812895</v>
      </c>
      <c r="AB420" s="10">
        <f t="shared" si="185"/>
        <v>6.8175446481289503</v>
      </c>
      <c r="AC420" s="10">
        <f t="shared" si="186"/>
        <v>6.7165446481289504</v>
      </c>
      <c r="AD420" s="3">
        <f t="shared" si="187"/>
        <v>974.11815056257433</v>
      </c>
      <c r="AI420" s="94">
        <f t="shared" si="188"/>
        <v>1.1479430271261912</v>
      </c>
    </row>
    <row r="421" spans="2:35">
      <c r="B421" s="39">
        <f t="shared" si="189"/>
        <v>393</v>
      </c>
      <c r="C421" s="42">
        <f t="shared" si="190"/>
        <v>7.0683453237396439</v>
      </c>
      <c r="D421" s="10">
        <f t="shared" si="191"/>
        <v>7.9316546762602584</v>
      </c>
      <c r="E421" s="40">
        <f t="shared" si="192"/>
        <v>30.136690647479483</v>
      </c>
      <c r="F421" s="40">
        <f t="shared" si="193"/>
        <v>46</v>
      </c>
      <c r="G421" s="3">
        <f t="shared" si="194"/>
        <v>354.316546762597</v>
      </c>
      <c r="H421" s="3">
        <f t="shared" si="195"/>
        <v>150.59214621494854</v>
      </c>
      <c r="I421">
        <f t="shared" si="180"/>
        <v>1.5059214621494855E-4</v>
      </c>
      <c r="J421" s="4">
        <f t="shared" si="196"/>
        <v>860.96927142637105</v>
      </c>
      <c r="K421" s="40">
        <f t="shared" si="197"/>
        <v>5.717225586236494</v>
      </c>
      <c r="L421" s="40">
        <f t="shared" si="181"/>
        <v>0.28277441376350598</v>
      </c>
      <c r="M421" s="10">
        <f t="shared" si="198"/>
        <v>6.8175446481289503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15.237277480260127</v>
      </c>
      <c r="Q421" s="42">
        <f t="shared" si="200"/>
        <v>0.48331516273705039</v>
      </c>
      <c r="R421" s="4">
        <f t="shared" si="201"/>
        <v>336100.4588437943</v>
      </c>
      <c r="S421">
        <f t="shared" si="182"/>
        <v>3.3610045884379432E-4</v>
      </c>
      <c r="T421" s="41">
        <f t="shared" si="183"/>
        <v>4.8875007642484685E-4</v>
      </c>
      <c r="U421" s="42">
        <f t="shared" si="202"/>
        <v>0.59680014075057186</v>
      </c>
      <c r="V421" s="42">
        <f t="shared" si="203"/>
        <v>1.16419089465681</v>
      </c>
      <c r="W421" s="42">
        <f t="shared" si="204"/>
        <v>1.1481948703533023</v>
      </c>
      <c r="X421" s="42">
        <f t="shared" si="205"/>
        <v>1.5996024303507772E-2</v>
      </c>
      <c r="Y421" s="42">
        <f t="shared" si="209"/>
        <v>1.0487135981224808E-2</v>
      </c>
      <c r="Z421" s="10">
        <f t="shared" si="206"/>
        <v>21.457052360865202</v>
      </c>
      <c r="AA421">
        <f t="shared" si="184"/>
        <v>6819004.7619846817</v>
      </c>
      <c r="AB421" s="10">
        <f t="shared" si="185"/>
        <v>6.8190047619846821</v>
      </c>
      <c r="AC421" s="10">
        <f t="shared" si="186"/>
        <v>6.7180047619846821</v>
      </c>
      <c r="AD421" s="3">
        <f t="shared" si="187"/>
        <v>974.32991471859054</v>
      </c>
      <c r="AI421" s="94">
        <f t="shared" si="188"/>
        <v>1.1481948703533023</v>
      </c>
    </row>
    <row r="422" spans="2:35">
      <c r="B422" s="39">
        <f t="shared" si="189"/>
        <v>394</v>
      </c>
      <c r="C422" s="42">
        <f t="shared" si="190"/>
        <v>7.086330935250432</v>
      </c>
      <c r="D422" s="10">
        <f t="shared" si="191"/>
        <v>7.9136690647494703</v>
      </c>
      <c r="E422" s="40">
        <f t="shared" si="192"/>
        <v>30.172661870501059</v>
      </c>
      <c r="F422" s="40">
        <f t="shared" si="193"/>
        <v>46</v>
      </c>
      <c r="G422" s="3">
        <f t="shared" si="194"/>
        <v>354.1366906474891</v>
      </c>
      <c r="H422" s="3">
        <f t="shared" si="195"/>
        <v>150.59214621494854</v>
      </c>
      <c r="I422">
        <f t="shared" si="180"/>
        <v>1.5059214621494855E-4</v>
      </c>
      <c r="J422" s="4">
        <f t="shared" si="196"/>
        <v>862.67311512073445</v>
      </c>
      <c r="K422" s="40">
        <f t="shared" si="197"/>
        <v>5.7285398794263358</v>
      </c>
      <c r="L422" s="40">
        <f t="shared" si="181"/>
        <v>0.2714601205736642</v>
      </c>
      <c r="M422" s="10">
        <f t="shared" si="198"/>
        <v>6.8190047619846821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15.238318418882422</v>
      </c>
      <c r="Q422" s="42">
        <f t="shared" si="200"/>
        <v>0.48449545120565862</v>
      </c>
      <c r="R422" s="4">
        <f t="shared" si="201"/>
        <v>335326.45590652042</v>
      </c>
      <c r="S422">
        <f t="shared" si="182"/>
        <v>3.3532645590652043E-4</v>
      </c>
      <c r="T422" s="41">
        <f t="shared" si="183"/>
        <v>4.8952407936212069E-4</v>
      </c>
      <c r="U422" s="42">
        <f t="shared" si="202"/>
        <v>0.59542577469497204</v>
      </c>
      <c r="V422" s="42">
        <f t="shared" si="203"/>
        <v>1.1644323334111975</v>
      </c>
      <c r="W422" s="42">
        <f t="shared" si="204"/>
        <v>1.148444477156668</v>
      </c>
      <c r="X422" s="42">
        <f t="shared" si="205"/>
        <v>1.5987856254529476E-2</v>
      </c>
      <c r="Y422" s="42">
        <f t="shared" si="209"/>
        <v>1.0506006263599795E-2</v>
      </c>
      <c r="Z422" s="10">
        <f t="shared" si="206"/>
        <v>21.461674116806986</v>
      </c>
      <c r="AA422">
        <f t="shared" si="184"/>
        <v>6820451.7910501594</v>
      </c>
      <c r="AB422" s="10">
        <f t="shared" si="185"/>
        <v>6.820451791050159</v>
      </c>
      <c r="AC422" s="10">
        <f t="shared" si="186"/>
        <v>6.719451791050159</v>
      </c>
      <c r="AD422" s="3">
        <f t="shared" si="187"/>
        <v>974.53978115303255</v>
      </c>
      <c r="AI422" s="94">
        <f t="shared" si="188"/>
        <v>1.148444477156668</v>
      </c>
    </row>
    <row r="423" spans="2:35">
      <c r="B423" s="39">
        <f t="shared" si="189"/>
        <v>395</v>
      </c>
      <c r="C423" s="42">
        <f t="shared" si="190"/>
        <v>7.1043165467612202</v>
      </c>
      <c r="D423" s="10">
        <f t="shared" si="191"/>
        <v>7.8956834532386821</v>
      </c>
      <c r="E423" s="40">
        <f t="shared" si="192"/>
        <v>30.208633093522636</v>
      </c>
      <c r="F423" s="40">
        <f t="shared" si="193"/>
        <v>46</v>
      </c>
      <c r="G423" s="3">
        <f t="shared" si="194"/>
        <v>353.95683453238121</v>
      </c>
      <c r="H423" s="3">
        <f t="shared" si="195"/>
        <v>150.59214621494854</v>
      </c>
      <c r="I423">
        <f t="shared" ref="I423:I486" si="210">H423/1000^2</f>
        <v>1.5059214621494855E-4</v>
      </c>
      <c r="J423" s="4">
        <f t="shared" si="196"/>
        <v>864.3789913138387</v>
      </c>
      <c r="K423" s="40">
        <f t="shared" si="197"/>
        <v>5.7398676693276061</v>
      </c>
      <c r="L423" s="40">
        <f t="shared" ref="L423:L486" si="211">IF((gstar-K423)&lt;0,0,gstar-K423)</f>
        <v>0.26013233067239394</v>
      </c>
      <c r="M423" s="10">
        <f t="shared" si="198"/>
        <v>6.820451791050159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15.239349879404401</v>
      </c>
      <c r="Q423" s="42">
        <f t="shared" si="200"/>
        <v>0.48567565978759392</v>
      </c>
      <c r="R423" s="4">
        <f t="shared" si="201"/>
        <v>334552.34644584125</v>
      </c>
      <c r="S423">
        <f t="shared" ref="S423:S486" si="212">R423/1000^3</f>
        <v>3.3455234644584126E-4</v>
      </c>
      <c r="T423" s="41">
        <f t="shared" ref="T423:T486" si="213">(vc/1000^3-S423)</f>
        <v>4.9029818882279997E-4</v>
      </c>
      <c r="U423" s="42">
        <f t="shared" si="202"/>
        <v>0.59405121949002249</v>
      </c>
      <c r="V423" s="42">
        <f t="shared" si="203"/>
        <v>1.1646714199413595</v>
      </c>
      <c r="W423" s="42">
        <f t="shared" si="204"/>
        <v>1.1486918471120955</v>
      </c>
      <c r="X423" s="42">
        <f t="shared" si="205"/>
        <v>1.5979572829263988E-2</v>
      </c>
      <c r="Y423" s="42">
        <f t="shared" si="209"/>
        <v>1.0524865492588553E-2</v>
      </c>
      <c r="Z423" s="10">
        <f t="shared" si="206"/>
        <v>21.466254072564755</v>
      </c>
      <c r="AA423">
        <f t="shared" ref="AA423:AA486" si="214">Z423*rat*to+patm*1000000</f>
        <v>6821885.7328643901</v>
      </c>
      <c r="AB423" s="10">
        <f t="shared" ref="AB423:AB486" si="215">AA423/1000000</f>
        <v>6.8218857328643905</v>
      </c>
      <c r="AC423" s="10">
        <f t="shared" ref="AC423:AC486" si="216">AB423-patm</f>
        <v>6.7208857328643905</v>
      </c>
      <c r="AD423" s="3">
        <f t="shared" ref="AD423:AD486" si="217">AC423*1000000/6895</f>
        <v>974.74774950897609</v>
      </c>
      <c r="AI423" s="94">
        <f t="shared" ref="AI423:AI486" si="218">($M423-patm)*1000000*$I423/SQRT(rat*to)*SQRT(k)*(2/(k+1))^((k+1)/2/(k-1))</f>
        <v>1.1486918471120955</v>
      </c>
    </row>
    <row r="424" spans="2:35">
      <c r="B424" s="39">
        <f t="shared" ref="B424:B487" si="219">1+B423</f>
        <v>396</v>
      </c>
      <c r="C424" s="42">
        <f t="shared" ref="C424:C487" si="220">xincp+C423</f>
        <v>7.1223021582720083</v>
      </c>
      <c r="D424" s="10">
        <f t="shared" ref="D424:D487" si="221">(F424-E424)/2</f>
        <v>7.877697841727894</v>
      </c>
      <c r="E424" s="40">
        <f t="shared" ref="E424:E487" si="222">E423+ci*2*xincp</f>
        <v>30.244604316544212</v>
      </c>
      <c r="F424" s="40">
        <f t="shared" ref="F424:F487" si="223">F423-osi*2*xincp</f>
        <v>46</v>
      </c>
      <c r="G424" s="3">
        <f t="shared" ref="G424:G487" si="224">G423-ei*n*2*xincp</f>
        <v>353.77697841727331</v>
      </c>
      <c r="H424" s="3">
        <f t="shared" ref="H424:H487" si="225">PI()/4*(dto+erate*(two-D424)/two)^2</f>
        <v>150.59214621494854</v>
      </c>
      <c r="I424">
        <f t="shared" si="210"/>
        <v>1.5059214621494855E-4</v>
      </c>
      <c r="J424" s="4">
        <f t="shared" ref="J424:J487" si="226">PI()/4*dc^2-PI()/4*(F424^2-E424^2)</f>
        <v>866.08690000568333</v>
      </c>
      <c r="K424" s="40">
        <f t="shared" ref="K424:K487" si="227">J424/H424</f>
        <v>5.7512089559403012</v>
      </c>
      <c r="L424" s="40">
        <f t="shared" si="211"/>
        <v>0.24879104405969876</v>
      </c>
      <c r="M424" s="10">
        <f t="shared" ref="M424:M487" si="228">AB423</f>
        <v>6.8218857328643905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15.240371864168548</v>
      </c>
      <c r="Q424" s="42">
        <f t="shared" ref="Q424:Q487" si="230">xincp/P424+Q423</f>
        <v>0.48685578922741901</v>
      </c>
      <c r="R424" s="4">
        <f t="shared" ref="R424:R487" si="231">PI()/4*(F424^2-E424^2)*G424</f>
        <v>333778.13155842898</v>
      </c>
      <c r="S424">
        <f t="shared" si="212"/>
        <v>3.3377813155842899E-4</v>
      </c>
      <c r="T424" s="41">
        <f t="shared" si="213"/>
        <v>4.9107240371021213E-4</v>
      </c>
      <c r="U424" s="42">
        <f t="shared" ref="U424:U487" si="232">rhopgrain*R424/1000^2</f>
        <v>0.59267647708304005</v>
      </c>
      <c r="V424" s="42">
        <f t="shared" ref="V424:V487" si="233">(U423-U424)/(Q424-Q423)</f>
        <v>1.1649081537921639</v>
      </c>
      <c r="W424" s="42">
        <f t="shared" ref="W424:W487" si="234">IF(V424&lt;AI424,IF(AB423&gt;pbd,AI424,0),AI424)</f>
        <v>1.1489369797988771</v>
      </c>
      <c r="X424" s="42">
        <f t="shared" ref="X424:X487" si="235">V424-W424</f>
        <v>1.5971173993286847E-2</v>
      </c>
      <c r="Y424" s="42">
        <f t="shared" si="209"/>
        <v>1.05437135452066E-2</v>
      </c>
      <c r="Z424" s="10">
        <f t="shared" ref="Z424:Z487" si="236">Y424/T424</f>
        <v>21.47079222034349</v>
      </c>
      <c r="AA424">
        <f t="shared" si="214"/>
        <v>6823306.5849868255</v>
      </c>
      <c r="AB424" s="10">
        <f t="shared" si="215"/>
        <v>6.8233065849868257</v>
      </c>
      <c r="AC424" s="10">
        <f t="shared" si="216"/>
        <v>6.7223065849868258</v>
      </c>
      <c r="AD424" s="3">
        <f t="shared" si="217"/>
        <v>974.95381943246196</v>
      </c>
      <c r="AI424" s="94">
        <f t="shared" si="218"/>
        <v>1.1489369797988771</v>
      </c>
    </row>
    <row r="425" spans="2:35">
      <c r="B425" s="39">
        <f t="shared" si="219"/>
        <v>397</v>
      </c>
      <c r="C425" s="42">
        <f t="shared" si="220"/>
        <v>7.1402877697827964</v>
      </c>
      <c r="D425" s="10">
        <f t="shared" si="221"/>
        <v>7.8597122302171059</v>
      </c>
      <c r="E425" s="40">
        <f t="shared" si="222"/>
        <v>30.280575539565788</v>
      </c>
      <c r="F425" s="40">
        <f t="shared" si="223"/>
        <v>46</v>
      </c>
      <c r="G425" s="3">
        <f t="shared" si="224"/>
        <v>353.59712230216542</v>
      </c>
      <c r="H425" s="3">
        <f t="shared" si="225"/>
        <v>150.59214621494854</v>
      </c>
      <c r="I425">
        <f t="shared" si="210"/>
        <v>1.5059214621494855E-4</v>
      </c>
      <c r="J425" s="4">
        <f t="shared" si="226"/>
        <v>867.79684119626916</v>
      </c>
      <c r="K425" s="40">
        <f t="shared" si="227"/>
        <v>5.7625637392644267</v>
      </c>
      <c r="L425" s="40">
        <f t="shared" si="211"/>
        <v>0.23743626073557333</v>
      </c>
      <c r="M425" s="10">
        <f t="shared" si="228"/>
        <v>6.8233065849868257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15.241384375493457</v>
      </c>
      <c r="Q425" s="42">
        <f t="shared" si="230"/>
        <v>0.48803584026921981</v>
      </c>
      <c r="R425" s="4">
        <f t="shared" si="231"/>
        <v>333003.81234095531</v>
      </c>
      <c r="S425">
        <f t="shared" si="212"/>
        <v>3.3300381234095531E-4</v>
      </c>
      <c r="T425" s="41">
        <f t="shared" si="213"/>
        <v>4.9184672292768581E-4</v>
      </c>
      <c r="U425" s="42">
        <f t="shared" si="232"/>
        <v>0.59130154942134072</v>
      </c>
      <c r="V425" s="42">
        <f t="shared" si="233"/>
        <v>1.1651425345137132</v>
      </c>
      <c r="W425" s="42">
        <f t="shared" si="234"/>
        <v>1.1491798747998005</v>
      </c>
      <c r="X425" s="42">
        <f t="shared" si="235"/>
        <v>1.5962659713912641E-2</v>
      </c>
      <c r="Y425" s="42">
        <f t="shared" si="209"/>
        <v>1.0562550298431915E-2</v>
      </c>
      <c r="Z425" s="10">
        <f t="shared" si="236"/>
        <v>21.475288552415307</v>
      </c>
      <c r="AA425">
        <f t="shared" si="214"/>
        <v>6824714.344997935</v>
      </c>
      <c r="AB425" s="10">
        <f t="shared" si="215"/>
        <v>6.8247143449979353</v>
      </c>
      <c r="AC425" s="10">
        <f t="shared" si="216"/>
        <v>6.7237143449979353</v>
      </c>
      <c r="AD425" s="3">
        <f t="shared" si="217"/>
        <v>975.15799057257937</v>
      </c>
      <c r="AI425" s="94">
        <f t="shared" si="218"/>
        <v>1.1491798747998005</v>
      </c>
    </row>
    <row r="426" spans="2:35">
      <c r="B426" s="39">
        <f t="shared" si="219"/>
        <v>398</v>
      </c>
      <c r="C426" s="42">
        <f t="shared" si="220"/>
        <v>7.1582733812935846</v>
      </c>
      <c r="D426" s="10">
        <f t="shared" si="221"/>
        <v>7.8417266187063177</v>
      </c>
      <c r="E426" s="40">
        <f t="shared" si="222"/>
        <v>30.316546762587365</v>
      </c>
      <c r="F426" s="40">
        <f t="shared" si="223"/>
        <v>46</v>
      </c>
      <c r="G426" s="3">
        <f t="shared" si="224"/>
        <v>353.41726618705752</v>
      </c>
      <c r="H426" s="3">
        <f t="shared" si="225"/>
        <v>150.59214621494854</v>
      </c>
      <c r="I426">
        <f t="shared" si="210"/>
        <v>1.5059214621494855E-4</v>
      </c>
      <c r="J426" s="4">
        <f t="shared" si="226"/>
        <v>869.50881488559537</v>
      </c>
      <c r="K426" s="40">
        <f t="shared" si="227"/>
        <v>5.7739320192999779</v>
      </c>
      <c r="L426" s="40">
        <f t="shared" si="211"/>
        <v>0.2260679807000221</v>
      </c>
      <c r="M426" s="10">
        <f t="shared" si="228"/>
        <v>6.8247143449979353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15.24238741567429</v>
      </c>
      <c r="Q426" s="42">
        <f t="shared" si="230"/>
        <v>0.48921581365661004</v>
      </c>
      <c r="R426" s="4">
        <f t="shared" si="231"/>
        <v>332229.38989009243</v>
      </c>
      <c r="S426">
        <f t="shared" si="212"/>
        <v>3.322293898900924E-4</v>
      </c>
      <c r="T426" s="41">
        <f t="shared" si="213"/>
        <v>4.9262114537854877E-4</v>
      </c>
      <c r="U426" s="42">
        <f t="shared" si="232"/>
        <v>0.58992643845224146</v>
      </c>
      <c r="V426" s="42">
        <f t="shared" si="233"/>
        <v>1.1653745616590687</v>
      </c>
      <c r="W426" s="42">
        <f t="shared" si="234"/>
        <v>1.1494205317012469</v>
      </c>
      <c r="X426" s="42">
        <f t="shared" si="235"/>
        <v>1.5954029957821803E-2</v>
      </c>
      <c r="Y426" s="42">
        <f t="shared" si="209"/>
        <v>1.0581375629203771E-2</v>
      </c>
      <c r="Z426" s="10">
        <f t="shared" si="236"/>
        <v>21.479743061115741</v>
      </c>
      <c r="AA426">
        <f t="shared" si="214"/>
        <v>6826109.0104980487</v>
      </c>
      <c r="AB426" s="10">
        <f t="shared" si="215"/>
        <v>6.8261090104980484</v>
      </c>
      <c r="AC426" s="10">
        <f t="shared" si="216"/>
        <v>6.7251090104980484</v>
      </c>
      <c r="AD426" s="3">
        <f t="shared" si="217"/>
        <v>975.36026258129789</v>
      </c>
      <c r="AI426" s="94">
        <f t="shared" si="218"/>
        <v>1.1494205317012469</v>
      </c>
    </row>
    <row r="427" spans="2:35">
      <c r="B427" s="39">
        <f t="shared" si="219"/>
        <v>399</v>
      </c>
      <c r="C427" s="42">
        <f t="shared" si="220"/>
        <v>7.1762589928043727</v>
      </c>
      <c r="D427" s="10">
        <f t="shared" si="221"/>
        <v>7.8237410071955296</v>
      </c>
      <c r="E427" s="40">
        <f t="shared" si="222"/>
        <v>30.352517985608941</v>
      </c>
      <c r="F427" s="40">
        <f t="shared" si="223"/>
        <v>46</v>
      </c>
      <c r="G427" s="3">
        <f t="shared" si="224"/>
        <v>353.23741007194963</v>
      </c>
      <c r="H427" s="3">
        <f t="shared" si="225"/>
        <v>150.59214621494854</v>
      </c>
      <c r="I427">
        <f t="shared" si="210"/>
        <v>1.5059214621494855E-4</v>
      </c>
      <c r="J427" s="4">
        <f t="shared" si="226"/>
        <v>871.22282107366254</v>
      </c>
      <c r="K427" s="40">
        <f t="shared" si="227"/>
        <v>5.7853137960469585</v>
      </c>
      <c r="L427" s="40">
        <f t="shared" si="211"/>
        <v>0.2146862039530415</v>
      </c>
      <c r="M427" s="10">
        <f t="shared" si="228"/>
        <v>6.8261090104980484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15.243380986981979</v>
      </c>
      <c r="Q427" s="42">
        <f t="shared" si="230"/>
        <v>0.49039571013273614</v>
      </c>
      <c r="R427" s="4">
        <f t="shared" si="231"/>
        <v>331454.86530251225</v>
      </c>
      <c r="S427">
        <f t="shared" si="212"/>
        <v>3.3145486530251222E-4</v>
      </c>
      <c r="T427" s="41">
        <f t="shared" si="213"/>
        <v>4.93395669966129E-4</v>
      </c>
      <c r="U427" s="42">
        <f t="shared" si="232"/>
        <v>0.58855114612305881</v>
      </c>
      <c r="V427" s="42">
        <f t="shared" si="233"/>
        <v>1.1656042347868447</v>
      </c>
      <c r="W427" s="42">
        <f t="shared" si="234"/>
        <v>1.1496589500929917</v>
      </c>
      <c r="X427" s="42">
        <f t="shared" si="235"/>
        <v>1.5945284693853035E-2</v>
      </c>
      <c r="Y427" s="42">
        <f t="shared" si="209"/>
        <v>1.0600189414424876E-2</v>
      </c>
      <c r="Z427" s="10">
        <f t="shared" si="236"/>
        <v>21.484155738846606</v>
      </c>
      <c r="AA427">
        <f t="shared" si="214"/>
        <v>6827490.5791082419</v>
      </c>
      <c r="AB427" s="10">
        <f t="shared" si="215"/>
        <v>6.8274905791082423</v>
      </c>
      <c r="AC427" s="10">
        <f t="shared" si="216"/>
        <v>6.7264905791082423</v>
      </c>
      <c r="AD427" s="3">
        <f t="shared" si="217"/>
        <v>975.56063511359559</v>
      </c>
      <c r="AI427" s="94">
        <f t="shared" si="218"/>
        <v>1.1496589500929917</v>
      </c>
    </row>
    <row r="428" spans="2:35">
      <c r="B428" s="39">
        <f t="shared" si="219"/>
        <v>400</v>
      </c>
      <c r="C428" s="42">
        <f t="shared" si="220"/>
        <v>7.1942446043151609</v>
      </c>
      <c r="D428" s="10">
        <f t="shared" si="221"/>
        <v>7.8057553956847414</v>
      </c>
      <c r="E428" s="40">
        <f t="shared" si="222"/>
        <v>30.388489208630517</v>
      </c>
      <c r="F428" s="40">
        <f t="shared" si="223"/>
        <v>46</v>
      </c>
      <c r="G428" s="3">
        <f t="shared" si="224"/>
        <v>353.05755395684173</v>
      </c>
      <c r="H428" s="3">
        <f t="shared" si="225"/>
        <v>150.59214621494854</v>
      </c>
      <c r="I428">
        <f t="shared" si="210"/>
        <v>1.5059214621494855E-4</v>
      </c>
      <c r="J428" s="4">
        <f t="shared" si="226"/>
        <v>872.93885976047045</v>
      </c>
      <c r="K428" s="40">
        <f t="shared" si="227"/>
        <v>5.7967090695053667</v>
      </c>
      <c r="L428" s="40">
        <f t="shared" si="211"/>
        <v>0.20329093049463332</v>
      </c>
      <c r="M428" s="10">
        <f t="shared" si="228"/>
        <v>6.8274905791082423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15.244365091663893</v>
      </c>
      <c r="Q428" s="42">
        <f t="shared" si="230"/>
        <v>0.49157553044028196</v>
      </c>
      <c r="R428" s="4">
        <f t="shared" si="231"/>
        <v>330680.23967488669</v>
      </c>
      <c r="S428">
        <f t="shared" si="212"/>
        <v>3.3068023967488668E-4</v>
      </c>
      <c r="T428" s="41">
        <f t="shared" si="213"/>
        <v>4.9417029559375449E-4</v>
      </c>
      <c r="U428" s="42">
        <f t="shared" si="232"/>
        <v>0.58717567438110929</v>
      </c>
      <c r="V428" s="42">
        <f t="shared" si="233"/>
        <v>1.165831553459763</v>
      </c>
      <c r="W428" s="42">
        <f t="shared" si="234"/>
        <v>1.1498951295683575</v>
      </c>
      <c r="X428" s="42">
        <f t="shared" si="235"/>
        <v>1.5936423891405482E-2</v>
      </c>
      <c r="Y428" s="42">
        <f t="shared" si="209"/>
        <v>1.0618991530961614E-2</v>
      </c>
      <c r="Z428" s="10">
        <f t="shared" si="236"/>
        <v>21.488526578075085</v>
      </c>
      <c r="AA428">
        <f t="shared" si="214"/>
        <v>6828859.0484700613</v>
      </c>
      <c r="AB428" s="10">
        <f t="shared" si="215"/>
        <v>6.8288590484700613</v>
      </c>
      <c r="AC428" s="10">
        <f t="shared" si="216"/>
        <v>6.7278590484700613</v>
      </c>
      <c r="AD428" s="3">
        <f t="shared" si="217"/>
        <v>975.75910782742005</v>
      </c>
      <c r="AI428" s="94">
        <f t="shared" si="218"/>
        <v>1.1498951295683575</v>
      </c>
    </row>
    <row r="429" spans="2:35">
      <c r="B429" s="39">
        <f t="shared" si="219"/>
        <v>401</v>
      </c>
      <c r="C429" s="42">
        <f t="shared" si="220"/>
        <v>7.212230215825949</v>
      </c>
      <c r="D429" s="10">
        <f t="shared" si="221"/>
        <v>7.7877697841739533</v>
      </c>
      <c r="E429" s="40">
        <f t="shared" si="222"/>
        <v>30.424460431652093</v>
      </c>
      <c r="F429" s="40">
        <f t="shared" si="223"/>
        <v>46</v>
      </c>
      <c r="G429" s="3">
        <f t="shared" si="224"/>
        <v>352.87769784173383</v>
      </c>
      <c r="H429" s="3">
        <f t="shared" si="225"/>
        <v>150.59214621494854</v>
      </c>
      <c r="I429">
        <f t="shared" si="210"/>
        <v>1.5059214621494855E-4</v>
      </c>
      <c r="J429" s="4">
        <f t="shared" si="226"/>
        <v>874.65693094601897</v>
      </c>
      <c r="K429" s="40">
        <f t="shared" si="227"/>
        <v>5.8081178396752016</v>
      </c>
      <c r="L429" s="40">
        <f t="shared" si="211"/>
        <v>0.19188216032479843</v>
      </c>
      <c r="M429" s="10">
        <f t="shared" si="228"/>
        <v>6.8288590484700613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15.24533973194367</v>
      </c>
      <c r="Q429" s="42">
        <f t="shared" si="230"/>
        <v>0.49275527532147356</v>
      </c>
      <c r="R429" s="4">
        <f t="shared" si="231"/>
        <v>329905.51410388789</v>
      </c>
      <c r="S429">
        <f t="shared" si="212"/>
        <v>3.299055141038879E-4</v>
      </c>
      <c r="T429" s="41">
        <f t="shared" si="213"/>
        <v>4.9494502116475322E-4</v>
      </c>
      <c r="U429" s="42">
        <f t="shared" si="232"/>
        <v>0.58580002517370966</v>
      </c>
      <c r="V429" s="42">
        <f t="shared" si="233"/>
        <v>1.1660565172447761</v>
      </c>
      <c r="W429" s="42">
        <f t="shared" si="234"/>
        <v>1.1501290697241657</v>
      </c>
      <c r="X429" s="42">
        <f t="shared" si="235"/>
        <v>1.5927447520610372E-2</v>
      </c>
      <c r="Y429" s="42">
        <f t="shared" si="209"/>
        <v>1.0637781855644502E-2</v>
      </c>
      <c r="Z429" s="10">
        <f t="shared" si="236"/>
        <v>21.492855571333216</v>
      </c>
      <c r="AA429">
        <f t="shared" si="214"/>
        <v>6830214.4162453553</v>
      </c>
      <c r="AB429" s="10">
        <f t="shared" si="215"/>
        <v>6.8302144162453553</v>
      </c>
      <c r="AC429" s="10">
        <f t="shared" si="216"/>
        <v>6.7292144162453553</v>
      </c>
      <c r="AD429" s="3">
        <f t="shared" si="217"/>
        <v>975.95568038366287</v>
      </c>
      <c r="AI429" s="94">
        <f t="shared" si="218"/>
        <v>1.1501290697241657</v>
      </c>
    </row>
    <row r="430" spans="2:35">
      <c r="B430" s="39">
        <f t="shared" si="219"/>
        <v>402</v>
      </c>
      <c r="C430" s="42">
        <f t="shared" si="220"/>
        <v>7.2302158273367372</v>
      </c>
      <c r="D430" s="10">
        <f t="shared" si="221"/>
        <v>7.7697841726631651</v>
      </c>
      <c r="E430" s="40">
        <f t="shared" si="222"/>
        <v>30.46043165467367</v>
      </c>
      <c r="F430" s="40">
        <f t="shared" si="223"/>
        <v>46</v>
      </c>
      <c r="G430" s="3">
        <f t="shared" si="224"/>
        <v>352.69784172662594</v>
      </c>
      <c r="H430" s="3">
        <f t="shared" si="225"/>
        <v>150.59214621494854</v>
      </c>
      <c r="I430">
        <f t="shared" si="210"/>
        <v>1.5059214621494855E-4</v>
      </c>
      <c r="J430" s="4">
        <f t="shared" si="226"/>
        <v>876.37703463030823</v>
      </c>
      <c r="K430" s="40">
        <f t="shared" si="227"/>
        <v>5.819540106556464</v>
      </c>
      <c r="L430" s="40">
        <f t="shared" si="211"/>
        <v>0.18045989344353597</v>
      </c>
      <c r="M430" s="10">
        <f t="shared" si="228"/>
        <v>6.8302144162453553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15.246304910021133</v>
      </c>
      <c r="Q430" s="42">
        <f t="shared" si="230"/>
        <v>0.49393494551808403</v>
      </c>
      <c r="R430" s="4">
        <f t="shared" si="231"/>
        <v>329130.68968618772</v>
      </c>
      <c r="S430">
        <f t="shared" si="212"/>
        <v>3.2913068968618773E-4</v>
      </c>
      <c r="T430" s="41">
        <f t="shared" si="213"/>
        <v>4.9571984558245338E-4</v>
      </c>
      <c r="U430" s="42">
        <f t="shared" si="232"/>
        <v>0.58442420044817611</v>
      </c>
      <c r="V430" s="42">
        <f t="shared" si="233"/>
        <v>1.166279125713851</v>
      </c>
      <c r="W430" s="42">
        <f t="shared" si="234"/>
        <v>1.1503607701607093</v>
      </c>
      <c r="X430" s="42">
        <f t="shared" si="235"/>
        <v>1.5918355553141694E-2</v>
      </c>
      <c r="Y430" s="42">
        <f t="shared" si="209"/>
        <v>1.0656560265269592E-2</v>
      </c>
      <c r="Z430" s="10">
        <f t="shared" si="236"/>
        <v>21.497142711219293</v>
      </c>
      <c r="AA430">
        <f t="shared" si="214"/>
        <v>6831556.6801167196</v>
      </c>
      <c r="AB430" s="10">
        <f t="shared" si="215"/>
        <v>6.8315566801167193</v>
      </c>
      <c r="AC430" s="10">
        <f t="shared" si="216"/>
        <v>6.7305566801167194</v>
      </c>
      <c r="AD430" s="3">
        <f t="shared" si="217"/>
        <v>976.1503524462247</v>
      </c>
      <c r="AI430" s="94">
        <f t="shared" si="218"/>
        <v>1.1503607701607093</v>
      </c>
    </row>
    <row r="431" spans="2:35">
      <c r="B431" s="39">
        <f t="shared" si="219"/>
        <v>403</v>
      </c>
      <c r="C431" s="42">
        <f t="shared" si="220"/>
        <v>7.2482014388475253</v>
      </c>
      <c r="D431" s="10">
        <f t="shared" si="221"/>
        <v>7.751798561152377</v>
      </c>
      <c r="E431" s="40">
        <f t="shared" si="222"/>
        <v>30.496402877695246</v>
      </c>
      <c r="F431" s="40">
        <f t="shared" si="223"/>
        <v>46</v>
      </c>
      <c r="G431" s="3">
        <f t="shared" si="224"/>
        <v>352.51798561151804</v>
      </c>
      <c r="H431" s="3">
        <f t="shared" si="225"/>
        <v>150.59214621494854</v>
      </c>
      <c r="I431">
        <f t="shared" si="210"/>
        <v>1.5059214621494855E-4</v>
      </c>
      <c r="J431" s="4">
        <f t="shared" si="226"/>
        <v>878.09917081333845</v>
      </c>
      <c r="K431" s="40">
        <f t="shared" si="227"/>
        <v>5.8309758701491559</v>
      </c>
      <c r="L431" s="40">
        <f t="shared" si="211"/>
        <v>0.16902412985084414</v>
      </c>
      <c r="M431" s="10">
        <f t="shared" si="228"/>
        <v>6.8315566801167193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15.247260628072635</v>
      </c>
      <c r="Q431" s="42">
        <f t="shared" si="230"/>
        <v>0.4951145417714381</v>
      </c>
      <c r="R431" s="4">
        <f t="shared" si="231"/>
        <v>328355.76751845807</v>
      </c>
      <c r="S431">
        <f t="shared" si="212"/>
        <v>3.2835576751845809E-4</v>
      </c>
      <c r="T431" s="41">
        <f t="shared" si="213"/>
        <v>4.9649476775018308E-4</v>
      </c>
      <c r="U431" s="42">
        <f t="shared" si="232"/>
        <v>0.58304820215182529</v>
      </c>
      <c r="V431" s="42">
        <f t="shared" si="233"/>
        <v>1.1664993784426727</v>
      </c>
      <c r="W431" s="42">
        <f t="shared" si="234"/>
        <v>1.1505902304818267</v>
      </c>
      <c r="X431" s="42">
        <f t="shared" si="235"/>
        <v>1.5909147960845971E-2</v>
      </c>
      <c r="Y431" s="42">
        <f t="shared" si="209"/>
        <v>1.0675326636598261E-2</v>
      </c>
      <c r="Z431" s="10">
        <f t="shared" si="236"/>
        <v>21.501387990396047</v>
      </c>
      <c r="AA431">
        <f t="shared" si="214"/>
        <v>6832885.8377869222</v>
      </c>
      <c r="AB431" s="10">
        <f t="shared" si="215"/>
        <v>6.8328858377869226</v>
      </c>
      <c r="AC431" s="10">
        <f t="shared" si="216"/>
        <v>6.7318858377869226</v>
      </c>
      <c r="AD431" s="3">
        <f t="shared" si="217"/>
        <v>976.34312368193218</v>
      </c>
      <c r="AI431" s="94">
        <f t="shared" si="218"/>
        <v>1.1505902304818267</v>
      </c>
    </row>
    <row r="432" spans="2:35">
      <c r="B432" s="39">
        <f t="shared" si="219"/>
        <v>404</v>
      </c>
      <c r="C432" s="42">
        <f t="shared" si="220"/>
        <v>7.2661870503583135</v>
      </c>
      <c r="D432" s="10">
        <f t="shared" si="221"/>
        <v>7.7338129496415888</v>
      </c>
      <c r="E432" s="40">
        <f t="shared" si="222"/>
        <v>30.532374100716822</v>
      </c>
      <c r="F432" s="40">
        <f t="shared" si="223"/>
        <v>46</v>
      </c>
      <c r="G432" s="3">
        <f t="shared" si="224"/>
        <v>352.33812949641015</v>
      </c>
      <c r="H432" s="3">
        <f t="shared" si="225"/>
        <v>150.59214621494854</v>
      </c>
      <c r="I432">
        <f t="shared" si="210"/>
        <v>1.5059214621494855E-4</v>
      </c>
      <c r="J432" s="4">
        <f t="shared" si="226"/>
        <v>879.82333949510917</v>
      </c>
      <c r="K432" s="40">
        <f t="shared" si="227"/>
        <v>5.8424251304532735</v>
      </c>
      <c r="L432" s="40">
        <f t="shared" si="211"/>
        <v>0.1575748695467265</v>
      </c>
      <c r="M432" s="10">
        <f t="shared" si="228"/>
        <v>6.8328858377869226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15.248206888250683</v>
      </c>
      <c r="Q432" s="42">
        <f t="shared" si="230"/>
        <v>0.49629406482241706</v>
      </c>
      <c r="R432" s="4">
        <f t="shared" si="231"/>
        <v>327580.74869737122</v>
      </c>
      <c r="S432">
        <f t="shared" si="212"/>
        <v>3.2758074869737125E-4</v>
      </c>
      <c r="T432" s="41">
        <f t="shared" si="213"/>
        <v>4.9726978657126998E-4</v>
      </c>
      <c r="U432" s="42">
        <f t="shared" si="232"/>
        <v>0.58167203223197417</v>
      </c>
      <c r="V432" s="42">
        <f t="shared" si="233"/>
        <v>1.1667172750112464</v>
      </c>
      <c r="W432" s="42">
        <f t="shared" si="234"/>
        <v>1.1508174502948065</v>
      </c>
      <c r="X432" s="42">
        <f t="shared" si="235"/>
        <v>1.5899824716439914E-2</v>
      </c>
      <c r="Y432" s="42">
        <f t="shared" si="209"/>
        <v>1.0694080846357827E-2</v>
      </c>
      <c r="Z432" s="10">
        <f t="shared" si="236"/>
        <v>21.505591401590461</v>
      </c>
      <c r="AA432">
        <f t="shared" si="214"/>
        <v>6834201.8869788498</v>
      </c>
      <c r="AB432" s="10">
        <f t="shared" si="215"/>
        <v>6.8342018869788497</v>
      </c>
      <c r="AC432" s="10">
        <f t="shared" si="216"/>
        <v>6.7332018869788497</v>
      </c>
      <c r="AD432" s="3">
        <f t="shared" si="217"/>
        <v>976.53399376052937</v>
      </c>
      <c r="AI432" s="94">
        <f t="shared" si="218"/>
        <v>1.1508174502948065</v>
      </c>
    </row>
    <row r="433" spans="2:35">
      <c r="B433" s="39">
        <f t="shared" si="219"/>
        <v>405</v>
      </c>
      <c r="C433" s="42">
        <f t="shared" si="220"/>
        <v>7.2841726618691016</v>
      </c>
      <c r="D433" s="10">
        <f t="shared" si="221"/>
        <v>7.7158273381308007</v>
      </c>
      <c r="E433" s="40">
        <f t="shared" si="222"/>
        <v>30.568345323738399</v>
      </c>
      <c r="F433" s="40">
        <f t="shared" si="223"/>
        <v>46</v>
      </c>
      <c r="G433" s="3">
        <f t="shared" si="224"/>
        <v>352.15827338130225</v>
      </c>
      <c r="H433" s="3">
        <f t="shared" si="225"/>
        <v>150.59214621494854</v>
      </c>
      <c r="I433">
        <f t="shared" si="210"/>
        <v>1.5059214621494855E-4</v>
      </c>
      <c r="J433" s="4">
        <f t="shared" si="226"/>
        <v>881.54954067562096</v>
      </c>
      <c r="K433" s="40">
        <f t="shared" si="227"/>
        <v>5.8538878874688214</v>
      </c>
      <c r="L433" s="40">
        <f t="shared" si="211"/>
        <v>0.14611211253117862</v>
      </c>
      <c r="M433" s="10">
        <f t="shared" si="228"/>
        <v>6.8342018869788497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15.249143692683928</v>
      </c>
      <c r="Q433" s="42">
        <f t="shared" si="230"/>
        <v>0.49747351541146334</v>
      </c>
      <c r="R433" s="4">
        <f t="shared" si="231"/>
        <v>326805.63431959879</v>
      </c>
      <c r="S433">
        <f t="shared" si="212"/>
        <v>3.268056343195988E-4</v>
      </c>
      <c r="T433" s="41">
        <f t="shared" si="213"/>
        <v>4.9804490094904237E-4</v>
      </c>
      <c r="U433" s="42">
        <f t="shared" si="232"/>
        <v>0.58029569263593872</v>
      </c>
      <c r="V433" s="42">
        <f t="shared" si="233"/>
        <v>1.1669328150053082</v>
      </c>
      <c r="W433" s="42">
        <f t="shared" si="234"/>
        <v>1.1510424292103751</v>
      </c>
      <c r="X433" s="42">
        <f t="shared" si="235"/>
        <v>1.5890385794933071E-2</v>
      </c>
      <c r="Y433" s="42">
        <f t="shared" si="209"/>
        <v>1.0712822771243835E-2</v>
      </c>
      <c r="Z433" s="10">
        <f t="shared" si="236"/>
        <v>21.509752937596929</v>
      </c>
      <c r="AA433">
        <f t="shared" si="214"/>
        <v>6835504.8254364915</v>
      </c>
      <c r="AB433" s="10">
        <f t="shared" si="215"/>
        <v>6.8355048254364918</v>
      </c>
      <c r="AC433" s="10">
        <f t="shared" si="216"/>
        <v>6.7345048254364919</v>
      </c>
      <c r="AD433" s="3">
        <f t="shared" si="217"/>
        <v>976.72296235482111</v>
      </c>
      <c r="AI433" s="94">
        <f t="shared" si="218"/>
        <v>1.1510424292103751</v>
      </c>
    </row>
    <row r="434" spans="2:35">
      <c r="B434" s="39">
        <f t="shared" si="219"/>
        <v>406</v>
      </c>
      <c r="C434" s="42">
        <f t="shared" si="220"/>
        <v>7.3021582733798898</v>
      </c>
      <c r="D434" s="10">
        <f t="shared" si="221"/>
        <v>7.6978417266200125</v>
      </c>
      <c r="E434" s="40">
        <f t="shared" si="222"/>
        <v>30.604316546759975</v>
      </c>
      <c r="F434" s="40">
        <f t="shared" si="223"/>
        <v>46</v>
      </c>
      <c r="G434" s="3">
        <f t="shared" si="224"/>
        <v>351.97841726619436</v>
      </c>
      <c r="H434" s="3">
        <f t="shared" si="225"/>
        <v>150.59214621494854</v>
      </c>
      <c r="I434">
        <f t="shared" si="210"/>
        <v>1.5059214621494855E-4</v>
      </c>
      <c r="J434" s="4">
        <f t="shared" si="226"/>
        <v>883.27777435487315</v>
      </c>
      <c r="K434" s="40">
        <f t="shared" si="227"/>
        <v>5.8653641411957942</v>
      </c>
      <c r="L434" s="40">
        <f t="shared" si="211"/>
        <v>0.13463585880420581</v>
      </c>
      <c r="M434" s="10">
        <f t="shared" si="228"/>
        <v>6.8355048254364918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15.250071043477897</v>
      </c>
      <c r="Q434" s="42">
        <f t="shared" si="230"/>
        <v>0.49865289427858539</v>
      </c>
      <c r="R434" s="4">
        <f t="shared" si="231"/>
        <v>326030.42548181303</v>
      </c>
      <c r="S434">
        <f t="shared" si="212"/>
        <v>3.2603042548181302E-4</v>
      </c>
      <c r="T434" s="41">
        <f t="shared" si="213"/>
        <v>4.9882010978682815E-4</v>
      </c>
      <c r="U434" s="42">
        <f t="shared" si="232"/>
        <v>0.57891918531103614</v>
      </c>
      <c r="V434" s="42">
        <f t="shared" si="233"/>
        <v>1.1671459980129748</v>
      </c>
      <c r="W434" s="42">
        <f t="shared" si="234"/>
        <v>1.1512651668428668</v>
      </c>
      <c r="X434" s="42">
        <f t="shared" si="235"/>
        <v>1.5880831170107967E-2</v>
      </c>
      <c r="Y434" s="42">
        <f t="shared" si="209"/>
        <v>1.0731552287918193E-2</v>
      </c>
      <c r="Z434" s="10">
        <f t="shared" si="236"/>
        <v>21.513872591272122</v>
      </c>
      <c r="AA434">
        <f t="shared" si="214"/>
        <v>6836794.6509233406</v>
      </c>
      <c r="AB434" s="10">
        <f t="shared" si="215"/>
        <v>6.8367946509233404</v>
      </c>
      <c r="AC434" s="10">
        <f t="shared" si="216"/>
        <v>6.7357946509233404</v>
      </c>
      <c r="AD434" s="3">
        <f t="shared" si="217"/>
        <v>976.910029140441</v>
      </c>
      <c r="AI434" s="94">
        <f t="shared" si="218"/>
        <v>1.1512651668428668</v>
      </c>
    </row>
    <row r="435" spans="2:35">
      <c r="B435" s="39">
        <f t="shared" si="219"/>
        <v>407</v>
      </c>
      <c r="C435" s="42">
        <f t="shared" si="220"/>
        <v>7.3201438848906779</v>
      </c>
      <c r="D435" s="10">
        <f t="shared" si="221"/>
        <v>7.6798561151092244</v>
      </c>
      <c r="E435" s="40">
        <f t="shared" si="222"/>
        <v>30.640287769781551</v>
      </c>
      <c r="F435" s="40">
        <f t="shared" si="223"/>
        <v>46</v>
      </c>
      <c r="G435" s="3">
        <f t="shared" si="224"/>
        <v>351.79856115108646</v>
      </c>
      <c r="H435" s="3">
        <f t="shared" si="225"/>
        <v>150.59214621494854</v>
      </c>
      <c r="I435">
        <f t="shared" si="210"/>
        <v>1.5059214621494855E-4</v>
      </c>
      <c r="J435" s="4">
        <f t="shared" si="226"/>
        <v>885.00804053286595</v>
      </c>
      <c r="K435" s="40">
        <f t="shared" si="227"/>
        <v>5.8768538916341946</v>
      </c>
      <c r="L435" s="40">
        <f t="shared" si="211"/>
        <v>0.12314610836580542</v>
      </c>
      <c r="M435" s="10">
        <f t="shared" si="228"/>
        <v>6.8367946509233404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15.250988942713894</v>
      </c>
      <c r="Q435" s="42">
        <f t="shared" si="230"/>
        <v>0.49983220216336227</v>
      </c>
      <c r="R435" s="4">
        <f t="shared" si="231"/>
        <v>325255.12328068592</v>
      </c>
      <c r="S435">
        <f t="shared" si="212"/>
        <v>3.2525512328068594E-4</v>
      </c>
      <c r="T435" s="41">
        <f t="shared" si="213"/>
        <v>4.9959541198795528E-4</v>
      </c>
      <c r="U435" s="42">
        <f t="shared" si="232"/>
        <v>0.57754251220458275</v>
      </c>
      <c r="V435" s="42">
        <f t="shared" si="233"/>
        <v>1.1673568236286793</v>
      </c>
      <c r="W435" s="42">
        <f t="shared" si="234"/>
        <v>1.1514856628099508</v>
      </c>
      <c r="X435" s="42">
        <f t="shared" si="235"/>
        <v>1.5871160818728525E-2</v>
      </c>
      <c r="Y435" s="42">
        <f t="shared" si="209"/>
        <v>1.0750269273012281E-2</v>
      </c>
      <c r="Z435" s="10">
        <f t="shared" si="236"/>
        <v>21.51795035553981</v>
      </c>
      <c r="AA435">
        <f t="shared" si="214"/>
        <v>6838071.3612238914</v>
      </c>
      <c r="AB435" s="10">
        <f t="shared" si="215"/>
        <v>6.838071361223891</v>
      </c>
      <c r="AC435" s="10">
        <f t="shared" si="216"/>
        <v>6.7370713612238911</v>
      </c>
      <c r="AD435" s="3">
        <f t="shared" si="217"/>
        <v>977.09519379606832</v>
      </c>
      <c r="AI435" s="94">
        <f t="shared" si="218"/>
        <v>1.1514856628099508</v>
      </c>
    </row>
    <row r="436" spans="2:35">
      <c r="B436" s="39">
        <f t="shared" si="219"/>
        <v>408</v>
      </c>
      <c r="C436" s="42">
        <f t="shared" si="220"/>
        <v>7.3381294964014661</v>
      </c>
      <c r="D436" s="10">
        <f t="shared" si="221"/>
        <v>7.6618705035984362</v>
      </c>
      <c r="E436" s="40">
        <f t="shared" si="222"/>
        <v>30.676258992803128</v>
      </c>
      <c r="F436" s="40">
        <f t="shared" si="223"/>
        <v>46</v>
      </c>
      <c r="G436" s="3">
        <f t="shared" si="224"/>
        <v>351.61870503597856</v>
      </c>
      <c r="H436" s="3">
        <f t="shared" si="225"/>
        <v>150.59214621494854</v>
      </c>
      <c r="I436">
        <f t="shared" si="210"/>
        <v>1.5059214621494855E-4</v>
      </c>
      <c r="J436" s="4">
        <f t="shared" si="226"/>
        <v>886.74033920959982</v>
      </c>
      <c r="K436" s="40">
        <f t="shared" si="227"/>
        <v>5.8883571387840243</v>
      </c>
      <c r="L436" s="40">
        <f t="shared" si="211"/>
        <v>0.11164286121597566</v>
      </c>
      <c r="M436" s="10">
        <f t="shared" si="228"/>
        <v>6.838071361223891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15.251897392450074</v>
      </c>
      <c r="Q436" s="42">
        <f t="shared" si="230"/>
        <v>0.50101143980494844</v>
      </c>
      <c r="R436" s="4">
        <f t="shared" si="231"/>
        <v>324479.72881288925</v>
      </c>
      <c r="S436">
        <f t="shared" si="212"/>
        <v>3.2447972881288924E-4</v>
      </c>
      <c r="T436" s="41">
        <f t="shared" si="213"/>
        <v>5.0037080645575199E-4</v>
      </c>
      <c r="U436" s="42">
        <f t="shared" si="232"/>
        <v>0.57616567526389495</v>
      </c>
      <c r="V436" s="42">
        <f t="shared" si="233"/>
        <v>1.1675652914503625</v>
      </c>
      <c r="W436" s="42">
        <f t="shared" si="234"/>
        <v>1.1517039167328853</v>
      </c>
      <c r="X436" s="42">
        <f t="shared" si="235"/>
        <v>1.5861374717477172E-2</v>
      </c>
      <c r="Y436" s="42">
        <f t="shared" si="209"/>
        <v>1.0768973603126434E-2</v>
      </c>
      <c r="Z436" s="10">
        <f t="shared" si="236"/>
        <v>21.521986223388392</v>
      </c>
      <c r="AA436">
        <f t="shared" si="214"/>
        <v>6839334.9541428778</v>
      </c>
      <c r="AB436" s="10">
        <f t="shared" si="215"/>
        <v>6.8393349541428776</v>
      </c>
      <c r="AC436" s="10">
        <f t="shared" si="216"/>
        <v>6.7383349541428776</v>
      </c>
      <c r="AD436" s="3">
        <f t="shared" si="217"/>
        <v>977.27845600331807</v>
      </c>
      <c r="AI436" s="94">
        <f t="shared" si="218"/>
        <v>1.1517039167328853</v>
      </c>
    </row>
    <row r="437" spans="2:35">
      <c r="B437" s="39">
        <f t="shared" si="219"/>
        <v>409</v>
      </c>
      <c r="C437" s="42">
        <f t="shared" si="220"/>
        <v>7.3561151079122542</v>
      </c>
      <c r="D437" s="10">
        <f t="shared" si="221"/>
        <v>7.6438848920876481</v>
      </c>
      <c r="E437" s="40">
        <f t="shared" si="222"/>
        <v>30.712230215824704</v>
      </c>
      <c r="F437" s="40">
        <f t="shared" si="223"/>
        <v>46</v>
      </c>
      <c r="G437" s="3">
        <f t="shared" si="224"/>
        <v>351.43884892087067</v>
      </c>
      <c r="H437" s="3">
        <f t="shared" si="225"/>
        <v>150.59214621494854</v>
      </c>
      <c r="I437">
        <f t="shared" si="210"/>
        <v>1.5059214621494855E-4</v>
      </c>
      <c r="J437" s="4">
        <f t="shared" si="226"/>
        <v>888.47467038507443</v>
      </c>
      <c r="K437" s="40">
        <f t="shared" si="227"/>
        <v>5.8998738826452817</v>
      </c>
      <c r="L437" s="40">
        <f t="shared" si="211"/>
        <v>0.10012611735471832</v>
      </c>
      <c r="M437" s="10">
        <f t="shared" si="228"/>
        <v>6.8393349541428776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15.252796394720955</v>
      </c>
      <c r="Q437" s="42">
        <f t="shared" si="230"/>
        <v>0.50219060794207859</v>
      </c>
      <c r="R437" s="4">
        <f t="shared" si="231"/>
        <v>323704.24317509512</v>
      </c>
      <c r="S437">
        <f t="shared" si="212"/>
        <v>3.2370424317509515E-4</v>
      </c>
      <c r="T437" s="41">
        <f t="shared" si="213"/>
        <v>5.0114629209354602E-4</v>
      </c>
      <c r="U437" s="42">
        <f t="shared" si="232"/>
        <v>0.57478867643628939</v>
      </c>
      <c r="V437" s="42">
        <f t="shared" si="233"/>
        <v>1.1677714010801614</v>
      </c>
      <c r="W437" s="42">
        <f t="shared" si="234"/>
        <v>1.1519199282363894</v>
      </c>
      <c r="X437" s="42">
        <f t="shared" si="235"/>
        <v>1.5851472843771974E-2</v>
      </c>
      <c r="Y437" s="42">
        <f t="shared" si="209"/>
        <v>1.0787665154830393E-2</v>
      </c>
      <c r="Z437" s="10">
        <f t="shared" si="236"/>
        <v>21.52598018787042</v>
      </c>
      <c r="AA437">
        <f t="shared" si="214"/>
        <v>6840585.4275051178</v>
      </c>
      <c r="AB437" s="10">
        <f t="shared" si="215"/>
        <v>6.8405854275051174</v>
      </c>
      <c r="AC437" s="10">
        <f t="shared" si="216"/>
        <v>6.7395854275051175</v>
      </c>
      <c r="AD437" s="3">
        <f t="shared" si="217"/>
        <v>977.45981544671758</v>
      </c>
      <c r="AI437" s="94">
        <f t="shared" si="218"/>
        <v>1.1519199282363894</v>
      </c>
    </row>
    <row r="438" spans="2:35">
      <c r="B438" s="39">
        <f t="shared" si="219"/>
        <v>410</v>
      </c>
      <c r="C438" s="42">
        <f t="shared" si="220"/>
        <v>7.3741007194230423</v>
      </c>
      <c r="D438" s="10">
        <f t="shared" si="221"/>
        <v>7.62589928057686</v>
      </c>
      <c r="E438" s="40">
        <f t="shared" si="222"/>
        <v>30.74820143884628</v>
      </c>
      <c r="F438" s="40">
        <f t="shared" si="223"/>
        <v>46</v>
      </c>
      <c r="G438" s="3">
        <f t="shared" si="224"/>
        <v>351.25899280576277</v>
      </c>
      <c r="H438" s="3">
        <f t="shared" si="225"/>
        <v>150.59214621494854</v>
      </c>
      <c r="I438">
        <f t="shared" si="210"/>
        <v>1.5059214621494855E-4</v>
      </c>
      <c r="J438" s="4">
        <f t="shared" si="226"/>
        <v>890.21103405928966</v>
      </c>
      <c r="K438" s="40">
        <f t="shared" si="227"/>
        <v>5.9114041232179666</v>
      </c>
      <c r="L438" s="40">
        <f t="shared" si="211"/>
        <v>8.85958767820334E-2</v>
      </c>
      <c r="M438" s="10">
        <f t="shared" si="228"/>
        <v>6.8405854275051174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15.253685951537316</v>
      </c>
      <c r="Q438" s="42">
        <f t="shared" si="230"/>
        <v>0.50336970731307196</v>
      </c>
      <c r="R438" s="4">
        <f t="shared" si="231"/>
        <v>322928.66746397549</v>
      </c>
      <c r="S438">
        <f t="shared" si="212"/>
        <v>3.2292866746397547E-4</v>
      </c>
      <c r="T438" s="41">
        <f t="shared" si="213"/>
        <v>5.019218678046657E-4</v>
      </c>
      <c r="U438" s="42">
        <f t="shared" si="232"/>
        <v>0.57341151766908272</v>
      </c>
      <c r="V438" s="42">
        <f t="shared" si="233"/>
        <v>1.1679751521251784</v>
      </c>
      <c r="W438" s="42">
        <f t="shared" si="234"/>
        <v>1.1521336969486153</v>
      </c>
      <c r="X438" s="42">
        <f t="shared" si="235"/>
        <v>1.5841455176563102E-2</v>
      </c>
      <c r="Y438" s="42">
        <f t="shared" si="209"/>
        <v>1.0806343804664699E-2</v>
      </c>
      <c r="Z438" s="10">
        <f t="shared" si="236"/>
        <v>21.529932242103932</v>
      </c>
      <c r="AA438">
        <f t="shared" si="214"/>
        <v>6841822.7791559333</v>
      </c>
      <c r="AB438" s="10">
        <f t="shared" si="215"/>
        <v>6.8418227791559332</v>
      </c>
      <c r="AC438" s="10">
        <f t="shared" si="216"/>
        <v>6.7408227791559332</v>
      </c>
      <c r="AD438" s="3">
        <f t="shared" si="217"/>
        <v>977.63927181376846</v>
      </c>
      <c r="AI438" s="94">
        <f t="shared" si="218"/>
        <v>1.1521336969486153</v>
      </c>
    </row>
    <row r="439" spans="2:35">
      <c r="B439" s="39">
        <f t="shared" si="219"/>
        <v>411</v>
      </c>
      <c r="C439" s="42">
        <f t="shared" si="220"/>
        <v>7.3920863309338305</v>
      </c>
      <c r="D439" s="10">
        <f t="shared" si="221"/>
        <v>7.6079136690660718</v>
      </c>
      <c r="E439" s="40">
        <f t="shared" si="222"/>
        <v>30.784172661867856</v>
      </c>
      <c r="F439" s="40">
        <f t="shared" si="223"/>
        <v>46</v>
      </c>
      <c r="G439" s="3">
        <f t="shared" si="224"/>
        <v>351.07913669065488</v>
      </c>
      <c r="H439" s="3">
        <f t="shared" si="225"/>
        <v>150.59214621494854</v>
      </c>
      <c r="I439">
        <f t="shared" si="210"/>
        <v>1.5059214621494855E-4</v>
      </c>
      <c r="J439" s="4">
        <f t="shared" si="226"/>
        <v>891.94943023224562</v>
      </c>
      <c r="K439" s="40">
        <f t="shared" si="227"/>
        <v>5.9229478605020782</v>
      </c>
      <c r="L439" s="40">
        <f t="shared" si="211"/>
        <v>7.7052139497921779E-2</v>
      </c>
      <c r="M439" s="10">
        <f t="shared" si="228"/>
        <v>6.8418227791559332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15.254566064886541</v>
      </c>
      <c r="Q439" s="42">
        <f t="shared" si="230"/>
        <v>0.50454873865583738</v>
      </c>
      <c r="R439" s="4">
        <f t="shared" si="231"/>
        <v>322153.0027762024</v>
      </c>
      <c r="S439">
        <f t="shared" si="212"/>
        <v>3.2215300277620238E-4</v>
      </c>
      <c r="T439" s="41">
        <f t="shared" si="213"/>
        <v>5.0269753249243879E-4</v>
      </c>
      <c r="U439" s="42">
        <f t="shared" si="232"/>
        <v>0.57203420090959156</v>
      </c>
      <c r="V439" s="42">
        <f t="shared" si="233"/>
        <v>1.1681765441965692</v>
      </c>
      <c r="W439" s="42">
        <f t="shared" si="234"/>
        <v>1.1523452225012201</v>
      </c>
      <c r="X439" s="42">
        <f t="shared" si="235"/>
        <v>1.5831321695349176E-2</v>
      </c>
      <c r="Y439" s="42">
        <f t="shared" si="209"/>
        <v>1.0825009429140917E-2</v>
      </c>
      <c r="Z439" s="10">
        <f t="shared" si="236"/>
        <v>21.533842379271555</v>
      </c>
      <c r="AA439">
        <f t="shared" si="214"/>
        <v>6843047.0069608679</v>
      </c>
      <c r="AB439" s="10">
        <f t="shared" si="215"/>
        <v>6.8430470069608678</v>
      </c>
      <c r="AC439" s="10">
        <f t="shared" si="216"/>
        <v>6.7420470069608678</v>
      </c>
      <c r="AD439" s="3">
        <f t="shared" si="217"/>
        <v>977.81682479490473</v>
      </c>
      <c r="AI439" s="94">
        <f t="shared" si="218"/>
        <v>1.1523452225012201</v>
      </c>
    </row>
    <row r="440" spans="2:35">
      <c r="B440" s="39">
        <f t="shared" si="219"/>
        <v>412</v>
      </c>
      <c r="C440" s="42">
        <f t="shared" si="220"/>
        <v>7.4100719424446186</v>
      </c>
      <c r="D440" s="10">
        <f t="shared" si="221"/>
        <v>7.5899280575552837</v>
      </c>
      <c r="E440" s="40">
        <f t="shared" si="222"/>
        <v>30.820143884889433</v>
      </c>
      <c r="F440" s="40">
        <f t="shared" si="223"/>
        <v>46</v>
      </c>
      <c r="G440" s="3">
        <f t="shared" si="224"/>
        <v>350.89928057554698</v>
      </c>
      <c r="H440" s="3">
        <f t="shared" si="225"/>
        <v>150.59214621494854</v>
      </c>
      <c r="I440">
        <f t="shared" si="210"/>
        <v>1.5059214621494855E-4</v>
      </c>
      <c r="J440" s="4">
        <f t="shared" si="226"/>
        <v>893.68985890394231</v>
      </c>
      <c r="K440" s="40">
        <f t="shared" si="227"/>
        <v>5.9345050944976183</v>
      </c>
      <c r="L440" s="40">
        <f t="shared" si="211"/>
        <v>6.5494905502381684E-2</v>
      </c>
      <c r="M440" s="10">
        <f t="shared" si="228"/>
        <v>6.8430470069608678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15.255436736732433</v>
      </c>
      <c r="Q440" s="42">
        <f t="shared" si="230"/>
        <v>0.50572770270787804</v>
      </c>
      <c r="R440" s="4">
        <f t="shared" si="231"/>
        <v>321377.2502084478</v>
      </c>
      <c r="S440">
        <f t="shared" si="212"/>
        <v>3.2137725020844779E-4</v>
      </c>
      <c r="T440" s="41">
        <f t="shared" si="213"/>
        <v>5.0347328506019338E-4</v>
      </c>
      <c r="U440" s="42">
        <f t="shared" si="232"/>
        <v>0.57065672810513246</v>
      </c>
      <c r="V440" s="42">
        <f t="shared" si="233"/>
        <v>1.1683755769099582</v>
      </c>
      <c r="W440" s="42">
        <f t="shared" si="234"/>
        <v>1.1525545045293177</v>
      </c>
      <c r="X440" s="42">
        <f t="shared" si="235"/>
        <v>1.5821072380640455E-2</v>
      </c>
      <c r="Y440" s="42">
        <f t="shared" si="209"/>
        <v>1.0843661904742426E-2</v>
      </c>
      <c r="Z440" s="10">
        <f t="shared" si="236"/>
        <v>21.537710592620616</v>
      </c>
      <c r="AA440">
        <f t="shared" si="214"/>
        <v>6844258.1088057226</v>
      </c>
      <c r="AB440" s="10">
        <f t="shared" si="215"/>
        <v>6.8442581088057226</v>
      </c>
      <c r="AC440" s="10">
        <f t="shared" si="216"/>
        <v>6.7432581088057226</v>
      </c>
      <c r="AD440" s="3">
        <f t="shared" si="217"/>
        <v>977.99247408349856</v>
      </c>
      <c r="AI440" s="94">
        <f t="shared" si="218"/>
        <v>1.1525545045293177</v>
      </c>
    </row>
    <row r="441" spans="2:35">
      <c r="B441" s="39">
        <f t="shared" si="219"/>
        <v>413</v>
      </c>
      <c r="C441" s="42">
        <f t="shared" si="220"/>
        <v>7.4280575539554068</v>
      </c>
      <c r="D441" s="10">
        <f t="shared" si="221"/>
        <v>7.5719424460444955</v>
      </c>
      <c r="E441" s="40">
        <f t="shared" si="222"/>
        <v>30.856115107911009</v>
      </c>
      <c r="F441" s="40">
        <f t="shared" si="223"/>
        <v>46</v>
      </c>
      <c r="G441" s="3">
        <f t="shared" si="224"/>
        <v>350.71942446043909</v>
      </c>
      <c r="H441" s="3">
        <f t="shared" si="225"/>
        <v>150.59214621494854</v>
      </c>
      <c r="I441">
        <f t="shared" si="210"/>
        <v>1.5059214621494855E-4</v>
      </c>
      <c r="J441" s="4">
        <f t="shared" si="226"/>
        <v>895.43232007437985</v>
      </c>
      <c r="K441" s="40">
        <f t="shared" si="227"/>
        <v>5.946075825204586</v>
      </c>
      <c r="L441" s="40">
        <f t="shared" si="211"/>
        <v>5.3924174795414004E-2</v>
      </c>
      <c r="M441" s="10">
        <f t="shared" si="228"/>
        <v>6.8442581088057226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15.256297969015277</v>
      </c>
      <c r="Q441" s="42">
        <f t="shared" si="230"/>
        <v>0.50690660020629574</v>
      </c>
      <c r="R441" s="4">
        <f t="shared" si="231"/>
        <v>320601.41085738357</v>
      </c>
      <c r="S441">
        <f t="shared" si="212"/>
        <v>3.2060141085738354E-4</v>
      </c>
      <c r="T441" s="41">
        <f t="shared" si="213"/>
        <v>5.0424912441125757E-4</v>
      </c>
      <c r="U441" s="42">
        <f t="shared" si="232"/>
        <v>0.56927910120302172</v>
      </c>
      <c r="V441" s="42">
        <f t="shared" si="233"/>
        <v>1.1685722498858149</v>
      </c>
      <c r="W441" s="42">
        <f t="shared" si="234"/>
        <v>1.1527615426714859</v>
      </c>
      <c r="X441" s="42">
        <f t="shared" si="235"/>
        <v>1.5810707214328978E-2</v>
      </c>
      <c r="Y441" s="42">
        <f t="shared" si="209"/>
        <v>1.0862301107925612E-2</v>
      </c>
      <c r="Z441" s="10">
        <f t="shared" si="236"/>
        <v>21.541536875464146</v>
      </c>
      <c r="AA441">
        <f t="shared" si="214"/>
        <v>6845456.0825968673</v>
      </c>
      <c r="AB441" s="10">
        <f t="shared" si="215"/>
        <v>6.8454560825968676</v>
      </c>
      <c r="AC441" s="10">
        <f t="shared" si="216"/>
        <v>6.7444560825968676</v>
      </c>
      <c r="AD441" s="3">
        <f t="shared" si="217"/>
        <v>978.16621937590537</v>
      </c>
      <c r="AI441" s="94">
        <f t="shared" si="218"/>
        <v>1.1527615426714859</v>
      </c>
    </row>
    <row r="442" spans="2:35">
      <c r="B442" s="39">
        <f t="shared" si="219"/>
        <v>414</v>
      </c>
      <c r="C442" s="42">
        <f t="shared" si="220"/>
        <v>7.4460431654661949</v>
      </c>
      <c r="D442" s="10">
        <f t="shared" si="221"/>
        <v>7.5539568345337074</v>
      </c>
      <c r="E442" s="40">
        <f t="shared" si="222"/>
        <v>30.892086330932585</v>
      </c>
      <c r="F442" s="40">
        <f t="shared" si="223"/>
        <v>46</v>
      </c>
      <c r="G442" s="3">
        <f t="shared" si="224"/>
        <v>350.53956834533119</v>
      </c>
      <c r="H442" s="3">
        <f t="shared" si="225"/>
        <v>150.59214621494854</v>
      </c>
      <c r="I442">
        <f t="shared" si="210"/>
        <v>1.5059214621494855E-4</v>
      </c>
      <c r="J442" s="4">
        <f t="shared" si="226"/>
        <v>897.17681374355811</v>
      </c>
      <c r="K442" s="40">
        <f t="shared" si="227"/>
        <v>5.9576600526229821</v>
      </c>
      <c r="L442" s="40">
        <f t="shared" si="211"/>
        <v>4.233994737701785E-2</v>
      </c>
      <c r="M442" s="10">
        <f t="shared" si="228"/>
        <v>6.8454560825968676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15.257149763652084</v>
      </c>
      <c r="Q442" s="42">
        <f t="shared" si="230"/>
        <v>0.50808543188779598</v>
      </c>
      <c r="R442" s="4">
        <f t="shared" si="231"/>
        <v>319825.48581968184</v>
      </c>
      <c r="S442">
        <f t="shared" si="212"/>
        <v>3.1982548581968183E-4</v>
      </c>
      <c r="T442" s="41">
        <f t="shared" si="213"/>
        <v>5.0502504944895934E-4</v>
      </c>
      <c r="U442" s="42">
        <f t="shared" si="232"/>
        <v>0.56790132215057632</v>
      </c>
      <c r="V442" s="42">
        <f t="shared" si="233"/>
        <v>1.1687665627479391</v>
      </c>
      <c r="W442" s="42">
        <f t="shared" si="234"/>
        <v>1.1529663365698177</v>
      </c>
      <c r="X442" s="42">
        <f t="shared" si="235"/>
        <v>1.5800226178121379E-2</v>
      </c>
      <c r="Y442" s="42">
        <f t="shared" si="209"/>
        <v>1.0880926915119252E-2</v>
      </c>
      <c r="Z442" s="10">
        <f t="shared" si="236"/>
        <v>21.545321221178238</v>
      </c>
      <c r="AA442">
        <f t="shared" si="214"/>
        <v>6846640.9262604192</v>
      </c>
      <c r="AB442" s="10">
        <f t="shared" si="215"/>
        <v>6.8466409262604193</v>
      </c>
      <c r="AC442" s="10">
        <f t="shared" si="216"/>
        <v>6.7456409262604193</v>
      </c>
      <c r="AD442" s="3">
        <f t="shared" si="217"/>
        <v>978.33806037134434</v>
      </c>
      <c r="AI442" s="94">
        <f t="shared" si="218"/>
        <v>1.1529663365698177</v>
      </c>
    </row>
    <row r="443" spans="2:35">
      <c r="B443" s="39">
        <f t="shared" si="219"/>
        <v>415</v>
      </c>
      <c r="C443" s="42">
        <f t="shared" si="220"/>
        <v>7.4640287769769831</v>
      </c>
      <c r="D443" s="10">
        <f t="shared" si="221"/>
        <v>7.5359712230229192</v>
      </c>
      <c r="E443" s="40">
        <f t="shared" si="222"/>
        <v>30.928057553954162</v>
      </c>
      <c r="F443" s="40">
        <f t="shared" si="223"/>
        <v>46</v>
      </c>
      <c r="G443" s="3">
        <f t="shared" si="224"/>
        <v>350.35971223022329</v>
      </c>
      <c r="H443" s="3">
        <f t="shared" si="225"/>
        <v>150.59214621494854</v>
      </c>
      <c r="I443">
        <f t="shared" si="210"/>
        <v>1.5059214621494855E-4</v>
      </c>
      <c r="J443" s="4">
        <f t="shared" si="226"/>
        <v>898.92333991147711</v>
      </c>
      <c r="K443" s="40">
        <f t="shared" si="227"/>
        <v>5.969257776752805</v>
      </c>
      <c r="L443" s="40">
        <f t="shared" si="211"/>
        <v>3.0742223247195E-2</v>
      </c>
      <c r="M443" s="10">
        <f t="shared" si="228"/>
        <v>6.8466409262604193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15.257992122536036</v>
      </c>
      <c r="Q443" s="42">
        <f t="shared" si="230"/>
        <v>0.50926419848869253</v>
      </c>
      <c r="R443" s="4">
        <f t="shared" si="231"/>
        <v>319049.47619201447</v>
      </c>
      <c r="S443">
        <f t="shared" si="212"/>
        <v>3.1904947619201449E-4</v>
      </c>
      <c r="T443" s="41">
        <f t="shared" si="213"/>
        <v>5.0580105907662668E-4</v>
      </c>
      <c r="U443" s="42">
        <f t="shared" si="232"/>
        <v>0.56652339289511244</v>
      </c>
      <c r="V443" s="42">
        <f t="shared" si="233"/>
        <v>1.1689585151257591</v>
      </c>
      <c r="W443" s="42">
        <f t="shared" si="234"/>
        <v>1.1531688858697826</v>
      </c>
      <c r="X443" s="42">
        <f t="shared" si="235"/>
        <v>1.5789629255976489E-2</v>
      </c>
      <c r="Y443" s="42">
        <f t="shared" si="209"/>
        <v>1.0899539202726736E-2</v>
      </c>
      <c r="Z443" s="10">
        <f t="shared" si="236"/>
        <v>21.549063623205072</v>
      </c>
      <c r="AA443">
        <f t="shared" si="214"/>
        <v>6847812.6377431843</v>
      </c>
      <c r="AB443" s="10">
        <f t="shared" si="215"/>
        <v>6.8478126377431847</v>
      </c>
      <c r="AC443" s="10">
        <f t="shared" si="216"/>
        <v>6.7468126377431847</v>
      </c>
      <c r="AD443" s="3">
        <f t="shared" si="217"/>
        <v>978.50799677203543</v>
      </c>
      <c r="AI443" s="94">
        <f t="shared" si="218"/>
        <v>1.1531688858697826</v>
      </c>
    </row>
    <row r="444" spans="2:35">
      <c r="B444" s="39">
        <f t="shared" si="219"/>
        <v>416</v>
      </c>
      <c r="C444" s="42">
        <f t="shared" si="220"/>
        <v>7.4820143884877712</v>
      </c>
      <c r="D444" s="10">
        <f t="shared" si="221"/>
        <v>7.5179856115121311</v>
      </c>
      <c r="E444" s="40">
        <f t="shared" si="222"/>
        <v>30.964028776975738</v>
      </c>
      <c r="F444" s="40">
        <f t="shared" si="223"/>
        <v>46</v>
      </c>
      <c r="G444" s="3">
        <f t="shared" si="224"/>
        <v>350.1798561151154</v>
      </c>
      <c r="H444" s="3">
        <f t="shared" si="225"/>
        <v>150.59214621494854</v>
      </c>
      <c r="I444">
        <f t="shared" si="210"/>
        <v>1.5059214621494855E-4</v>
      </c>
      <c r="J444" s="4">
        <f t="shared" si="226"/>
        <v>900.67189857813685</v>
      </c>
      <c r="K444" s="40">
        <f t="shared" si="227"/>
        <v>5.9808689975940563</v>
      </c>
      <c r="L444" s="40">
        <f t="shared" si="211"/>
        <v>1.9131002405943676E-2</v>
      </c>
      <c r="M444" s="10">
        <f t="shared" si="228"/>
        <v>6.8478126377431847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15.258825047537185</v>
      </c>
      <c r="Q444" s="42">
        <f t="shared" si="230"/>
        <v>0.51044290074491183</v>
      </c>
      <c r="R444" s="4">
        <f t="shared" si="231"/>
        <v>318273.3830710536</v>
      </c>
      <c r="S444">
        <f t="shared" si="212"/>
        <v>3.182733830710536E-4</v>
      </c>
      <c r="T444" s="41">
        <f t="shared" si="213"/>
        <v>5.0657715219758757E-4</v>
      </c>
      <c r="U444" s="42">
        <f t="shared" si="232"/>
        <v>0.56514531538394697</v>
      </c>
      <c r="V444" s="42">
        <f t="shared" si="233"/>
        <v>1.1691481066522051</v>
      </c>
      <c r="W444" s="42">
        <f t="shared" si="234"/>
        <v>1.1533691902203862</v>
      </c>
      <c r="X444" s="42">
        <f t="shared" si="235"/>
        <v>1.5778916431818946E-2</v>
      </c>
      <c r="Y444" s="42">
        <f t="shared" si="209"/>
        <v>1.0918137847125618E-2</v>
      </c>
      <c r="Z444" s="10">
        <f t="shared" si="236"/>
        <v>21.552764075050625</v>
      </c>
      <c r="AA444">
        <f t="shared" si="214"/>
        <v>6848971.2150119459</v>
      </c>
      <c r="AB444" s="10">
        <f t="shared" si="215"/>
        <v>6.8489712150119457</v>
      </c>
      <c r="AC444" s="10">
        <f t="shared" si="216"/>
        <v>6.7479712150119457</v>
      </c>
      <c r="AD444" s="3">
        <f t="shared" si="217"/>
        <v>978.67602828309589</v>
      </c>
      <c r="AI444" s="94">
        <f t="shared" si="218"/>
        <v>1.1533691902203862</v>
      </c>
    </row>
    <row r="445" spans="2:35">
      <c r="B445" s="39">
        <f t="shared" si="219"/>
        <v>417</v>
      </c>
      <c r="C445" s="42">
        <f t="shared" si="220"/>
        <v>7.4999999999985594</v>
      </c>
      <c r="D445" s="10">
        <f t="shared" si="221"/>
        <v>7.5000000000013429</v>
      </c>
      <c r="E445" s="40">
        <f t="shared" si="222"/>
        <v>30.999999999997314</v>
      </c>
      <c r="F445" s="40">
        <f t="shared" si="223"/>
        <v>46</v>
      </c>
      <c r="G445" s="3">
        <f t="shared" si="224"/>
        <v>350.0000000000075</v>
      </c>
      <c r="H445" s="3">
        <f t="shared" si="225"/>
        <v>150.59214621494854</v>
      </c>
      <c r="I445">
        <f t="shared" si="210"/>
        <v>1.5059214621494855E-4</v>
      </c>
      <c r="J445" s="4">
        <f t="shared" si="226"/>
        <v>902.42248974353731</v>
      </c>
      <c r="K445" s="40">
        <f t="shared" si="227"/>
        <v>5.9924937151467352</v>
      </c>
      <c r="L445" s="40">
        <f t="shared" si="211"/>
        <v>7.5062848532647664E-3</v>
      </c>
      <c r="M445" s="10">
        <f t="shared" si="228"/>
        <v>6.8489712150119457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15.259648540501962</v>
      </c>
      <c r="Q445" s="42">
        <f t="shared" si="230"/>
        <v>0.51162153939199806</v>
      </c>
      <c r="R445" s="4">
        <f t="shared" si="231"/>
        <v>317497.20755347103</v>
      </c>
      <c r="S445">
        <f t="shared" si="212"/>
        <v>3.1749720755347102E-4</v>
      </c>
      <c r="T445" s="41">
        <f t="shared" si="213"/>
        <v>5.0735332771517021E-4</v>
      </c>
      <c r="U445" s="42">
        <f t="shared" si="232"/>
        <v>0.56376709156439642</v>
      </c>
      <c r="V445" s="42">
        <f t="shared" si="233"/>
        <v>1.1693353369650039</v>
      </c>
      <c r="W445" s="42">
        <f t="shared" si="234"/>
        <v>1.1535672492740503</v>
      </c>
      <c r="X445" s="42">
        <f t="shared" si="235"/>
        <v>1.5768087690953614E-2</v>
      </c>
      <c r="Y445" s="42">
        <f t="shared" si="209"/>
        <v>1.0936722724668821E-2</v>
      </c>
      <c r="Z445" s="10">
        <f t="shared" si="236"/>
        <v>21.556422570285637</v>
      </c>
      <c r="AA445">
        <f t="shared" si="214"/>
        <v>6850116.6560537601</v>
      </c>
      <c r="AB445" s="10">
        <f t="shared" si="215"/>
        <v>6.8501166560537605</v>
      </c>
      <c r="AC445" s="10">
        <f t="shared" si="216"/>
        <v>6.7491166560537605</v>
      </c>
      <c r="AD445" s="3">
        <f t="shared" si="217"/>
        <v>978.84215461258304</v>
      </c>
      <c r="AI445" s="94">
        <f t="shared" si="218"/>
        <v>1.1535672492740503</v>
      </c>
    </row>
    <row r="446" spans="2:35">
      <c r="B446" s="39">
        <f t="shared" si="219"/>
        <v>418</v>
      </c>
      <c r="C446" s="42">
        <f t="shared" si="220"/>
        <v>7.5179856115093475</v>
      </c>
      <c r="D446" s="10">
        <f t="shared" si="221"/>
        <v>7.4820143884905548</v>
      </c>
      <c r="E446" s="40">
        <f t="shared" si="222"/>
        <v>31.03597122301889</v>
      </c>
      <c r="F446" s="40">
        <f t="shared" si="223"/>
        <v>46</v>
      </c>
      <c r="G446" s="3">
        <f t="shared" si="224"/>
        <v>349.82014388489961</v>
      </c>
      <c r="H446" s="3">
        <f t="shared" si="225"/>
        <v>150.59214621494854</v>
      </c>
      <c r="I446">
        <f t="shared" si="210"/>
        <v>1.5059214621494855E-4</v>
      </c>
      <c r="J446" s="4">
        <f t="shared" si="226"/>
        <v>904.17511340767851</v>
      </c>
      <c r="K446" s="40">
        <f t="shared" si="227"/>
        <v>6.0041319294108408</v>
      </c>
      <c r="L446" s="40">
        <f t="shared" si="211"/>
        <v>0</v>
      </c>
      <c r="M446" s="10">
        <f t="shared" si="228"/>
        <v>6.8501166560537605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15.260462603253432</v>
      </c>
      <c r="Q446" s="42">
        <f t="shared" si="230"/>
        <v>0.51280011516511737</v>
      </c>
      <c r="R446" s="4">
        <f t="shared" si="231"/>
        <v>316720.95073593891</v>
      </c>
      <c r="S446">
        <f t="shared" si="212"/>
        <v>3.1672095073593891E-4</v>
      </c>
      <c r="T446" s="41">
        <f t="shared" si="213"/>
        <v>5.0812958453270226E-4</v>
      </c>
      <c r="U446" s="42">
        <f t="shared" si="232"/>
        <v>0.56238872338377732</v>
      </c>
      <c r="V446" s="42">
        <f t="shared" si="233"/>
        <v>1.1695202057064202</v>
      </c>
      <c r="W446" s="42">
        <f t="shared" si="234"/>
        <v>1.1537630626866611</v>
      </c>
      <c r="X446" s="42">
        <f t="shared" si="235"/>
        <v>1.5757143019759168E-2</v>
      </c>
      <c r="Y446" s="42">
        <f t="shared" si="209"/>
        <v>1.0955293711685484E-2</v>
      </c>
      <c r="Z446" s="10">
        <f t="shared" si="236"/>
        <v>21.560039102545943</v>
      </c>
      <c r="AA446">
        <f t="shared" si="214"/>
        <v>6851248.9588760687</v>
      </c>
      <c r="AB446" s="10">
        <f t="shared" si="215"/>
        <v>6.8512489588760683</v>
      </c>
      <c r="AC446" s="10">
        <f t="shared" si="216"/>
        <v>6.7502489588760684</v>
      </c>
      <c r="AD446" s="3">
        <f t="shared" si="217"/>
        <v>979.00637547151109</v>
      </c>
      <c r="AI446" s="94">
        <f t="shared" si="218"/>
        <v>1.1537630626866611</v>
      </c>
    </row>
    <row r="447" spans="2:35">
      <c r="B447" s="39">
        <f t="shared" si="219"/>
        <v>419</v>
      </c>
      <c r="C447" s="42">
        <f t="shared" si="220"/>
        <v>7.5359712230201357</v>
      </c>
      <c r="D447" s="10">
        <f t="shared" si="221"/>
        <v>7.4640287769797666</v>
      </c>
      <c r="E447" s="40">
        <f t="shared" si="222"/>
        <v>31.071942446040467</v>
      </c>
      <c r="F447" s="40">
        <f t="shared" si="223"/>
        <v>46</v>
      </c>
      <c r="G447" s="3">
        <f t="shared" si="224"/>
        <v>349.64028776979171</v>
      </c>
      <c r="H447" s="3">
        <f t="shared" si="225"/>
        <v>150.59214621494854</v>
      </c>
      <c r="I447">
        <f t="shared" si="210"/>
        <v>1.5059214621494855E-4</v>
      </c>
      <c r="J447" s="4">
        <f t="shared" si="226"/>
        <v>905.92976957056044</v>
      </c>
      <c r="K447" s="40">
        <f t="shared" si="227"/>
        <v>6.0157836403863749</v>
      </c>
      <c r="L447" s="40">
        <f t="shared" si="211"/>
        <v>0</v>
      </c>
      <c r="M447" s="10">
        <f t="shared" si="228"/>
        <v>6.8512489588760683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15.261267237591388</v>
      </c>
      <c r="Q447" s="42">
        <f t="shared" si="230"/>
        <v>0.51397862879906286</v>
      </c>
      <c r="R447" s="4">
        <f t="shared" si="231"/>
        <v>315944.61371512909</v>
      </c>
      <c r="S447">
        <f t="shared" si="212"/>
        <v>3.1594461371512909E-4</v>
      </c>
      <c r="T447" s="41">
        <f t="shared" si="213"/>
        <v>5.0890592155351214E-4</v>
      </c>
      <c r="U447" s="42">
        <f t="shared" si="232"/>
        <v>0.5610102127894061</v>
      </c>
      <c r="V447" s="42">
        <f t="shared" si="233"/>
        <v>1.1697027125228556</v>
      </c>
      <c r="W447" s="42">
        <f t="shared" si="234"/>
        <v>1.1539566301175908</v>
      </c>
      <c r="X447" s="42">
        <f t="shared" si="235"/>
        <v>1.5746082405264872E-2</v>
      </c>
      <c r="Y447" s="42">
        <f t="shared" si="209"/>
        <v>1.0973850684481319E-2</v>
      </c>
      <c r="Z447" s="10">
        <f t="shared" si="236"/>
        <v>21.563613665531705</v>
      </c>
      <c r="AA447">
        <f t="shared" si="214"/>
        <v>6852368.121506447</v>
      </c>
      <c r="AB447" s="10">
        <f t="shared" si="215"/>
        <v>6.8523681215064469</v>
      </c>
      <c r="AC447" s="10">
        <f t="shared" si="216"/>
        <v>6.7513681215064469</v>
      </c>
      <c r="AD447" s="3">
        <f t="shared" si="217"/>
        <v>979.16869057381393</v>
      </c>
      <c r="AI447" s="94">
        <f t="shared" si="218"/>
        <v>1.1539566301175908</v>
      </c>
    </row>
    <row r="448" spans="2:35">
      <c r="B448" s="39">
        <f t="shared" si="219"/>
        <v>420</v>
      </c>
      <c r="C448" s="42">
        <f t="shared" si="220"/>
        <v>7.5539568345309238</v>
      </c>
      <c r="D448" s="10">
        <f t="shared" si="221"/>
        <v>7.4460431654689785</v>
      </c>
      <c r="E448" s="40">
        <f t="shared" si="222"/>
        <v>31.107913669062043</v>
      </c>
      <c r="F448" s="40">
        <f t="shared" si="223"/>
        <v>46</v>
      </c>
      <c r="G448" s="3">
        <f t="shared" si="224"/>
        <v>349.46043165468382</v>
      </c>
      <c r="H448" s="3">
        <f t="shared" si="225"/>
        <v>150.59214621494854</v>
      </c>
      <c r="I448">
        <f t="shared" si="210"/>
        <v>1.5059214621494855E-4</v>
      </c>
      <c r="J448" s="4">
        <f t="shared" si="226"/>
        <v>907.6864582321831</v>
      </c>
      <c r="K448" s="40">
        <f t="shared" si="227"/>
        <v>6.0274488480733366</v>
      </c>
      <c r="L448" s="40">
        <f t="shared" si="211"/>
        <v>0</v>
      </c>
      <c r="M448" s="10">
        <f t="shared" si="228"/>
        <v>6.8523681215064469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15.262062445292202</v>
      </c>
      <c r="Q448" s="42">
        <f t="shared" si="230"/>
        <v>0.51515708102825919</v>
      </c>
      <c r="R448" s="4">
        <f t="shared" si="231"/>
        <v>315168.1975877136</v>
      </c>
      <c r="S448">
        <f t="shared" si="212"/>
        <v>3.1516819758771361E-4</v>
      </c>
      <c r="T448" s="41">
        <f t="shared" si="213"/>
        <v>5.0968233768092751E-4</v>
      </c>
      <c r="U448" s="42">
        <f t="shared" si="232"/>
        <v>0.55963156172859951</v>
      </c>
      <c r="V448" s="42">
        <f t="shared" si="233"/>
        <v>1.1698828570648094</v>
      </c>
      <c r="W448" s="42">
        <f t="shared" si="234"/>
        <v>1.1541479512296522</v>
      </c>
      <c r="X448" s="42">
        <f t="shared" si="235"/>
        <v>1.5734905835157242E-2</v>
      </c>
      <c r="Y448" s="42">
        <f t="shared" si="209"/>
        <v>1.0992393519338955E-2</v>
      </c>
      <c r="Z448" s="10">
        <f t="shared" si="236"/>
        <v>21.567146253006786</v>
      </c>
      <c r="AA448">
        <f t="shared" si="214"/>
        <v>6853474.1419924209</v>
      </c>
      <c r="AB448" s="10">
        <f t="shared" si="215"/>
        <v>6.8534741419924208</v>
      </c>
      <c r="AC448" s="10">
        <f t="shared" si="216"/>
        <v>6.7524741419924208</v>
      </c>
      <c r="AD448" s="3">
        <f t="shared" si="217"/>
        <v>979.32909963631926</v>
      </c>
      <c r="AI448" s="94">
        <f t="shared" si="218"/>
        <v>1.1541479512296522</v>
      </c>
    </row>
    <row r="449" spans="2:35">
      <c r="B449" s="39">
        <f t="shared" si="219"/>
        <v>421</v>
      </c>
      <c r="C449" s="42">
        <f t="shared" si="220"/>
        <v>7.571942446041712</v>
      </c>
      <c r="D449" s="10">
        <f t="shared" si="221"/>
        <v>7.4280575539581903</v>
      </c>
      <c r="E449" s="40">
        <f t="shared" si="222"/>
        <v>31.143884892083619</v>
      </c>
      <c r="F449" s="40">
        <f t="shared" si="223"/>
        <v>46</v>
      </c>
      <c r="G449" s="3">
        <f t="shared" si="224"/>
        <v>349.28057553957592</v>
      </c>
      <c r="H449" s="3">
        <f t="shared" si="225"/>
        <v>150.59214621494854</v>
      </c>
      <c r="I449">
        <f t="shared" si="210"/>
        <v>1.5059214621494855E-4</v>
      </c>
      <c r="J449" s="4">
        <f t="shared" si="226"/>
        <v>909.44517939254638</v>
      </c>
      <c r="K449" s="40">
        <f t="shared" si="227"/>
        <v>6.0391275524717249</v>
      </c>
      <c r="L449" s="40">
        <f t="shared" si="211"/>
        <v>0</v>
      </c>
      <c r="M449" s="10">
        <f t="shared" si="228"/>
        <v>6.8534741419924208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15.262848228108707</v>
      </c>
      <c r="Q449" s="42">
        <f t="shared" si="230"/>
        <v>0.51633547258676693</v>
      </c>
      <c r="R449" s="4">
        <f t="shared" si="231"/>
        <v>314391.70345036453</v>
      </c>
      <c r="S449">
        <f t="shared" si="212"/>
        <v>3.1439170345036455E-4</v>
      </c>
      <c r="T449" s="41">
        <f t="shared" si="213"/>
        <v>5.1045883181827668E-4</v>
      </c>
      <c r="U449" s="42">
        <f t="shared" si="232"/>
        <v>0.55825277214867419</v>
      </c>
      <c r="V449" s="42">
        <f t="shared" si="233"/>
        <v>1.1700606389877359</v>
      </c>
      <c r="W449" s="42">
        <f t="shared" si="234"/>
        <v>1.1543370256890699</v>
      </c>
      <c r="X449" s="42">
        <f t="shared" si="235"/>
        <v>1.5723613298666006E-2</v>
      </c>
      <c r="Y449" s="42">
        <f t="shared" si="209"/>
        <v>1.1010922092519344E-2</v>
      </c>
      <c r="Z449" s="10">
        <f t="shared" si="236"/>
        <v>21.570636858800068</v>
      </c>
      <c r="AA449">
        <f t="shared" si="214"/>
        <v>6854567.0184018686</v>
      </c>
      <c r="AB449" s="10">
        <f t="shared" si="215"/>
        <v>6.8545670184018688</v>
      </c>
      <c r="AC449" s="10">
        <f t="shared" si="216"/>
        <v>6.7535670184018688</v>
      </c>
      <c r="AD449" s="3">
        <f t="shared" si="217"/>
        <v>979.48760237880617</v>
      </c>
      <c r="AI449" s="94">
        <f t="shared" si="218"/>
        <v>1.1543370256890699</v>
      </c>
    </row>
    <row r="450" spans="2:35">
      <c r="B450" s="39">
        <f t="shared" si="219"/>
        <v>422</v>
      </c>
      <c r="C450" s="42">
        <f t="shared" si="220"/>
        <v>7.5899280575525001</v>
      </c>
      <c r="D450" s="10">
        <f t="shared" si="221"/>
        <v>7.4100719424474022</v>
      </c>
      <c r="E450" s="40">
        <f t="shared" si="222"/>
        <v>31.179856115105196</v>
      </c>
      <c r="F450" s="40">
        <f t="shared" si="223"/>
        <v>46</v>
      </c>
      <c r="G450" s="3">
        <f t="shared" si="224"/>
        <v>349.10071942446802</v>
      </c>
      <c r="H450" s="3">
        <f t="shared" si="225"/>
        <v>150.59214621494854</v>
      </c>
      <c r="I450">
        <f t="shared" si="210"/>
        <v>1.5059214621494855E-4</v>
      </c>
      <c r="J450" s="4">
        <f t="shared" si="226"/>
        <v>911.20593305165062</v>
      </c>
      <c r="K450" s="40">
        <f t="shared" si="227"/>
        <v>6.0508197535815427</v>
      </c>
      <c r="L450" s="40">
        <f t="shared" si="211"/>
        <v>0</v>
      </c>
      <c r="M450" s="10">
        <f t="shared" si="228"/>
        <v>6.8545670184018688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15.263624587770531</v>
      </c>
      <c r="Q450" s="42">
        <f t="shared" si="230"/>
        <v>0.51751380420828741</v>
      </c>
      <c r="R450" s="4">
        <f t="shared" si="231"/>
        <v>313615.13239975361</v>
      </c>
      <c r="S450">
        <f t="shared" si="212"/>
        <v>3.1361513239975359E-4</v>
      </c>
      <c r="T450" s="41">
        <f t="shared" si="213"/>
        <v>5.1123540286888763E-4</v>
      </c>
      <c r="U450" s="42">
        <f t="shared" si="232"/>
        <v>0.55687384599694645</v>
      </c>
      <c r="V450" s="42">
        <f t="shared" si="233"/>
        <v>1.1702360579515172</v>
      </c>
      <c r="W450" s="42">
        <f t="shared" si="234"/>
        <v>1.1545238531655475</v>
      </c>
      <c r="X450" s="42">
        <f t="shared" si="235"/>
        <v>1.5712204785969686E-2</v>
      </c>
      <c r="Y450" s="42">
        <f t="shared" si="209"/>
        <v>1.1029436280262457E-2</v>
      </c>
      <c r="Z450" s="10">
        <f t="shared" si="236"/>
        <v>21.574085476805461</v>
      </c>
      <c r="AA450">
        <f t="shared" si="214"/>
        <v>6855646.7488230299</v>
      </c>
      <c r="AB450" s="10">
        <f t="shared" si="215"/>
        <v>6.8556467488230295</v>
      </c>
      <c r="AC450" s="10">
        <f t="shared" si="216"/>
        <v>6.7546467488230295</v>
      </c>
      <c r="AD450" s="3">
        <f t="shared" si="217"/>
        <v>979.64419852400727</v>
      </c>
      <c r="AI450" s="94">
        <f t="shared" si="218"/>
        <v>1.1545238531655475</v>
      </c>
    </row>
    <row r="451" spans="2:35">
      <c r="B451" s="39">
        <f t="shared" si="219"/>
        <v>423</v>
      </c>
      <c r="C451" s="42">
        <f t="shared" si="220"/>
        <v>7.6079136690632883</v>
      </c>
      <c r="D451" s="10">
        <f t="shared" si="221"/>
        <v>7.392086330936614</v>
      </c>
      <c r="E451" s="40">
        <f t="shared" si="222"/>
        <v>31.215827338126772</v>
      </c>
      <c r="F451" s="40">
        <f t="shared" si="223"/>
        <v>46</v>
      </c>
      <c r="G451" s="3">
        <f t="shared" si="224"/>
        <v>348.92086330936013</v>
      </c>
      <c r="H451" s="3">
        <f t="shared" si="225"/>
        <v>150.59214621494854</v>
      </c>
      <c r="I451">
        <f t="shared" si="210"/>
        <v>1.5059214621494855E-4</v>
      </c>
      <c r="J451" s="4">
        <f t="shared" si="226"/>
        <v>912.96871920949548</v>
      </c>
      <c r="K451" s="40">
        <f t="shared" si="227"/>
        <v>6.0625254514027871</v>
      </c>
      <c r="L451" s="40">
        <f t="shared" si="211"/>
        <v>0</v>
      </c>
      <c r="M451" s="10">
        <f t="shared" si="228"/>
        <v>6.8556467488230295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15.264391525984113</v>
      </c>
      <c r="Q451" s="42">
        <f t="shared" si="230"/>
        <v>0.51869207662616734</v>
      </c>
      <c r="R451" s="4">
        <f t="shared" si="231"/>
        <v>312838.48553255311</v>
      </c>
      <c r="S451">
        <f t="shared" si="212"/>
        <v>3.1283848553255309E-4</v>
      </c>
      <c r="T451" s="41">
        <f t="shared" si="213"/>
        <v>5.1201204973608814E-4</v>
      </c>
      <c r="U451" s="42">
        <f t="shared" si="232"/>
        <v>0.55549478522073326</v>
      </c>
      <c r="V451" s="42">
        <f t="shared" si="233"/>
        <v>1.1704091136195296</v>
      </c>
      <c r="W451" s="42">
        <f t="shared" si="234"/>
        <v>1.1547084333322686</v>
      </c>
      <c r="X451" s="42">
        <f t="shared" si="235"/>
        <v>1.5700680287261015E-2</v>
      </c>
      <c r="Y451" s="42">
        <f t="shared" si="209"/>
        <v>1.1047935958786888E-2</v>
      </c>
      <c r="Z451" s="10">
        <f t="shared" si="236"/>
        <v>21.577492100979743</v>
      </c>
      <c r="AA451">
        <f t="shared" si="214"/>
        <v>6856713.3313638298</v>
      </c>
      <c r="AB451" s="10">
        <f t="shared" si="215"/>
        <v>6.8567133313638298</v>
      </c>
      <c r="AC451" s="10">
        <f t="shared" si="216"/>
        <v>6.7557133313638298</v>
      </c>
      <c r="AD451" s="3">
        <f t="shared" si="217"/>
        <v>979.79888779750979</v>
      </c>
      <c r="AI451" s="94">
        <f t="shared" si="218"/>
        <v>1.1547084333322686</v>
      </c>
    </row>
    <row r="452" spans="2:35">
      <c r="B452" s="39">
        <f t="shared" si="219"/>
        <v>424</v>
      </c>
      <c r="C452" s="42">
        <f t="shared" si="220"/>
        <v>7.6258992805740764</v>
      </c>
      <c r="D452" s="10">
        <f t="shared" si="221"/>
        <v>7.3741007194258259</v>
      </c>
      <c r="E452" s="40">
        <f t="shared" si="222"/>
        <v>31.251798561148348</v>
      </c>
      <c r="F452" s="40">
        <f t="shared" si="223"/>
        <v>46</v>
      </c>
      <c r="G452" s="3">
        <f t="shared" si="224"/>
        <v>348.74100719425223</v>
      </c>
      <c r="H452" s="3">
        <f t="shared" si="225"/>
        <v>150.59214621494854</v>
      </c>
      <c r="I452">
        <f t="shared" si="210"/>
        <v>1.5059214621494855E-4</v>
      </c>
      <c r="J452" s="4">
        <f t="shared" si="226"/>
        <v>914.73353786608129</v>
      </c>
      <c r="K452" s="40">
        <f t="shared" si="227"/>
        <v>6.0742446459354609</v>
      </c>
      <c r="L452" s="40">
        <f t="shared" si="211"/>
        <v>0</v>
      </c>
      <c r="M452" s="10">
        <f t="shared" si="228"/>
        <v>6.8567133313638298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15.265149044432249</v>
      </c>
      <c r="Q452" s="42">
        <f t="shared" si="230"/>
        <v>0.51987029057340339</v>
      </c>
      <c r="R452" s="4">
        <f t="shared" si="231"/>
        <v>312061.76394543471</v>
      </c>
      <c r="S452">
        <f t="shared" si="212"/>
        <v>3.1206176394543472E-4</v>
      </c>
      <c r="T452" s="41">
        <f t="shared" si="213"/>
        <v>5.1278877132320639E-4</v>
      </c>
      <c r="U452" s="42">
        <f t="shared" si="232"/>
        <v>0.55411559176735059</v>
      </c>
      <c r="V452" s="42">
        <f t="shared" si="233"/>
        <v>1.1705798056610079</v>
      </c>
      <c r="W452" s="42">
        <f t="shared" si="234"/>
        <v>1.154890765865783</v>
      </c>
      <c r="X452" s="42">
        <f t="shared" si="235"/>
        <v>1.5689039795224957E-2</v>
      </c>
      <c r="Y452" s="42">
        <f t="shared" si="209"/>
        <v>1.1066421004292363E-2</v>
      </c>
      <c r="Z452" s="10">
        <f t="shared" si="236"/>
        <v>21.580856725346063</v>
      </c>
      <c r="AA452">
        <f t="shared" si="214"/>
        <v>6857766.7641529702</v>
      </c>
      <c r="AB452" s="10">
        <f t="shared" si="215"/>
        <v>6.85776676415297</v>
      </c>
      <c r="AC452" s="10">
        <f t="shared" si="216"/>
        <v>6.7567667641529701</v>
      </c>
      <c r="AD452" s="3">
        <f t="shared" si="217"/>
        <v>979.95166992791451</v>
      </c>
      <c r="AI452" s="94">
        <f t="shared" si="218"/>
        <v>1.154890765865783</v>
      </c>
    </row>
    <row r="453" spans="2:35">
      <c r="B453" s="39">
        <f t="shared" si="219"/>
        <v>425</v>
      </c>
      <c r="C453" s="42">
        <f t="shared" si="220"/>
        <v>7.6438848920848645</v>
      </c>
      <c r="D453" s="10">
        <f t="shared" si="221"/>
        <v>7.3561151079150378</v>
      </c>
      <c r="E453" s="40">
        <f t="shared" si="222"/>
        <v>31.287769784169924</v>
      </c>
      <c r="F453" s="40">
        <f t="shared" si="223"/>
        <v>46</v>
      </c>
      <c r="G453" s="3">
        <f t="shared" si="224"/>
        <v>348.56115107914434</v>
      </c>
      <c r="H453" s="3">
        <f t="shared" si="225"/>
        <v>150.59214621494854</v>
      </c>
      <c r="I453">
        <f t="shared" si="210"/>
        <v>1.5059214621494855E-4</v>
      </c>
      <c r="J453" s="4">
        <f t="shared" si="226"/>
        <v>916.5003890214075</v>
      </c>
      <c r="K453" s="40">
        <f t="shared" si="227"/>
        <v>6.0859773371795605</v>
      </c>
      <c r="L453" s="40">
        <f t="shared" si="211"/>
        <v>0</v>
      </c>
      <c r="M453" s="10">
        <f t="shared" si="228"/>
        <v>6.85776676415297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15.265897144774888</v>
      </c>
      <c r="Q453" s="42">
        <f t="shared" si="230"/>
        <v>0.52104844678264683</v>
      </c>
      <c r="R453" s="4">
        <f t="shared" si="231"/>
        <v>311284.96873507072</v>
      </c>
      <c r="S453">
        <f t="shared" si="212"/>
        <v>3.1128496873507073E-4</v>
      </c>
      <c r="T453" s="41">
        <f t="shared" si="213"/>
        <v>5.1356556653357039E-4</v>
      </c>
      <c r="U453" s="42">
        <f t="shared" si="232"/>
        <v>0.55273626758411576</v>
      </c>
      <c r="V453" s="42">
        <f t="shared" si="233"/>
        <v>1.1707481337475363</v>
      </c>
      <c r="W453" s="42">
        <f t="shared" si="234"/>
        <v>1.1550708504461913</v>
      </c>
      <c r="X453" s="42">
        <f t="shared" si="235"/>
        <v>1.5677283301344991E-2</v>
      </c>
      <c r="Y453" s="42">
        <f t="shared" si="209"/>
        <v>1.1084891292957911E-2</v>
      </c>
      <c r="Z453" s="10">
        <f t="shared" si="236"/>
        <v>21.584179343989025</v>
      </c>
      <c r="AA453">
        <f t="shared" si="214"/>
        <v>6858807.0453383941</v>
      </c>
      <c r="AB453" s="10">
        <f t="shared" si="215"/>
        <v>6.858807045338394</v>
      </c>
      <c r="AC453" s="10">
        <f t="shared" si="216"/>
        <v>6.757807045338394</v>
      </c>
      <c r="AD453" s="3">
        <f t="shared" si="217"/>
        <v>980.10254464661261</v>
      </c>
      <c r="AI453" s="94">
        <f t="shared" si="218"/>
        <v>1.1550708504461913</v>
      </c>
    </row>
    <row r="454" spans="2:35">
      <c r="B454" s="39">
        <f t="shared" si="219"/>
        <v>426</v>
      </c>
      <c r="C454" s="42">
        <f t="shared" si="220"/>
        <v>7.6618705035956527</v>
      </c>
      <c r="D454" s="10">
        <f t="shared" si="221"/>
        <v>7.3381294964042496</v>
      </c>
      <c r="E454" s="40">
        <f t="shared" si="222"/>
        <v>31.323741007191501</v>
      </c>
      <c r="F454" s="40">
        <f t="shared" si="223"/>
        <v>46</v>
      </c>
      <c r="G454" s="3">
        <f t="shared" si="224"/>
        <v>348.38129496403644</v>
      </c>
      <c r="H454" s="3">
        <f t="shared" si="225"/>
        <v>150.59214621494854</v>
      </c>
      <c r="I454">
        <f t="shared" si="210"/>
        <v>1.5059214621494855E-4</v>
      </c>
      <c r="J454" s="4">
        <f t="shared" si="226"/>
        <v>918.26927267547467</v>
      </c>
      <c r="K454" s="40">
        <f t="shared" si="227"/>
        <v>6.0977235251350885</v>
      </c>
      <c r="L454" s="40">
        <f t="shared" si="211"/>
        <v>0</v>
      </c>
      <c r="M454" s="10">
        <f t="shared" si="228"/>
        <v>6.858807045338394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15.266635828648074</v>
      </c>
      <c r="Q454" s="42">
        <f t="shared" si="230"/>
        <v>0.52222654598620799</v>
      </c>
      <c r="R454" s="4">
        <f t="shared" si="231"/>
        <v>310508.1009981329</v>
      </c>
      <c r="S454">
        <f t="shared" si="212"/>
        <v>3.105081009981329E-4</v>
      </c>
      <c r="T454" s="41">
        <f t="shared" si="213"/>
        <v>5.1434243427050832E-4</v>
      </c>
      <c r="U454" s="42">
        <f t="shared" si="232"/>
        <v>0.55135681461834463</v>
      </c>
      <c r="V454" s="42">
        <f t="shared" si="233"/>
        <v>1.1709140975575956</v>
      </c>
      <c r="W454" s="42">
        <f t="shared" si="234"/>
        <v>1.1552486867568845</v>
      </c>
      <c r="X454" s="42">
        <f t="shared" si="235"/>
        <v>1.5665410800711044E-2</v>
      </c>
      <c r="Y454" s="42">
        <f t="shared" si="209"/>
        <v>1.1103346700945687E-2</v>
      </c>
      <c r="Z454" s="10">
        <f t="shared" si="236"/>
        <v>21.587459951060737</v>
      </c>
      <c r="AA454">
        <f t="shared" si="214"/>
        <v>6859834.173089182</v>
      </c>
      <c r="AB454" s="10">
        <f t="shared" si="215"/>
        <v>6.8598341730891823</v>
      </c>
      <c r="AC454" s="10">
        <f t="shared" si="216"/>
        <v>6.7588341730891823</v>
      </c>
      <c r="AD454" s="3">
        <f t="shared" si="217"/>
        <v>980.25151168806121</v>
      </c>
      <c r="AI454" s="94">
        <f t="shared" si="218"/>
        <v>1.1552486867568845</v>
      </c>
    </row>
    <row r="455" spans="2:35">
      <c r="B455" s="39">
        <f t="shared" si="219"/>
        <v>427</v>
      </c>
      <c r="C455" s="42">
        <f t="shared" si="220"/>
        <v>7.6798561151064408</v>
      </c>
      <c r="D455" s="10">
        <f t="shared" si="221"/>
        <v>7.3201438848934615</v>
      </c>
      <c r="E455" s="40">
        <f t="shared" si="222"/>
        <v>31.359712230213077</v>
      </c>
      <c r="F455" s="40">
        <f t="shared" si="223"/>
        <v>46</v>
      </c>
      <c r="G455" s="3">
        <f t="shared" si="224"/>
        <v>348.20143884892855</v>
      </c>
      <c r="H455" s="3">
        <f t="shared" si="225"/>
        <v>150.59214621494854</v>
      </c>
      <c r="I455">
        <f t="shared" si="210"/>
        <v>1.5059214621494855E-4</v>
      </c>
      <c r="J455" s="4">
        <f t="shared" si="226"/>
        <v>920.04018882828257</v>
      </c>
      <c r="K455" s="40">
        <f t="shared" si="227"/>
        <v>6.1094832098020442</v>
      </c>
      <c r="L455" s="40">
        <f t="shared" si="211"/>
        <v>0</v>
      </c>
      <c r="M455" s="10">
        <f t="shared" si="228"/>
        <v>6.8598341730891823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15.267365097665309</v>
      </c>
      <c r="Q455" s="42">
        <f t="shared" si="230"/>
        <v>0.5234045889160609</v>
      </c>
      <c r="R455" s="4">
        <f t="shared" si="231"/>
        <v>309731.16183129326</v>
      </c>
      <c r="S455">
        <f t="shared" si="212"/>
        <v>3.0973116183129326E-4</v>
      </c>
      <c r="T455" s="41">
        <f t="shared" si="213"/>
        <v>5.1511937343734797E-4</v>
      </c>
      <c r="U455" s="42">
        <f t="shared" si="232"/>
        <v>0.54997723481735428</v>
      </c>
      <c r="V455" s="42">
        <f t="shared" si="233"/>
        <v>1.1710776967717182</v>
      </c>
      <c r="W455" s="42">
        <f t="shared" si="234"/>
        <v>1.155424274484866</v>
      </c>
      <c r="X455" s="42">
        <f t="shared" si="235"/>
        <v>1.5653422286852292E-2</v>
      </c>
      <c r="Y455" s="42">
        <f t="shared" si="209"/>
        <v>1.1121787104398715E-2</v>
      </c>
      <c r="Z455" s="10">
        <f t="shared" si="236"/>
        <v>21.590698540775065</v>
      </c>
      <c r="AA455">
        <f t="shared" si="214"/>
        <v>6860848.1455937494</v>
      </c>
      <c r="AB455" s="10">
        <f t="shared" si="215"/>
        <v>6.8608481455937493</v>
      </c>
      <c r="AC455" s="10">
        <f t="shared" si="216"/>
        <v>6.7598481455937494</v>
      </c>
      <c r="AD455" s="3">
        <f t="shared" si="217"/>
        <v>980.39857078952127</v>
      </c>
      <c r="AI455" s="94">
        <f t="shared" si="218"/>
        <v>1.155424274484866</v>
      </c>
    </row>
    <row r="456" spans="2:35">
      <c r="B456" s="39">
        <f t="shared" si="219"/>
        <v>428</v>
      </c>
      <c r="C456" s="42">
        <f t="shared" si="220"/>
        <v>7.697841726617229</v>
      </c>
      <c r="D456" s="10">
        <f t="shared" si="221"/>
        <v>7.3021582733826733</v>
      </c>
      <c r="E456" s="40">
        <f t="shared" si="222"/>
        <v>31.395683453234653</v>
      </c>
      <c r="F456" s="40">
        <f t="shared" si="223"/>
        <v>46</v>
      </c>
      <c r="G456" s="3">
        <f t="shared" si="224"/>
        <v>348.02158273382065</v>
      </c>
      <c r="H456" s="3">
        <f t="shared" si="225"/>
        <v>150.59214621494854</v>
      </c>
      <c r="I456">
        <f t="shared" si="210"/>
        <v>1.5059214621494855E-4</v>
      </c>
      <c r="J456" s="4">
        <f t="shared" si="226"/>
        <v>921.8131374798312</v>
      </c>
      <c r="K456" s="40">
        <f t="shared" si="227"/>
        <v>6.1212563911804274</v>
      </c>
      <c r="L456" s="40">
        <f t="shared" si="211"/>
        <v>0</v>
      </c>
      <c r="M456" s="10">
        <f t="shared" si="228"/>
        <v>6.8608481455937493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15.268084953416301</v>
      </c>
      <c r="Q456" s="42">
        <f t="shared" si="230"/>
        <v>0.52458257630384808</v>
      </c>
      <c r="R456" s="4">
        <f t="shared" si="231"/>
        <v>308954.15233122383</v>
      </c>
      <c r="S456">
        <f t="shared" si="212"/>
        <v>3.0895415233122382E-4</v>
      </c>
      <c r="T456" s="41">
        <f t="shared" si="213"/>
        <v>5.158963829374173E-4</v>
      </c>
      <c r="U456" s="42">
        <f t="shared" si="232"/>
        <v>0.54859753012846091</v>
      </c>
      <c r="V456" s="42">
        <f t="shared" si="233"/>
        <v>1.1712389310764235</v>
      </c>
      <c r="W456" s="42">
        <f t="shared" si="234"/>
        <v>1.1555976133204455</v>
      </c>
      <c r="X456" s="42">
        <f t="shared" si="235"/>
        <v>1.564131775597799E-2</v>
      </c>
      <c r="Y456" s="42">
        <f t="shared" si="209"/>
        <v>1.1140212379443629E-2</v>
      </c>
      <c r="Z456" s="10">
        <f t="shared" si="236"/>
        <v>21.593895107411587</v>
      </c>
      <c r="AA456">
        <f t="shared" si="214"/>
        <v>6861848.9610610846</v>
      </c>
      <c r="AB456" s="10">
        <f t="shared" si="215"/>
        <v>6.8618489610610842</v>
      </c>
      <c r="AC456" s="10">
        <f t="shared" si="216"/>
        <v>6.7608489610610842</v>
      </c>
      <c r="AD456" s="3">
        <f t="shared" si="217"/>
        <v>980.54372169123781</v>
      </c>
      <c r="AI456" s="94">
        <f t="shared" si="218"/>
        <v>1.1555976133204455</v>
      </c>
    </row>
    <row r="457" spans="2:35">
      <c r="B457" s="39">
        <f t="shared" si="219"/>
        <v>429</v>
      </c>
      <c r="C457" s="42">
        <f t="shared" si="220"/>
        <v>7.7158273381280171</v>
      </c>
      <c r="D457" s="10">
        <f t="shared" si="221"/>
        <v>7.2841726618718852</v>
      </c>
      <c r="E457" s="40">
        <f t="shared" si="222"/>
        <v>31.43165467625623</v>
      </c>
      <c r="F457" s="40">
        <f t="shared" si="223"/>
        <v>46</v>
      </c>
      <c r="G457" s="3">
        <f t="shared" si="224"/>
        <v>347.84172661871276</v>
      </c>
      <c r="H457" s="3">
        <f t="shared" si="225"/>
        <v>150.59214621494854</v>
      </c>
      <c r="I457">
        <f t="shared" si="210"/>
        <v>1.5059214621494855E-4</v>
      </c>
      <c r="J457" s="4">
        <f t="shared" si="226"/>
        <v>923.58811863012056</v>
      </c>
      <c r="K457" s="40">
        <f t="shared" si="227"/>
        <v>6.1330430692702382</v>
      </c>
      <c r="L457" s="40">
        <f t="shared" si="211"/>
        <v>0</v>
      </c>
      <c r="M457" s="10">
        <f t="shared" si="228"/>
        <v>6.8618489610610842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15.268795397467857</v>
      </c>
      <c r="Q457" s="42">
        <f t="shared" si="230"/>
        <v>0.52576050888088488</v>
      </c>
      <c r="R457" s="4">
        <f t="shared" si="231"/>
        <v>308177.07359459659</v>
      </c>
      <c r="S457">
        <f t="shared" si="212"/>
        <v>3.0817707359459659E-4</v>
      </c>
      <c r="T457" s="41">
        <f t="shared" si="213"/>
        <v>5.1667346167404453E-4</v>
      </c>
      <c r="U457" s="42">
        <f t="shared" si="232"/>
        <v>0.54721770249898138</v>
      </c>
      <c r="V457" s="42">
        <f t="shared" si="233"/>
        <v>1.1713978001615426</v>
      </c>
      <c r="W457" s="42">
        <f t="shared" si="234"/>
        <v>1.1557687029574488</v>
      </c>
      <c r="X457" s="42">
        <f t="shared" si="235"/>
        <v>1.5629097204093778E-2</v>
      </c>
      <c r="Y457" s="42">
        <f t="shared" si="209"/>
        <v>1.1158622402190007E-2</v>
      </c>
      <c r="Z457" s="10">
        <f t="shared" si="236"/>
        <v>21.59704964531289</v>
      </c>
      <c r="AA457">
        <f t="shared" si="214"/>
        <v>6862836.6177199017</v>
      </c>
      <c r="AB457" s="10">
        <f t="shared" si="215"/>
        <v>6.8628366177199016</v>
      </c>
      <c r="AC457" s="10">
        <f t="shared" si="216"/>
        <v>6.7618366177199016</v>
      </c>
      <c r="AD457" s="3">
        <f t="shared" si="217"/>
        <v>980.68696413631642</v>
      </c>
      <c r="AI457" s="94">
        <f t="shared" si="218"/>
        <v>1.1557687029574488</v>
      </c>
    </row>
    <row r="458" spans="2:35">
      <c r="B458" s="39">
        <f t="shared" si="219"/>
        <v>430</v>
      </c>
      <c r="C458" s="42">
        <f t="shared" si="220"/>
        <v>7.7338129496388053</v>
      </c>
      <c r="D458" s="10">
        <f t="shared" si="221"/>
        <v>7.266187050361097</v>
      </c>
      <c r="E458" s="40">
        <f t="shared" si="222"/>
        <v>31.467625899277806</v>
      </c>
      <c r="F458" s="40">
        <f t="shared" si="223"/>
        <v>46</v>
      </c>
      <c r="G458" s="3">
        <f t="shared" si="224"/>
        <v>347.66187050360486</v>
      </c>
      <c r="H458" s="3">
        <f t="shared" si="225"/>
        <v>150.59214621494854</v>
      </c>
      <c r="I458">
        <f t="shared" si="210"/>
        <v>1.5059214621494855E-4</v>
      </c>
      <c r="J458" s="4">
        <f t="shared" si="226"/>
        <v>925.36513227915066</v>
      </c>
      <c r="K458" s="40">
        <f t="shared" si="227"/>
        <v>6.1448432440714775</v>
      </c>
      <c r="L458" s="40">
        <f t="shared" si="211"/>
        <v>0</v>
      </c>
      <c r="M458" s="10">
        <f t="shared" si="228"/>
        <v>6.8628366177199016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15.269496431363315</v>
      </c>
      <c r="Q458" s="42">
        <f t="shared" si="230"/>
        <v>0.52693838737816434</v>
      </c>
      <c r="R458" s="4">
        <f t="shared" si="231"/>
        <v>307399.9267180835</v>
      </c>
      <c r="S458">
        <f t="shared" si="212"/>
        <v>3.0739992671808349E-4</v>
      </c>
      <c r="T458" s="41">
        <f t="shared" si="213"/>
        <v>5.1745060855055763E-4</v>
      </c>
      <c r="U458" s="42">
        <f t="shared" si="232"/>
        <v>0.54583775387623223</v>
      </c>
      <c r="V458" s="42">
        <f t="shared" si="233"/>
        <v>1.1715543037218261</v>
      </c>
      <c r="W458" s="42">
        <f t="shared" si="234"/>
        <v>1.1559375430930741</v>
      </c>
      <c r="X458" s="42">
        <f t="shared" si="235"/>
        <v>1.5616760628752058E-2</v>
      </c>
      <c r="Y458" s="42">
        <f t="shared" si="209"/>
        <v>1.1177017048731775E-2</v>
      </c>
      <c r="Z458" s="10">
        <f t="shared" si="236"/>
        <v>21.600162148885989</v>
      </c>
      <c r="AA458">
        <f t="shared" si="214"/>
        <v>6863811.1138190916</v>
      </c>
      <c r="AB458" s="10">
        <f t="shared" si="215"/>
        <v>6.8638111138190911</v>
      </c>
      <c r="AC458" s="10">
        <f t="shared" si="216"/>
        <v>6.7628111138190912</v>
      </c>
      <c r="AD458" s="3">
        <f t="shared" si="217"/>
        <v>980.82829787078924</v>
      </c>
      <c r="AI458" s="94">
        <f t="shared" si="218"/>
        <v>1.1559375430930741</v>
      </c>
    </row>
    <row r="459" spans="2:35">
      <c r="B459" s="39">
        <f t="shared" si="219"/>
        <v>431</v>
      </c>
      <c r="C459" s="42">
        <f t="shared" si="220"/>
        <v>7.7517985611495934</v>
      </c>
      <c r="D459" s="10">
        <f t="shared" si="221"/>
        <v>7.2482014388503089</v>
      </c>
      <c r="E459" s="40">
        <f t="shared" si="222"/>
        <v>31.503597122299382</v>
      </c>
      <c r="F459" s="40">
        <f t="shared" si="223"/>
        <v>46</v>
      </c>
      <c r="G459" s="3">
        <f t="shared" si="224"/>
        <v>347.48201438849696</v>
      </c>
      <c r="H459" s="3">
        <f t="shared" si="225"/>
        <v>150.59214621494854</v>
      </c>
      <c r="I459">
        <f t="shared" si="210"/>
        <v>1.5059214621494855E-4</v>
      </c>
      <c r="J459" s="4">
        <f t="shared" si="226"/>
        <v>927.1441784269216</v>
      </c>
      <c r="K459" s="40">
        <f t="shared" si="227"/>
        <v>6.1566569155841444</v>
      </c>
      <c r="L459" s="40">
        <f t="shared" si="211"/>
        <v>0</v>
      </c>
      <c r="M459" s="10">
        <f t="shared" si="228"/>
        <v>6.8638111138190911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15.270188056622873</v>
      </c>
      <c r="Q459" s="42">
        <f t="shared" si="230"/>
        <v>0.52811621252636132</v>
      </c>
      <c r="R459" s="4">
        <f t="shared" si="231"/>
        <v>306622.71279835649</v>
      </c>
      <c r="S459">
        <f t="shared" si="212"/>
        <v>3.0662271279835646E-4</v>
      </c>
      <c r="T459" s="41">
        <f t="shared" si="213"/>
        <v>5.1822782247028471E-4</v>
      </c>
      <c r="U459" s="42">
        <f t="shared" si="232"/>
        <v>0.54445768620752977</v>
      </c>
      <c r="V459" s="42">
        <f t="shared" si="233"/>
        <v>1.1717084414567693</v>
      </c>
      <c r="W459" s="42">
        <f t="shared" si="234"/>
        <v>1.1561041334279691</v>
      </c>
      <c r="X459" s="42">
        <f t="shared" si="235"/>
        <v>1.5604308028800196E-2</v>
      </c>
      <c r="Y459" s="42">
        <f t="shared" si="209"/>
        <v>1.1195396195148307E-2</v>
      </c>
      <c r="Z459" s="10">
        <f t="shared" si="236"/>
        <v>21.60323261260303</v>
      </c>
      <c r="AA459">
        <f t="shared" si="214"/>
        <v>6864772.4476279328</v>
      </c>
      <c r="AB459" s="10">
        <f t="shared" si="215"/>
        <v>6.8647724476279324</v>
      </c>
      <c r="AC459" s="10">
        <f t="shared" si="216"/>
        <v>6.7637724476279324</v>
      </c>
      <c r="AD459" s="3">
        <f t="shared" si="217"/>
        <v>980.96772264364506</v>
      </c>
      <c r="AI459" s="94">
        <f t="shared" si="218"/>
        <v>1.1561041334279691</v>
      </c>
    </row>
    <row r="460" spans="2:35">
      <c r="B460" s="39">
        <f t="shared" si="219"/>
        <v>432</v>
      </c>
      <c r="C460" s="42">
        <f t="shared" si="220"/>
        <v>7.7697841726603816</v>
      </c>
      <c r="D460" s="10">
        <f t="shared" si="221"/>
        <v>7.2302158273395207</v>
      </c>
      <c r="E460" s="40">
        <f t="shared" si="222"/>
        <v>31.539568345320959</v>
      </c>
      <c r="F460" s="40">
        <f t="shared" si="223"/>
        <v>46</v>
      </c>
      <c r="G460" s="3">
        <f t="shared" si="224"/>
        <v>347.30215827338907</v>
      </c>
      <c r="H460" s="3">
        <f t="shared" si="225"/>
        <v>150.59214621494854</v>
      </c>
      <c r="I460">
        <f t="shared" si="210"/>
        <v>1.5059214621494855E-4</v>
      </c>
      <c r="J460" s="4">
        <f t="shared" si="226"/>
        <v>928.92525707343304</v>
      </c>
      <c r="K460" s="40">
        <f t="shared" si="227"/>
        <v>6.168484083808238</v>
      </c>
      <c r="L460" s="40">
        <f t="shared" si="211"/>
        <v>0</v>
      </c>
      <c r="M460" s="10">
        <f t="shared" si="228"/>
        <v>6.8647724476279324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15.270870274743778</v>
      </c>
      <c r="Q460" s="42">
        <f t="shared" si="230"/>
        <v>0.52929398505583747</v>
      </c>
      <c r="R460" s="4">
        <f t="shared" si="231"/>
        <v>305845.43293208774</v>
      </c>
      <c r="S460">
        <f t="shared" si="212"/>
        <v>3.0584543293208776E-4</v>
      </c>
      <c r="T460" s="41">
        <f t="shared" si="213"/>
        <v>5.1900510233655341E-4</v>
      </c>
      <c r="U460" s="42">
        <f t="shared" si="232"/>
        <v>0.54307750144019096</v>
      </c>
      <c r="V460" s="42">
        <f t="shared" si="233"/>
        <v>1.1718602130690619</v>
      </c>
      <c r="W460" s="42">
        <f t="shared" si="234"/>
        <v>1.1562684736662665</v>
      </c>
      <c r="X460" s="42">
        <f t="shared" si="235"/>
        <v>1.5591739402795346E-2</v>
      </c>
      <c r="Y460" s="42">
        <f t="shared" si="209"/>
        <v>1.121375971750367E-2</v>
      </c>
      <c r="Z460" s="10">
        <f t="shared" si="236"/>
        <v>21.606261030998514</v>
      </c>
      <c r="AA460">
        <f t="shared" si="214"/>
        <v>6865720.6174352299</v>
      </c>
      <c r="AB460" s="10">
        <f t="shared" si="215"/>
        <v>6.8657206174352297</v>
      </c>
      <c r="AC460" s="10">
        <f t="shared" si="216"/>
        <v>6.7647206174352297</v>
      </c>
      <c r="AD460" s="3">
        <f t="shared" si="217"/>
        <v>981.10523820670483</v>
      </c>
      <c r="AI460" s="94">
        <f t="shared" si="218"/>
        <v>1.1562684736662665</v>
      </c>
    </row>
    <row r="461" spans="2:35">
      <c r="B461" s="39">
        <f t="shared" si="219"/>
        <v>433</v>
      </c>
      <c r="C461" s="42">
        <f t="shared" si="220"/>
        <v>7.7877697841711697</v>
      </c>
      <c r="D461" s="10">
        <f t="shared" si="221"/>
        <v>7.2122302158287326</v>
      </c>
      <c r="E461" s="40">
        <f t="shared" si="222"/>
        <v>31.575539568342535</v>
      </c>
      <c r="F461" s="40">
        <f t="shared" si="223"/>
        <v>46</v>
      </c>
      <c r="G461" s="3">
        <f t="shared" si="224"/>
        <v>347.12230215828117</v>
      </c>
      <c r="H461" s="3">
        <f t="shared" si="225"/>
        <v>150.59214621494854</v>
      </c>
      <c r="I461">
        <f t="shared" si="210"/>
        <v>1.5059214621494855E-4</v>
      </c>
      <c r="J461" s="4">
        <f t="shared" si="226"/>
        <v>930.70836821868522</v>
      </c>
      <c r="K461" s="40">
        <f t="shared" si="227"/>
        <v>6.1803247487437591</v>
      </c>
      <c r="L461" s="40">
        <f t="shared" si="211"/>
        <v>0</v>
      </c>
      <c r="M461" s="10">
        <f t="shared" si="228"/>
        <v>6.8657206174352297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15.271543087199717</v>
      </c>
      <c r="Q461" s="42">
        <f t="shared" si="230"/>
        <v>0.5304717056966457</v>
      </c>
      <c r="R461" s="4">
        <f t="shared" si="231"/>
        <v>305068.08821594907</v>
      </c>
      <c r="S461">
        <f t="shared" si="212"/>
        <v>3.0506808821594906E-4</v>
      </c>
      <c r="T461" s="41">
        <f t="shared" si="213"/>
        <v>5.1978244705269206E-4</v>
      </c>
      <c r="U461" s="42">
        <f t="shared" si="232"/>
        <v>0.54169720152153211</v>
      </c>
      <c r="V461" s="42">
        <f t="shared" si="233"/>
        <v>1.1720096182670179</v>
      </c>
      <c r="W461" s="42">
        <f t="shared" si="234"/>
        <v>1.156430563515437</v>
      </c>
      <c r="X461" s="42">
        <f t="shared" si="235"/>
        <v>1.5579054751580834E-2</v>
      </c>
      <c r="Y461" s="42">
        <f t="shared" si="209"/>
        <v>1.1232107491848888E-2</v>
      </c>
      <c r="Z461" s="10">
        <f t="shared" si="236"/>
        <v>21.60924739867226</v>
      </c>
      <c r="AA461">
        <f t="shared" si="214"/>
        <v>6866655.6215502331</v>
      </c>
      <c r="AB461" s="10">
        <f t="shared" si="215"/>
        <v>6.8666556215502332</v>
      </c>
      <c r="AC461" s="10">
        <f t="shared" si="216"/>
        <v>6.7656556215502333</v>
      </c>
      <c r="AD461" s="3">
        <f t="shared" si="217"/>
        <v>981.24084431475467</v>
      </c>
      <c r="AI461" s="94">
        <f t="shared" si="218"/>
        <v>1.156430563515437</v>
      </c>
    </row>
    <row r="462" spans="2:35">
      <c r="B462" s="39">
        <f t="shared" si="219"/>
        <v>434</v>
      </c>
      <c r="C462" s="42">
        <f t="shared" si="220"/>
        <v>7.8057553956819579</v>
      </c>
      <c r="D462" s="10">
        <f t="shared" si="221"/>
        <v>7.1942446043179444</v>
      </c>
      <c r="E462" s="40">
        <f t="shared" si="222"/>
        <v>31.611510791364111</v>
      </c>
      <c r="F462" s="40">
        <f t="shared" si="223"/>
        <v>46</v>
      </c>
      <c r="G462" s="3">
        <f t="shared" si="224"/>
        <v>346.94244604317328</v>
      </c>
      <c r="H462" s="3">
        <f t="shared" si="225"/>
        <v>150.59214621494854</v>
      </c>
      <c r="I462">
        <f t="shared" si="210"/>
        <v>1.5059214621494855E-4</v>
      </c>
      <c r="J462" s="4">
        <f t="shared" si="226"/>
        <v>932.49351186267836</v>
      </c>
      <c r="K462" s="40">
        <f t="shared" si="227"/>
        <v>6.1921789103907088</v>
      </c>
      <c r="L462" s="40">
        <f t="shared" si="211"/>
        <v>0</v>
      </c>
      <c r="M462" s="10">
        <f t="shared" si="228"/>
        <v>6.8666556215502332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15.272206495441505</v>
      </c>
      <c r="Q462" s="42">
        <f t="shared" si="230"/>
        <v>0.53164937517853461</v>
      </c>
      <c r="R462" s="4">
        <f t="shared" si="231"/>
        <v>304290.67974661244</v>
      </c>
      <c r="S462">
        <f t="shared" si="212"/>
        <v>3.0429067974661243E-4</v>
      </c>
      <c r="T462" s="41">
        <f t="shared" si="213"/>
        <v>5.2055985552202874E-4</v>
      </c>
      <c r="U462" s="42">
        <f t="shared" si="232"/>
        <v>0.54031678839886976</v>
      </c>
      <c r="V462" s="42">
        <f t="shared" si="233"/>
        <v>1.1721566567626862</v>
      </c>
      <c r="W462" s="42">
        <f t="shared" si="234"/>
        <v>1.1565904026864466</v>
      </c>
      <c r="X462" s="42">
        <f t="shared" si="235"/>
        <v>1.5566254076239572E-2</v>
      </c>
      <c r="Y462" s="42">
        <f t="shared" si="209"/>
        <v>1.1250439394221804E-2</v>
      </c>
      <c r="Z462" s="10">
        <f t="shared" si="236"/>
        <v>21.612191710287799</v>
      </c>
      <c r="AA462">
        <f t="shared" si="214"/>
        <v>6867577.4583021468</v>
      </c>
      <c r="AB462" s="10">
        <f t="shared" si="215"/>
        <v>6.8675774583021472</v>
      </c>
      <c r="AC462" s="10">
        <f t="shared" si="216"/>
        <v>6.7665774583021472</v>
      </c>
      <c r="AD462" s="3">
        <f t="shared" si="217"/>
        <v>981.3745407254745</v>
      </c>
      <c r="AI462" s="94">
        <f t="shared" si="218"/>
        <v>1.1565904026864466</v>
      </c>
    </row>
    <row r="463" spans="2:35">
      <c r="B463" s="39">
        <f t="shared" si="219"/>
        <v>435</v>
      </c>
      <c r="C463" s="42">
        <f t="shared" si="220"/>
        <v>7.823741007192746</v>
      </c>
      <c r="D463" s="10">
        <f t="shared" si="221"/>
        <v>7.1762589928071563</v>
      </c>
      <c r="E463" s="40">
        <f t="shared" si="222"/>
        <v>31.647482014385687</v>
      </c>
      <c r="F463" s="40">
        <f t="shared" si="223"/>
        <v>46</v>
      </c>
      <c r="G463" s="3">
        <f t="shared" si="224"/>
        <v>346.76258992806538</v>
      </c>
      <c r="H463" s="3">
        <f t="shared" si="225"/>
        <v>150.59214621494854</v>
      </c>
      <c r="I463">
        <f t="shared" si="210"/>
        <v>1.5059214621494855E-4</v>
      </c>
      <c r="J463" s="4">
        <f t="shared" si="226"/>
        <v>934.28068800541223</v>
      </c>
      <c r="K463" s="40">
        <f t="shared" si="227"/>
        <v>6.2040465687490869</v>
      </c>
      <c r="L463" s="40">
        <f t="shared" si="211"/>
        <v>0</v>
      </c>
      <c r="M463" s="10">
        <f t="shared" si="228"/>
        <v>6.8675774583021472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15.272860500896746</v>
      </c>
      <c r="Q463" s="42">
        <f t="shared" si="230"/>
        <v>0.53282699423095325</v>
      </c>
      <c r="R463" s="4">
        <f t="shared" si="231"/>
        <v>303513.20862074982</v>
      </c>
      <c r="S463">
        <f t="shared" si="212"/>
        <v>3.0351320862074985E-4</v>
      </c>
      <c r="T463" s="41">
        <f t="shared" si="213"/>
        <v>5.2133732664789133E-4</v>
      </c>
      <c r="U463" s="42">
        <f t="shared" si="232"/>
        <v>0.53893626401952055</v>
      </c>
      <c r="V463" s="42">
        <f t="shared" si="233"/>
        <v>1.1723013282723591</v>
      </c>
      <c r="W463" s="42">
        <f t="shared" si="234"/>
        <v>1.1567479908936724</v>
      </c>
      <c r="X463" s="42">
        <f t="shared" si="235"/>
        <v>1.5553337378686694E-2</v>
      </c>
      <c r="Y463" s="42">
        <f t="shared" si="209"/>
        <v>1.1268755300647641E-2</v>
      </c>
      <c r="Z463" s="10">
        <f t="shared" si="236"/>
        <v>21.6150939605721</v>
      </c>
      <c r="AA463">
        <f t="shared" si="214"/>
        <v>6868486.1260400303</v>
      </c>
      <c r="AB463" s="10">
        <f t="shared" si="215"/>
        <v>6.8684861260400298</v>
      </c>
      <c r="AC463" s="10">
        <f t="shared" si="216"/>
        <v>6.7674861260400299</v>
      </c>
      <c r="AD463" s="3">
        <f t="shared" si="217"/>
        <v>981.50632719942428</v>
      </c>
      <c r="AI463" s="94">
        <f t="shared" si="218"/>
        <v>1.1567479908936724</v>
      </c>
    </row>
    <row r="464" spans="2:35">
      <c r="B464" s="39">
        <f t="shared" si="219"/>
        <v>436</v>
      </c>
      <c r="C464" s="42">
        <f t="shared" si="220"/>
        <v>7.8417266187035342</v>
      </c>
      <c r="D464" s="10">
        <f t="shared" si="221"/>
        <v>7.1582733812963681</v>
      </c>
      <c r="E464" s="40">
        <f t="shared" si="222"/>
        <v>31.683453237407264</v>
      </c>
      <c r="F464" s="40">
        <f t="shared" si="223"/>
        <v>46</v>
      </c>
      <c r="G464" s="3">
        <f t="shared" si="224"/>
        <v>346.58273381295749</v>
      </c>
      <c r="H464" s="3">
        <f t="shared" si="225"/>
        <v>150.59214621494854</v>
      </c>
      <c r="I464">
        <f t="shared" si="210"/>
        <v>1.5059214621494855E-4</v>
      </c>
      <c r="J464" s="4">
        <f t="shared" si="226"/>
        <v>936.06989664688672</v>
      </c>
      <c r="K464" s="40">
        <f t="shared" si="227"/>
        <v>6.2159277238188908</v>
      </c>
      <c r="L464" s="40">
        <f t="shared" si="211"/>
        <v>0</v>
      </c>
      <c r="M464" s="10">
        <f t="shared" si="228"/>
        <v>6.8684861260400298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15.273505104969791</v>
      </c>
      <c r="Q464" s="42">
        <f t="shared" si="230"/>
        <v>0.53400456358305537</v>
      </c>
      <c r="R464" s="4">
        <f t="shared" si="231"/>
        <v>302735.67593503336</v>
      </c>
      <c r="S464">
        <f t="shared" si="212"/>
        <v>3.0273567593503336E-4</v>
      </c>
      <c r="T464" s="41">
        <f t="shared" si="213"/>
        <v>5.2211485933360781E-4</v>
      </c>
      <c r="U464" s="42">
        <f t="shared" si="232"/>
        <v>0.53755563033080134</v>
      </c>
      <c r="V464" s="42">
        <f t="shared" si="233"/>
        <v>1.1724436325169314</v>
      </c>
      <c r="W464" s="42">
        <f t="shared" si="234"/>
        <v>1.1569033278548857</v>
      </c>
      <c r="X464" s="42">
        <f t="shared" si="235"/>
        <v>1.5540304662045701E-2</v>
      </c>
      <c r="Y464" s="42">
        <f t="shared" si="209"/>
        <v>1.1287055087139996E-2</v>
      </c>
      <c r="Z464" s="10">
        <f t="shared" si="236"/>
        <v>21.617954144316123</v>
      </c>
      <c r="AA464">
        <f t="shared" si="214"/>
        <v>6869381.6231329832</v>
      </c>
      <c r="AB464" s="10">
        <f t="shared" si="215"/>
        <v>6.8693816231329832</v>
      </c>
      <c r="AC464" s="10">
        <f t="shared" si="216"/>
        <v>6.7683816231329832</v>
      </c>
      <c r="AD464" s="3">
        <f t="shared" si="217"/>
        <v>981.63620350007011</v>
      </c>
      <c r="AI464" s="94">
        <f t="shared" si="218"/>
        <v>1.1569033278548857</v>
      </c>
    </row>
    <row r="465" spans="2:35">
      <c r="B465" s="39">
        <f t="shared" si="219"/>
        <v>437</v>
      </c>
      <c r="C465" s="42">
        <f t="shared" si="220"/>
        <v>7.8597122302143223</v>
      </c>
      <c r="D465" s="10">
        <f t="shared" si="221"/>
        <v>7.14028776978558</v>
      </c>
      <c r="E465" s="40">
        <f t="shared" si="222"/>
        <v>31.71942446042884</v>
      </c>
      <c r="F465" s="40">
        <f t="shared" si="223"/>
        <v>46</v>
      </c>
      <c r="G465" s="3">
        <f t="shared" si="224"/>
        <v>346.40287769784959</v>
      </c>
      <c r="H465" s="3">
        <f t="shared" si="225"/>
        <v>150.59214621494854</v>
      </c>
      <c r="I465">
        <f t="shared" si="210"/>
        <v>1.5059214621494855E-4</v>
      </c>
      <c r="J465" s="4">
        <f t="shared" si="226"/>
        <v>937.86113778710182</v>
      </c>
      <c r="K465" s="40">
        <f t="shared" si="227"/>
        <v>6.2278223756001223</v>
      </c>
      <c r="L465" s="40">
        <f t="shared" si="211"/>
        <v>0</v>
      </c>
      <c r="M465" s="10">
        <f t="shared" si="228"/>
        <v>6.8693816231329832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15.274140309041886</v>
      </c>
      <c r="Q465" s="42">
        <f t="shared" si="230"/>
        <v>0.53518208396370426</v>
      </c>
      <c r="R465" s="4">
        <f t="shared" si="231"/>
        <v>301958.08278613497</v>
      </c>
      <c r="S465">
        <f t="shared" si="212"/>
        <v>3.0195808278613495E-4</v>
      </c>
      <c r="T465" s="41">
        <f t="shared" si="213"/>
        <v>5.2289245248250617E-4</v>
      </c>
      <c r="U465" s="42">
        <f t="shared" si="232"/>
        <v>0.53617488928002843</v>
      </c>
      <c r="V465" s="42">
        <f t="shared" si="233"/>
        <v>1.1725835692219853</v>
      </c>
      <c r="W465" s="42">
        <f t="shared" si="234"/>
        <v>1.1570564132912835</v>
      </c>
      <c r="X465" s="42">
        <f t="shared" si="235"/>
        <v>1.5527155930701753E-2</v>
      </c>
      <c r="Y465" s="42">
        <f t="shared" si="209"/>
        <v>1.130533862970191E-2</v>
      </c>
      <c r="Z465" s="10">
        <f t="shared" si="236"/>
        <v>21.620772256375492</v>
      </c>
      <c r="AA465">
        <f t="shared" si="214"/>
        <v>6870263.9479703493</v>
      </c>
      <c r="AB465" s="10">
        <f t="shared" si="215"/>
        <v>6.8702639479703498</v>
      </c>
      <c r="AC465" s="10">
        <f t="shared" si="216"/>
        <v>6.7692639479703498</v>
      </c>
      <c r="AD465" s="3">
        <f t="shared" si="217"/>
        <v>981.76416939381431</v>
      </c>
      <c r="AI465" s="94">
        <f t="shared" si="218"/>
        <v>1.1570564132912835</v>
      </c>
    </row>
    <row r="466" spans="2:35">
      <c r="B466" s="39">
        <f t="shared" si="219"/>
        <v>438</v>
      </c>
      <c r="C466" s="42">
        <f t="shared" si="220"/>
        <v>7.8776978417251105</v>
      </c>
      <c r="D466" s="10">
        <f t="shared" si="221"/>
        <v>7.1223021582747919</v>
      </c>
      <c r="E466" s="40">
        <f t="shared" si="222"/>
        <v>31.755395683450416</v>
      </c>
      <c r="F466" s="40">
        <f t="shared" si="223"/>
        <v>46</v>
      </c>
      <c r="G466" s="3">
        <f t="shared" si="224"/>
        <v>346.22302158274169</v>
      </c>
      <c r="H466" s="3">
        <f t="shared" si="225"/>
        <v>150.59214621494854</v>
      </c>
      <c r="I466">
        <f t="shared" si="210"/>
        <v>1.5059214621494855E-4</v>
      </c>
      <c r="J466" s="4">
        <f t="shared" si="226"/>
        <v>939.654411426058</v>
      </c>
      <c r="K466" s="40">
        <f t="shared" si="227"/>
        <v>6.2397305240927841</v>
      </c>
      <c r="L466" s="40">
        <f t="shared" si="211"/>
        <v>0</v>
      </c>
      <c r="M466" s="10">
        <f t="shared" si="228"/>
        <v>6.8702639479703498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15.274766114471335</v>
      </c>
      <c r="Q466" s="42">
        <f t="shared" si="230"/>
        <v>0.53635955610147712</v>
      </c>
      <c r="R466" s="4">
        <f t="shared" si="231"/>
        <v>301180.43027072644</v>
      </c>
      <c r="S466">
        <f t="shared" si="212"/>
        <v>3.0118043027072645E-4</v>
      </c>
      <c r="T466" s="41">
        <f t="shared" si="213"/>
        <v>5.2367010499791472E-4</v>
      </c>
      <c r="U466" s="42">
        <f t="shared" si="232"/>
        <v>0.53479404281451814</v>
      </c>
      <c r="V466" s="42">
        <f t="shared" si="233"/>
        <v>1.1727211381172047</v>
      </c>
      <c r="W466" s="42">
        <f t="shared" si="234"/>
        <v>1.1572072469275241</v>
      </c>
      <c r="X466" s="42">
        <f t="shared" si="235"/>
        <v>1.5513891189680606E-2</v>
      </c>
      <c r="Y466" s="42">
        <f t="shared" si="209"/>
        <v>1.13236058043262E-2</v>
      </c>
      <c r="Z466" s="10">
        <f t="shared" si="236"/>
        <v>21.623548291669792</v>
      </c>
      <c r="AA466">
        <f t="shared" si="214"/>
        <v>6871133.0989614967</v>
      </c>
      <c r="AB466" s="10">
        <f t="shared" si="215"/>
        <v>6.8711330989614972</v>
      </c>
      <c r="AC466" s="10">
        <f t="shared" si="216"/>
        <v>6.7701330989614972</v>
      </c>
      <c r="AD466" s="3">
        <f t="shared" si="217"/>
        <v>981.89022464996322</v>
      </c>
      <c r="AI466" s="94">
        <f t="shared" si="218"/>
        <v>1.1572072469275241</v>
      </c>
    </row>
    <row r="467" spans="2:35">
      <c r="B467" s="39">
        <f t="shared" si="219"/>
        <v>439</v>
      </c>
      <c r="C467" s="42">
        <f t="shared" si="220"/>
        <v>7.8956834532358986</v>
      </c>
      <c r="D467" s="10">
        <f t="shared" si="221"/>
        <v>7.1043165467640037</v>
      </c>
      <c r="E467" s="40">
        <f t="shared" si="222"/>
        <v>31.791366906471993</v>
      </c>
      <c r="F467" s="40">
        <f t="shared" si="223"/>
        <v>46</v>
      </c>
      <c r="G467" s="3">
        <f t="shared" si="224"/>
        <v>346.0431654676338</v>
      </c>
      <c r="H467" s="3">
        <f t="shared" si="225"/>
        <v>150.59214621494854</v>
      </c>
      <c r="I467">
        <f t="shared" si="210"/>
        <v>1.5059214621494855E-4</v>
      </c>
      <c r="J467" s="4">
        <f t="shared" si="226"/>
        <v>941.4497175637548</v>
      </c>
      <c r="K467" s="40">
        <f t="shared" si="227"/>
        <v>6.2516521692968725</v>
      </c>
      <c r="L467" s="40">
        <f t="shared" si="211"/>
        <v>0</v>
      </c>
      <c r="M467" s="10">
        <f t="shared" si="228"/>
        <v>6.8711330989614972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15.27538252259337</v>
      </c>
      <c r="Q467" s="42">
        <f t="shared" si="230"/>
        <v>0.53753698072466971</v>
      </c>
      <c r="R467" s="4">
        <f t="shared" si="231"/>
        <v>300402.71948547999</v>
      </c>
      <c r="S467">
        <f t="shared" si="212"/>
        <v>3.0040271948548E-4</v>
      </c>
      <c r="T467" s="41">
        <f t="shared" si="213"/>
        <v>5.2444781578316123E-4</v>
      </c>
      <c r="U467" s="42">
        <f t="shared" si="232"/>
        <v>0.53341309288158745</v>
      </c>
      <c r="V467" s="42">
        <f t="shared" si="233"/>
        <v>1.1728563389359452</v>
      </c>
      <c r="W467" s="42">
        <f t="shared" si="234"/>
        <v>1.1573558284916883</v>
      </c>
      <c r="X467" s="42">
        <f t="shared" si="235"/>
        <v>1.5500510444256932E-2</v>
      </c>
      <c r="Y467" s="42">
        <f t="shared" si="209"/>
        <v>1.1341856486995322E-2</v>
      </c>
      <c r="Z467" s="10">
        <f t="shared" si="236"/>
        <v>21.626282245180974</v>
      </c>
      <c r="AA467">
        <f t="shared" si="214"/>
        <v>6871989.0745353196</v>
      </c>
      <c r="AB467" s="10">
        <f t="shared" si="215"/>
        <v>6.8719890745353194</v>
      </c>
      <c r="AC467" s="10">
        <f t="shared" si="216"/>
        <v>6.7709890745353194</v>
      </c>
      <c r="AD467" s="3">
        <f t="shared" si="217"/>
        <v>982.01436904065554</v>
      </c>
      <c r="AI467" s="94">
        <f t="shared" si="218"/>
        <v>1.1573558284916883</v>
      </c>
    </row>
    <row r="468" spans="2:35">
      <c r="B468" s="39">
        <f t="shared" si="219"/>
        <v>440</v>
      </c>
      <c r="C468" s="42">
        <f t="shared" si="220"/>
        <v>7.9136690647466867</v>
      </c>
      <c r="D468" s="10">
        <f t="shared" si="221"/>
        <v>7.0863309352532156</v>
      </c>
      <c r="E468" s="40">
        <f t="shared" si="222"/>
        <v>31.827338129493569</v>
      </c>
      <c r="F468" s="40">
        <f t="shared" si="223"/>
        <v>46</v>
      </c>
      <c r="G468" s="3">
        <f t="shared" si="224"/>
        <v>345.8633093525259</v>
      </c>
      <c r="H468" s="3">
        <f t="shared" si="225"/>
        <v>150.59214621494854</v>
      </c>
      <c r="I468">
        <f t="shared" si="210"/>
        <v>1.5059214621494855E-4</v>
      </c>
      <c r="J468" s="4">
        <f t="shared" si="226"/>
        <v>943.24705620019233</v>
      </c>
      <c r="K468" s="40">
        <f t="shared" si="227"/>
        <v>6.2635873112123877</v>
      </c>
      <c r="L468" s="40">
        <f t="shared" si="211"/>
        <v>0</v>
      </c>
      <c r="M468" s="10">
        <f t="shared" si="228"/>
        <v>6.8719890745353194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15.275989534719804</v>
      </c>
      <c r="Q468" s="42">
        <f t="shared" si="230"/>
        <v>0.53871435856130079</v>
      </c>
      <c r="R468" s="4">
        <f t="shared" si="231"/>
        <v>299624.95152706752</v>
      </c>
      <c r="S468">
        <f t="shared" si="212"/>
        <v>2.996249515270675E-4</v>
      </c>
      <c r="T468" s="41">
        <f t="shared" si="213"/>
        <v>5.2522558374157367E-4</v>
      </c>
      <c r="U468" s="42">
        <f t="shared" si="232"/>
        <v>0.53203204142855276</v>
      </c>
      <c r="V468" s="42">
        <f t="shared" si="233"/>
        <v>1.1729891714170511</v>
      </c>
      <c r="W468" s="42">
        <f t="shared" si="234"/>
        <v>1.1575021577151954</v>
      </c>
      <c r="X468" s="42">
        <f t="shared" si="235"/>
        <v>1.5487013701855679E-2</v>
      </c>
      <c r="Y468" s="42">
        <f t="shared" si="209"/>
        <v>1.1360090553683488E-2</v>
      </c>
      <c r="Z468" s="10">
        <f t="shared" si="236"/>
        <v>21.628974111956023</v>
      </c>
      <c r="AA468">
        <f t="shared" si="214"/>
        <v>6872831.8731410773</v>
      </c>
      <c r="AB468" s="10">
        <f t="shared" si="215"/>
        <v>6.8728318731410774</v>
      </c>
      <c r="AC468" s="10">
        <f t="shared" si="216"/>
        <v>6.7718318731410774</v>
      </c>
      <c r="AD468" s="3">
        <f t="shared" si="217"/>
        <v>982.1366023409829</v>
      </c>
      <c r="AI468" s="94">
        <f t="shared" si="218"/>
        <v>1.1575021577151954</v>
      </c>
    </row>
    <row r="469" spans="2:35">
      <c r="B469" s="39">
        <f t="shared" si="219"/>
        <v>441</v>
      </c>
      <c r="C469" s="42">
        <f t="shared" si="220"/>
        <v>7.9316546762574749</v>
      </c>
      <c r="D469" s="10">
        <f t="shared" si="221"/>
        <v>7.0683453237424274</v>
      </c>
      <c r="E469" s="40">
        <f t="shared" si="222"/>
        <v>31.863309352515145</v>
      </c>
      <c r="F469" s="40">
        <f t="shared" si="223"/>
        <v>46</v>
      </c>
      <c r="G469" s="3">
        <f t="shared" si="224"/>
        <v>345.68345323741801</v>
      </c>
      <c r="H469" s="3">
        <f t="shared" si="225"/>
        <v>150.59214621494854</v>
      </c>
      <c r="I469">
        <f t="shared" si="210"/>
        <v>1.5059214621494855E-4</v>
      </c>
      <c r="J469" s="4">
        <f t="shared" si="226"/>
        <v>945.04642733537048</v>
      </c>
      <c r="K469" s="40">
        <f t="shared" si="227"/>
        <v>6.2755359498393304</v>
      </c>
      <c r="L469" s="40">
        <f t="shared" si="211"/>
        <v>0</v>
      </c>
      <c r="M469" s="10">
        <f t="shared" si="228"/>
        <v>6.8728318731410774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15.276587152139655</v>
      </c>
      <c r="Q469" s="42">
        <f t="shared" si="230"/>
        <v>0.53989169033911666</v>
      </c>
      <c r="R469" s="4">
        <f t="shared" si="231"/>
        <v>298847.12749216106</v>
      </c>
      <c r="S469">
        <f t="shared" si="212"/>
        <v>2.9884712749216107E-4</v>
      </c>
      <c r="T469" s="41">
        <f t="shared" si="213"/>
        <v>5.2600340777648005E-4</v>
      </c>
      <c r="U469" s="42">
        <f t="shared" si="232"/>
        <v>0.53065089040273072</v>
      </c>
      <c r="V469" s="42">
        <f t="shared" si="233"/>
        <v>1.1731196353030415</v>
      </c>
      <c r="W469" s="42">
        <f t="shared" si="234"/>
        <v>1.1576462343329457</v>
      </c>
      <c r="X469" s="42">
        <f t="shared" si="235"/>
        <v>1.5473400970095863E-2</v>
      </c>
      <c r="Y469" s="42">
        <f t="shared" si="209"/>
        <v>1.1378307880356469E-2</v>
      </c>
      <c r="Z469" s="10">
        <f t="shared" si="236"/>
        <v>21.631623887105249</v>
      </c>
      <c r="AA469">
        <f t="shared" si="214"/>
        <v>6873661.4932478517</v>
      </c>
      <c r="AB469" s="10">
        <f t="shared" si="215"/>
        <v>6.8736614932478517</v>
      </c>
      <c r="AC469" s="10">
        <f t="shared" si="216"/>
        <v>6.7726614932478517</v>
      </c>
      <c r="AD469" s="3">
        <f t="shared" si="217"/>
        <v>982.25692432891253</v>
      </c>
      <c r="AI469" s="94">
        <f t="shared" si="218"/>
        <v>1.1576462343329457</v>
      </c>
    </row>
    <row r="470" spans="2:35">
      <c r="B470" s="39">
        <f t="shared" si="219"/>
        <v>442</v>
      </c>
      <c r="C470" s="42">
        <f t="shared" si="220"/>
        <v>7.949640287768263</v>
      </c>
      <c r="D470" s="10">
        <f t="shared" si="221"/>
        <v>7.0503597122316393</v>
      </c>
      <c r="E470" s="40">
        <f t="shared" si="222"/>
        <v>31.899280575536721</v>
      </c>
      <c r="F470" s="40">
        <f t="shared" si="223"/>
        <v>46</v>
      </c>
      <c r="G470" s="3">
        <f t="shared" si="224"/>
        <v>345.50359712231011</v>
      </c>
      <c r="H470" s="3">
        <f t="shared" si="225"/>
        <v>150.59214621494854</v>
      </c>
      <c r="I470">
        <f t="shared" si="210"/>
        <v>1.5059214621494855E-4</v>
      </c>
      <c r="J470" s="4">
        <f t="shared" si="226"/>
        <v>946.84783096928948</v>
      </c>
      <c r="K470" s="40">
        <f t="shared" si="227"/>
        <v>6.2874980851777016</v>
      </c>
      <c r="L470" s="40">
        <f t="shared" si="211"/>
        <v>0</v>
      </c>
      <c r="M470" s="10">
        <f t="shared" si="228"/>
        <v>6.8736614932478517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15.277175376118782</v>
      </c>
      <c r="Q470" s="42">
        <f t="shared" si="230"/>
        <v>0.54106897678559573</v>
      </c>
      <c r="R470" s="4">
        <f t="shared" si="231"/>
        <v>298069.24847743253</v>
      </c>
      <c r="S470">
        <f t="shared" si="212"/>
        <v>2.9806924847743251E-4</v>
      </c>
      <c r="T470" s="41">
        <f t="shared" si="213"/>
        <v>5.2678128679120866E-4</v>
      </c>
      <c r="U470" s="42">
        <f t="shared" si="232"/>
        <v>0.52926964175143776</v>
      </c>
      <c r="V470" s="42">
        <f t="shared" si="233"/>
        <v>1.1732477303411435</v>
      </c>
      <c r="W470" s="42">
        <f t="shared" si="234"/>
        <v>1.1577880580832287</v>
      </c>
      <c r="X470" s="42">
        <f t="shared" si="235"/>
        <v>1.5459672257914781E-2</v>
      </c>
      <c r="Y470" s="42">
        <f t="shared" si="209"/>
        <v>1.1396508342972721E-2</v>
      </c>
      <c r="Z470" s="10">
        <f t="shared" si="236"/>
        <v>21.634231565803059</v>
      </c>
      <c r="AA470">
        <f t="shared" si="214"/>
        <v>6874477.9333447963</v>
      </c>
      <c r="AB470" s="10">
        <f t="shared" si="215"/>
        <v>6.8744779333447967</v>
      </c>
      <c r="AC470" s="10">
        <f t="shared" si="216"/>
        <v>6.7734779333447968</v>
      </c>
      <c r="AD470" s="3">
        <f t="shared" si="217"/>
        <v>982.37533478532214</v>
      </c>
      <c r="AI470" s="94">
        <f t="shared" si="218"/>
        <v>1.1577880580832287</v>
      </c>
    </row>
    <row r="471" spans="2:35">
      <c r="B471" s="39">
        <f t="shared" si="219"/>
        <v>443</v>
      </c>
      <c r="C471" s="42">
        <f t="shared" si="220"/>
        <v>7.9676258992790512</v>
      </c>
      <c r="D471" s="10">
        <f t="shared" si="221"/>
        <v>7.0323741007208511</v>
      </c>
      <c r="E471" s="40">
        <f t="shared" si="222"/>
        <v>31.935251798558298</v>
      </c>
      <c r="F471" s="40">
        <f t="shared" si="223"/>
        <v>46</v>
      </c>
      <c r="G471" s="3">
        <f t="shared" si="224"/>
        <v>345.32374100720222</v>
      </c>
      <c r="H471" s="3">
        <f t="shared" si="225"/>
        <v>150.59214621494854</v>
      </c>
      <c r="I471">
        <f t="shared" si="210"/>
        <v>1.5059214621494855E-4</v>
      </c>
      <c r="J471" s="4">
        <f t="shared" si="226"/>
        <v>948.65126710194909</v>
      </c>
      <c r="K471" s="40">
        <f t="shared" si="227"/>
        <v>6.2994737172275004</v>
      </c>
      <c r="L471" s="40">
        <f t="shared" si="211"/>
        <v>0</v>
      </c>
      <c r="M471" s="10">
        <f t="shared" si="228"/>
        <v>6.8744779333447967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15.27775420790007</v>
      </c>
      <c r="Q471" s="42">
        <f t="shared" si="230"/>
        <v>0.54224621862795286</v>
      </c>
      <c r="R471" s="4">
        <f t="shared" si="231"/>
        <v>297291.31557955395</v>
      </c>
      <c r="S471">
        <f t="shared" si="212"/>
        <v>2.9729131557955395E-4</v>
      </c>
      <c r="T471" s="41">
        <f t="shared" si="213"/>
        <v>5.2755921968908716E-4</v>
      </c>
      <c r="U471" s="42">
        <f t="shared" si="232"/>
        <v>0.52788829742199073</v>
      </c>
      <c r="V471" s="42">
        <f t="shared" si="233"/>
        <v>1.1733734562825637</v>
      </c>
      <c r="W471" s="42">
        <f t="shared" si="234"/>
        <v>1.1579276287077644</v>
      </c>
      <c r="X471" s="42">
        <f t="shared" si="235"/>
        <v>1.5445827574799287E-2</v>
      </c>
      <c r="Y471" s="42">
        <f t="shared" si="209"/>
        <v>1.1414691817483608E-2</v>
      </c>
      <c r="Z471" s="10">
        <f t="shared" si="236"/>
        <v>21.63679714328709</v>
      </c>
      <c r="AA471">
        <f t="shared" si="214"/>
        <v>6875281.1919408552</v>
      </c>
      <c r="AB471" s="10">
        <f t="shared" si="215"/>
        <v>6.8752811919408554</v>
      </c>
      <c r="AC471" s="10">
        <f t="shared" si="216"/>
        <v>6.7742811919408554</v>
      </c>
      <c r="AD471" s="3">
        <f t="shared" si="217"/>
        <v>982.49183349396014</v>
      </c>
      <c r="AI471" s="94">
        <f t="shared" si="218"/>
        <v>1.1579276287077644</v>
      </c>
    </row>
    <row r="472" spans="2:35">
      <c r="B472" s="39">
        <f t="shared" si="219"/>
        <v>444</v>
      </c>
      <c r="C472" s="42">
        <f t="shared" si="220"/>
        <v>7.9856115107898393</v>
      </c>
      <c r="D472" s="10">
        <f t="shared" si="221"/>
        <v>7.014388489210063</v>
      </c>
      <c r="E472" s="40">
        <f t="shared" si="222"/>
        <v>31.971223021579874</v>
      </c>
      <c r="F472" s="40">
        <f t="shared" si="223"/>
        <v>46</v>
      </c>
      <c r="G472" s="3">
        <f t="shared" si="224"/>
        <v>345.14388489209432</v>
      </c>
      <c r="H472" s="3">
        <f t="shared" si="225"/>
        <v>150.59214621494854</v>
      </c>
      <c r="I472">
        <f t="shared" si="210"/>
        <v>1.5059214621494855E-4</v>
      </c>
      <c r="J472" s="4">
        <f t="shared" si="226"/>
        <v>950.45673573334955</v>
      </c>
      <c r="K472" s="40">
        <f t="shared" si="227"/>
        <v>6.3114628459887268</v>
      </c>
      <c r="L472" s="40">
        <f t="shared" si="211"/>
        <v>0</v>
      </c>
      <c r="M472" s="10">
        <f t="shared" si="228"/>
        <v>6.8752811919408554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15.27832364870325</v>
      </c>
      <c r="Q472" s="42">
        <f t="shared" si="230"/>
        <v>0.54342341659314419</v>
      </c>
      <c r="R472" s="4">
        <f t="shared" si="231"/>
        <v>296513.32989519724</v>
      </c>
      <c r="S472">
        <f t="shared" si="212"/>
        <v>2.9651332989519724E-4</v>
      </c>
      <c r="T472" s="41">
        <f t="shared" si="213"/>
        <v>5.2833720537344398E-4</v>
      </c>
      <c r="U472" s="42">
        <f t="shared" si="232"/>
        <v>0.52650685936170594</v>
      </c>
      <c r="V472" s="42">
        <f t="shared" si="233"/>
        <v>1.173496812883345</v>
      </c>
      <c r="W472" s="42">
        <f t="shared" si="234"/>
        <v>1.158064945951657</v>
      </c>
      <c r="X472" s="42">
        <f t="shared" si="235"/>
        <v>1.5431866931687965E-2</v>
      </c>
      <c r="Y472" s="42">
        <f t="shared" si="209"/>
        <v>1.1432858179834695E-2</v>
      </c>
      <c r="Z472" s="10">
        <f t="shared" si="236"/>
        <v>21.639320614859255</v>
      </c>
      <c r="AA472">
        <f t="shared" si="214"/>
        <v>6876071.2675651032</v>
      </c>
      <c r="AB472" s="10">
        <f t="shared" si="215"/>
        <v>6.876071267565103</v>
      </c>
      <c r="AC472" s="10">
        <f t="shared" si="216"/>
        <v>6.775071267565103</v>
      </c>
      <c r="AD472" s="3">
        <f t="shared" si="217"/>
        <v>982.60642024149433</v>
      </c>
      <c r="AI472" s="94">
        <f t="shared" si="218"/>
        <v>1.158064945951657</v>
      </c>
    </row>
    <row r="473" spans="2:35">
      <c r="B473" s="39">
        <f t="shared" si="219"/>
        <v>445</v>
      </c>
      <c r="C473" s="42">
        <f t="shared" si="220"/>
        <v>8.0035971223006275</v>
      </c>
      <c r="D473" s="10">
        <f t="shared" si="221"/>
        <v>6.9964028776992748</v>
      </c>
      <c r="E473" s="40">
        <f t="shared" si="222"/>
        <v>32.00719424460145</v>
      </c>
      <c r="F473" s="40">
        <f t="shared" si="223"/>
        <v>46</v>
      </c>
      <c r="G473" s="3">
        <f t="shared" si="224"/>
        <v>344.96402877698642</v>
      </c>
      <c r="H473" s="3">
        <f t="shared" si="225"/>
        <v>150.59214621494854</v>
      </c>
      <c r="I473">
        <f t="shared" si="210"/>
        <v>1.5059214621494855E-4</v>
      </c>
      <c r="J473" s="4">
        <f t="shared" si="226"/>
        <v>952.26423686349085</v>
      </c>
      <c r="K473" s="40">
        <f t="shared" si="227"/>
        <v>6.3234654714613816</v>
      </c>
      <c r="L473" s="40">
        <f t="shared" si="211"/>
        <v>0</v>
      </c>
      <c r="M473" s="10">
        <f t="shared" si="228"/>
        <v>6.876071267565103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15.278883699725167</v>
      </c>
      <c r="Q473" s="42">
        <f t="shared" si="230"/>
        <v>0.54460057140787133</v>
      </c>
      <c r="R473" s="4">
        <f t="shared" si="231"/>
        <v>295735.29252103443</v>
      </c>
      <c r="S473">
        <f t="shared" si="212"/>
        <v>2.957352925210344E-4</v>
      </c>
      <c r="T473" s="41">
        <f t="shared" si="213"/>
        <v>5.2911524274760677E-4</v>
      </c>
      <c r="U473" s="42">
        <f t="shared" si="232"/>
        <v>0.52512532951790003</v>
      </c>
      <c r="V473" s="42">
        <f t="shared" si="233"/>
        <v>1.1736177999035313</v>
      </c>
      <c r="W473" s="42">
        <f t="shared" si="234"/>
        <v>1.1582000095634513</v>
      </c>
      <c r="X473" s="42">
        <f t="shared" si="235"/>
        <v>1.5417790340080062E-2</v>
      </c>
      <c r="Y473" s="42">
        <f t="shared" si="209"/>
        <v>1.1451007305965974E-2</v>
      </c>
      <c r="Z473" s="10">
        <f t="shared" si="236"/>
        <v>21.641801975884899</v>
      </c>
      <c r="AA473">
        <f t="shared" si="214"/>
        <v>6876848.1587664727</v>
      </c>
      <c r="AB473" s="10">
        <f t="shared" si="215"/>
        <v>6.8768481587664727</v>
      </c>
      <c r="AC473" s="10">
        <f t="shared" si="216"/>
        <v>6.7758481587664727</v>
      </c>
      <c r="AD473" s="3">
        <f t="shared" si="217"/>
        <v>982.71909481747252</v>
      </c>
      <c r="AI473" s="94">
        <f t="shared" si="218"/>
        <v>1.1582000095634513</v>
      </c>
    </row>
    <row r="474" spans="2:35">
      <c r="B474" s="39">
        <f t="shared" si="219"/>
        <v>446</v>
      </c>
      <c r="C474" s="42">
        <f t="shared" si="220"/>
        <v>8.0215827338114156</v>
      </c>
      <c r="D474" s="10">
        <f t="shared" si="221"/>
        <v>6.9784172661884867</v>
      </c>
      <c r="E474" s="40">
        <f t="shared" si="222"/>
        <v>32.043165467623027</v>
      </c>
      <c r="F474" s="40">
        <f t="shared" si="223"/>
        <v>46</v>
      </c>
      <c r="G474" s="3">
        <f t="shared" si="224"/>
        <v>344.78417266187853</v>
      </c>
      <c r="H474" s="3">
        <f t="shared" si="225"/>
        <v>150.59214621494854</v>
      </c>
      <c r="I474">
        <f t="shared" si="210"/>
        <v>1.5059214621494855E-4</v>
      </c>
      <c r="J474" s="4">
        <f t="shared" si="226"/>
        <v>954.07377049237266</v>
      </c>
      <c r="K474" s="40">
        <f t="shared" si="227"/>
        <v>6.3354815936454623</v>
      </c>
      <c r="L474" s="40">
        <f t="shared" si="211"/>
        <v>0</v>
      </c>
      <c r="M474" s="10">
        <f t="shared" si="228"/>
        <v>6.8768481587664727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15.279434362139593</v>
      </c>
      <c r="Q474" s="42">
        <f t="shared" si="230"/>
        <v>0.54577768379858616</v>
      </c>
      <c r="R474" s="4">
        <f t="shared" si="231"/>
        <v>294957.20455373754</v>
      </c>
      <c r="S474">
        <f t="shared" si="212"/>
        <v>2.9495720455373754E-4</v>
      </c>
      <c r="T474" s="41">
        <f t="shared" si="213"/>
        <v>5.2989333071490363E-4</v>
      </c>
      <c r="U474" s="42">
        <f t="shared" si="232"/>
        <v>0.52374370983788954</v>
      </c>
      <c r="V474" s="42">
        <f t="shared" si="233"/>
        <v>1.1737364171075215</v>
      </c>
      <c r="W474" s="42">
        <f t="shared" si="234"/>
        <v>1.1583328192950866</v>
      </c>
      <c r="X474" s="42">
        <f t="shared" si="235"/>
        <v>1.5403597812434944E-2</v>
      </c>
      <c r="Y474" s="42">
        <f t="shared" si="209"/>
        <v>1.1469139071812578E-2</v>
      </c>
      <c r="Z474" s="10">
        <f t="shared" si="236"/>
        <v>21.644241221792754</v>
      </c>
      <c r="AA474">
        <f t="shared" si="214"/>
        <v>6877611.8641137406</v>
      </c>
      <c r="AB474" s="10">
        <f t="shared" si="215"/>
        <v>6.8776118641137405</v>
      </c>
      <c r="AC474" s="10">
        <f t="shared" si="216"/>
        <v>6.7766118641137405</v>
      </c>
      <c r="AD474" s="3">
        <f t="shared" si="217"/>
        <v>982.82985701432062</v>
      </c>
      <c r="AI474" s="94">
        <f t="shared" si="218"/>
        <v>1.1583328192950866</v>
      </c>
    </row>
    <row r="475" spans="2:35">
      <c r="B475" s="39">
        <f t="shared" si="219"/>
        <v>447</v>
      </c>
      <c r="C475" s="42">
        <f t="shared" si="220"/>
        <v>8.0395683453222038</v>
      </c>
      <c r="D475" s="10">
        <f t="shared" si="221"/>
        <v>6.9604316546776985</v>
      </c>
      <c r="E475" s="40">
        <f t="shared" si="222"/>
        <v>32.079136690644603</v>
      </c>
      <c r="F475" s="40">
        <f t="shared" si="223"/>
        <v>46</v>
      </c>
      <c r="G475" s="3">
        <f t="shared" si="224"/>
        <v>344.60431654677063</v>
      </c>
      <c r="H475" s="3">
        <f t="shared" si="225"/>
        <v>150.59214621494854</v>
      </c>
      <c r="I475">
        <f t="shared" si="210"/>
        <v>1.5059214621494855E-4</v>
      </c>
      <c r="J475" s="4">
        <f t="shared" si="226"/>
        <v>955.88533661999543</v>
      </c>
      <c r="K475" s="40">
        <f t="shared" si="227"/>
        <v>6.3475112125409723</v>
      </c>
      <c r="L475" s="40">
        <f t="shared" si="211"/>
        <v>0</v>
      </c>
      <c r="M475" s="10">
        <f t="shared" si="228"/>
        <v>6.8776118641137405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15.279975637097236</v>
      </c>
      <c r="Q475" s="42">
        <f t="shared" si="230"/>
        <v>0.546954754491495</v>
      </c>
      <c r="R475" s="4">
        <f t="shared" si="231"/>
        <v>294179.06708997843</v>
      </c>
      <c r="S475">
        <f t="shared" si="212"/>
        <v>2.9417906708997842E-4</v>
      </c>
      <c r="T475" s="41">
        <f t="shared" si="213"/>
        <v>5.3067146817866275E-4</v>
      </c>
      <c r="U475" s="42">
        <f t="shared" si="232"/>
        <v>0.5223620022689911</v>
      </c>
      <c r="V475" s="42">
        <f t="shared" si="233"/>
        <v>1.1738526642642713</v>
      </c>
      <c r="W475" s="42">
        <f t="shared" si="234"/>
        <v>1.1584633749018953</v>
      </c>
      <c r="X475" s="42">
        <f t="shared" si="235"/>
        <v>1.5389289362375935E-2</v>
      </c>
      <c r="Y475" s="42">
        <f t="shared" si="209"/>
        <v>1.1487253353305724E-2</v>
      </c>
      <c r="Z475" s="10">
        <f t="shared" si="236"/>
        <v>21.646638348075417</v>
      </c>
      <c r="AA475">
        <f t="shared" si="214"/>
        <v>6878362.3821956832</v>
      </c>
      <c r="AB475" s="10">
        <f t="shared" si="215"/>
        <v>6.8783623821956832</v>
      </c>
      <c r="AC475" s="10">
        <f t="shared" si="216"/>
        <v>6.7773623821956832</v>
      </c>
      <c r="AD475" s="3">
        <f t="shared" si="217"/>
        <v>982.93870662736526</v>
      </c>
      <c r="AI475" s="94">
        <f t="shared" si="218"/>
        <v>1.1584633749018953</v>
      </c>
    </row>
    <row r="476" spans="2:35">
      <c r="B476" s="39">
        <f t="shared" si="219"/>
        <v>448</v>
      </c>
      <c r="C476" s="42">
        <f t="shared" si="220"/>
        <v>8.0575539568329919</v>
      </c>
      <c r="D476" s="10">
        <f t="shared" si="221"/>
        <v>6.9424460431669104</v>
      </c>
      <c r="E476" s="40">
        <f t="shared" si="222"/>
        <v>32.115107913666179</v>
      </c>
      <c r="F476" s="40">
        <f t="shared" si="223"/>
        <v>46</v>
      </c>
      <c r="G476" s="3">
        <f t="shared" si="224"/>
        <v>344.42446043166274</v>
      </c>
      <c r="H476" s="3">
        <f t="shared" si="225"/>
        <v>150.59214621494854</v>
      </c>
      <c r="I476">
        <f t="shared" si="210"/>
        <v>1.5059214621494855E-4</v>
      </c>
      <c r="J476" s="4">
        <f t="shared" si="226"/>
        <v>957.69893524635881</v>
      </c>
      <c r="K476" s="40">
        <f t="shared" si="227"/>
        <v>6.359554328147909</v>
      </c>
      <c r="L476" s="40">
        <f t="shared" si="211"/>
        <v>0</v>
      </c>
      <c r="M476" s="10">
        <f t="shared" si="228"/>
        <v>6.8783623821956832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15.280507525725874</v>
      </c>
      <c r="Q476" s="42">
        <f t="shared" si="230"/>
        <v>0.54813178421256337</v>
      </c>
      <c r="R476" s="4">
        <f t="shared" si="231"/>
        <v>293400.88122642919</v>
      </c>
      <c r="S476">
        <f t="shared" si="212"/>
        <v>2.9340088122642921E-4</v>
      </c>
      <c r="T476" s="41">
        <f t="shared" si="213"/>
        <v>5.3144965404221191E-4</v>
      </c>
      <c r="U476" s="42">
        <f t="shared" si="232"/>
        <v>0.52098020875852125</v>
      </c>
      <c r="V476" s="42">
        <f t="shared" si="233"/>
        <v>1.1739665411470026</v>
      </c>
      <c r="W476" s="42">
        <f t="shared" si="234"/>
        <v>1.1585916761426283</v>
      </c>
      <c r="X476" s="42">
        <f t="shared" si="235"/>
        <v>1.537486500437435E-2</v>
      </c>
      <c r="Y476" s="42">
        <f t="shared" si="209"/>
        <v>1.1505350026373286E-2</v>
      </c>
      <c r="Z476" s="10">
        <f t="shared" si="236"/>
        <v>21.648993350289096</v>
      </c>
      <c r="AA476">
        <f t="shared" si="214"/>
        <v>6879099.7116209893</v>
      </c>
      <c r="AB476" s="10">
        <f t="shared" si="215"/>
        <v>6.8790997116209889</v>
      </c>
      <c r="AC476" s="10">
        <f t="shared" si="216"/>
        <v>6.7780997116209889</v>
      </c>
      <c r="AD476" s="3">
        <f t="shared" si="217"/>
        <v>983.04564345482083</v>
      </c>
      <c r="AI476" s="94">
        <f t="shared" si="218"/>
        <v>1.1585916761426283</v>
      </c>
    </row>
    <row r="477" spans="2:35">
      <c r="B477" s="39">
        <f t="shared" si="219"/>
        <v>449</v>
      </c>
      <c r="C477" s="42">
        <f t="shared" si="220"/>
        <v>8.0755395683437801</v>
      </c>
      <c r="D477" s="10">
        <f t="shared" si="221"/>
        <v>6.9244604316561222</v>
      </c>
      <c r="E477" s="40">
        <f t="shared" si="222"/>
        <v>32.151079136687756</v>
      </c>
      <c r="F477" s="40">
        <f t="shared" si="223"/>
        <v>46</v>
      </c>
      <c r="G477" s="3">
        <f t="shared" si="224"/>
        <v>344.24460431655484</v>
      </c>
      <c r="H477" s="3">
        <f t="shared" si="225"/>
        <v>150.59214621494854</v>
      </c>
      <c r="I477">
        <f t="shared" si="210"/>
        <v>1.5059214621494855E-4</v>
      </c>
      <c r="J477" s="4">
        <f t="shared" si="226"/>
        <v>959.51456637146305</v>
      </c>
      <c r="K477" s="40">
        <f t="shared" si="227"/>
        <v>6.3716109404662751</v>
      </c>
      <c r="L477" s="40">
        <f t="shared" si="211"/>
        <v>0</v>
      </c>
      <c r="M477" s="10">
        <f t="shared" si="228"/>
        <v>6.8790997116209889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15.281030029130296</v>
      </c>
      <c r="Q477" s="42">
        <f t="shared" si="230"/>
        <v>0.54930877368752029</v>
      </c>
      <c r="R477" s="4">
        <f t="shared" si="231"/>
        <v>292622.64805976179</v>
      </c>
      <c r="S477">
        <f t="shared" si="212"/>
        <v>2.9262264805976181E-4</v>
      </c>
      <c r="T477" s="41">
        <f t="shared" si="213"/>
        <v>5.3222788720887941E-4</v>
      </c>
      <c r="U477" s="42">
        <f t="shared" si="232"/>
        <v>0.51959833125379662</v>
      </c>
      <c r="V477" s="42">
        <f t="shared" si="233"/>
        <v>1.1740780475332637</v>
      </c>
      <c r="W477" s="42">
        <f t="shared" si="234"/>
        <v>1.1587177227794407</v>
      </c>
      <c r="X477" s="42">
        <f t="shared" si="235"/>
        <v>1.5360324753822985E-2</v>
      </c>
      <c r="Y477" s="42">
        <f t="shared" si="209"/>
        <v>1.1523428966940457E-2</v>
      </c>
      <c r="Z477" s="10">
        <f t="shared" si="236"/>
        <v>21.651306224053503</v>
      </c>
      <c r="AA477">
        <f t="shared" si="214"/>
        <v>6879823.8510182286</v>
      </c>
      <c r="AB477" s="10">
        <f t="shared" si="215"/>
        <v>6.8798238510182284</v>
      </c>
      <c r="AC477" s="10">
        <f t="shared" si="216"/>
        <v>6.7788238510182284</v>
      </c>
      <c r="AD477" s="3">
        <f t="shared" si="217"/>
        <v>983.15066729778516</v>
      </c>
      <c r="AI477" s="94">
        <f t="shared" si="218"/>
        <v>1.1587177227794407</v>
      </c>
    </row>
    <row r="478" spans="2:35">
      <c r="B478" s="39">
        <f t="shared" si="219"/>
        <v>450</v>
      </c>
      <c r="C478" s="42">
        <f t="shared" si="220"/>
        <v>8.0935251798545682</v>
      </c>
      <c r="D478" s="10">
        <f t="shared" si="221"/>
        <v>6.9064748201453341</v>
      </c>
      <c r="E478" s="40">
        <f t="shared" si="222"/>
        <v>32.187050359709332</v>
      </c>
      <c r="F478" s="40">
        <f t="shared" si="223"/>
        <v>46</v>
      </c>
      <c r="G478" s="3">
        <f t="shared" si="224"/>
        <v>344.06474820144695</v>
      </c>
      <c r="H478" s="3">
        <f t="shared" si="225"/>
        <v>150.59214621494854</v>
      </c>
      <c r="I478">
        <f t="shared" si="210"/>
        <v>1.5059214621494855E-4</v>
      </c>
      <c r="J478" s="4">
        <f t="shared" si="226"/>
        <v>961.3322299953079</v>
      </c>
      <c r="K478" s="40">
        <f t="shared" si="227"/>
        <v>6.383681049496067</v>
      </c>
      <c r="L478" s="40">
        <f t="shared" si="211"/>
        <v>0</v>
      </c>
      <c r="M478" s="10">
        <f t="shared" si="228"/>
        <v>6.8798238510182284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15.281543148392309</v>
      </c>
      <c r="Q478" s="42">
        <f t="shared" si="230"/>
        <v>0.5504857236418631</v>
      </c>
      <c r="R478" s="4">
        <f t="shared" si="231"/>
        <v>291844.3686866482</v>
      </c>
      <c r="S478">
        <f t="shared" si="212"/>
        <v>2.9184436868664819E-4</v>
      </c>
      <c r="T478" s="41">
        <f t="shared" si="213"/>
        <v>5.3300616658199292E-4</v>
      </c>
      <c r="U478" s="42">
        <f t="shared" si="232"/>
        <v>0.51821637170213375</v>
      </c>
      <c r="V478" s="42">
        <f t="shared" si="233"/>
        <v>1.1741871832048583</v>
      </c>
      <c r="W478" s="42">
        <f t="shared" si="234"/>
        <v>1.1588415145778861</v>
      </c>
      <c r="X478" s="42">
        <f t="shared" si="235"/>
        <v>1.5345668626972175E-2</v>
      </c>
      <c r="Y478" s="42">
        <f t="shared" ref="Y478:Y541" si="239">IF((X478*(Q478-Q477)+Y477)&lt;0,0,X478*(Q478-Q477)+Y477)</f>
        <v>1.1541490050930333E-2</v>
      </c>
      <c r="Z478" s="10">
        <f t="shared" si="236"/>
        <v>21.653576965051666</v>
      </c>
      <c r="AA478">
        <f t="shared" si="214"/>
        <v>6880534.7990358016</v>
      </c>
      <c r="AB478" s="10">
        <f t="shared" si="215"/>
        <v>6.8805347990358019</v>
      </c>
      <c r="AC478" s="10">
        <f t="shared" si="216"/>
        <v>6.7795347990358019</v>
      </c>
      <c r="AD478" s="3">
        <f t="shared" si="217"/>
        <v>983.25377796023224</v>
      </c>
      <c r="AI478" s="94">
        <f t="shared" si="218"/>
        <v>1.1588415145778861</v>
      </c>
    </row>
    <row r="479" spans="2:35">
      <c r="B479" s="39">
        <f t="shared" si="219"/>
        <v>451</v>
      </c>
      <c r="C479" s="42">
        <f t="shared" si="220"/>
        <v>8.1115107913653564</v>
      </c>
      <c r="D479" s="10">
        <f t="shared" si="221"/>
        <v>6.8884892086345459</v>
      </c>
      <c r="E479" s="40">
        <f t="shared" si="222"/>
        <v>32.223021582730908</v>
      </c>
      <c r="F479" s="40">
        <f t="shared" si="223"/>
        <v>46</v>
      </c>
      <c r="G479" s="3">
        <f t="shared" si="224"/>
        <v>343.88489208633905</v>
      </c>
      <c r="H479" s="3">
        <f t="shared" si="225"/>
        <v>150.59214621494854</v>
      </c>
      <c r="I479">
        <f t="shared" si="210"/>
        <v>1.5059214621494855E-4</v>
      </c>
      <c r="J479" s="4">
        <f t="shared" si="226"/>
        <v>963.15192611789348</v>
      </c>
      <c r="K479" s="40">
        <f t="shared" si="227"/>
        <v>6.3957646552372873</v>
      </c>
      <c r="L479" s="40">
        <f t="shared" si="211"/>
        <v>0</v>
      </c>
      <c r="M479" s="10">
        <f t="shared" si="228"/>
        <v>6.8805347990358019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15.282046884570711</v>
      </c>
      <c r="Q479" s="42">
        <f t="shared" si="230"/>
        <v>0.55166263480086153</v>
      </c>
      <c r="R479" s="4">
        <f t="shared" si="231"/>
        <v>291066.04420376045</v>
      </c>
      <c r="S479">
        <f t="shared" si="212"/>
        <v>2.9106604420376042E-4</v>
      </c>
      <c r="T479" s="41">
        <f t="shared" si="213"/>
        <v>5.3378449106488075E-4</v>
      </c>
      <c r="U479" s="42">
        <f t="shared" si="232"/>
        <v>0.51683433205084928</v>
      </c>
      <c r="V479" s="42">
        <f t="shared" si="233"/>
        <v>1.1742939479481289</v>
      </c>
      <c r="W479" s="42">
        <f t="shared" si="234"/>
        <v>1.1589630513069082</v>
      </c>
      <c r="X479" s="42">
        <f t="shared" si="235"/>
        <v>1.533089664122067E-2</v>
      </c>
      <c r="Y479" s="42">
        <f t="shared" si="239"/>
        <v>1.1559533154264837E-2</v>
      </c>
      <c r="Z479" s="10">
        <f t="shared" si="236"/>
        <v>21.655805569030278</v>
      </c>
      <c r="AA479">
        <f t="shared" si="214"/>
        <v>6881232.5543420333</v>
      </c>
      <c r="AB479" s="10">
        <f t="shared" si="215"/>
        <v>6.8812325543420334</v>
      </c>
      <c r="AC479" s="10">
        <f t="shared" si="216"/>
        <v>6.7802325543420334</v>
      </c>
      <c r="AD479" s="3">
        <f t="shared" si="217"/>
        <v>983.35497524902587</v>
      </c>
      <c r="AI479" s="94">
        <f t="shared" si="218"/>
        <v>1.1589630513069082</v>
      </c>
    </row>
    <row r="480" spans="2:35">
      <c r="B480" s="39">
        <f t="shared" si="219"/>
        <v>452</v>
      </c>
      <c r="C480" s="42">
        <f t="shared" si="220"/>
        <v>8.1294964028761445</v>
      </c>
      <c r="D480" s="10">
        <f t="shared" si="221"/>
        <v>6.8705035971237578</v>
      </c>
      <c r="E480" s="40">
        <f t="shared" si="222"/>
        <v>32.258992805752484</v>
      </c>
      <c r="F480" s="40">
        <f t="shared" si="223"/>
        <v>46</v>
      </c>
      <c r="G480" s="3">
        <f t="shared" si="224"/>
        <v>343.70503597123115</v>
      </c>
      <c r="H480" s="3">
        <f t="shared" si="225"/>
        <v>150.59214621494854</v>
      </c>
      <c r="I480">
        <f t="shared" si="210"/>
        <v>1.5059214621494855E-4</v>
      </c>
      <c r="J480" s="4">
        <f t="shared" si="226"/>
        <v>964.97365473922002</v>
      </c>
      <c r="K480" s="40">
        <f t="shared" si="227"/>
        <v>6.4078617576899362</v>
      </c>
      <c r="L480" s="40">
        <f t="shared" si="211"/>
        <v>0</v>
      </c>
      <c r="M480" s="10">
        <f t="shared" si="228"/>
        <v>6.8812325543420334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15.282541238701373</v>
      </c>
      <c r="Q480" s="42">
        <f t="shared" si="230"/>
        <v>0.55283950788956238</v>
      </c>
      <c r="R480" s="4">
        <f t="shared" si="231"/>
        <v>290287.6757077704</v>
      </c>
      <c r="S480">
        <f t="shared" si="212"/>
        <v>2.9028767570777041E-4</v>
      </c>
      <c r="T480" s="41">
        <f t="shared" si="213"/>
        <v>5.3456285956087076E-4</v>
      </c>
      <c r="U480" s="42">
        <f t="shared" si="232"/>
        <v>0.51545221424725962</v>
      </c>
      <c r="V480" s="42">
        <f t="shared" si="233"/>
        <v>1.1743983415538699</v>
      </c>
      <c r="W480" s="42">
        <f t="shared" si="234"/>
        <v>1.1590823327388573</v>
      </c>
      <c r="X480" s="42">
        <f t="shared" si="235"/>
        <v>1.5316008815012605E-2</v>
      </c>
      <c r="Y480" s="42">
        <f t="shared" si="239"/>
        <v>1.1577558152865531E-2</v>
      </c>
      <c r="Z480" s="10">
        <f t="shared" si="236"/>
        <v>21.657992031799942</v>
      </c>
      <c r="AA480">
        <f t="shared" si="214"/>
        <v>6881917.1156252641</v>
      </c>
      <c r="AB480" s="10">
        <f t="shared" si="215"/>
        <v>6.8819171156252645</v>
      </c>
      <c r="AC480" s="10">
        <f t="shared" si="216"/>
        <v>6.7809171156252646</v>
      </c>
      <c r="AD480" s="3">
        <f t="shared" si="217"/>
        <v>983.45425897393238</v>
      </c>
      <c r="AI480" s="94">
        <f t="shared" si="218"/>
        <v>1.1590823327388573</v>
      </c>
    </row>
    <row r="481" spans="2:35">
      <c r="B481" s="39">
        <f t="shared" si="219"/>
        <v>453</v>
      </c>
      <c r="C481" s="42">
        <f t="shared" si="220"/>
        <v>8.1474820143869326</v>
      </c>
      <c r="D481" s="10">
        <f t="shared" si="221"/>
        <v>6.8525179856129697</v>
      </c>
      <c r="E481" s="40">
        <f t="shared" si="222"/>
        <v>32.294964028774061</v>
      </c>
      <c r="F481" s="40">
        <f t="shared" si="223"/>
        <v>46</v>
      </c>
      <c r="G481" s="3">
        <f t="shared" si="224"/>
        <v>343.52517985612326</v>
      </c>
      <c r="H481" s="3">
        <f t="shared" si="225"/>
        <v>150.59214621494854</v>
      </c>
      <c r="I481">
        <f t="shared" si="210"/>
        <v>1.5059214621494855E-4</v>
      </c>
      <c r="J481" s="4">
        <f t="shared" si="226"/>
        <v>966.79741585928707</v>
      </c>
      <c r="K481" s="40">
        <f t="shared" si="227"/>
        <v>6.4199723568540117</v>
      </c>
      <c r="L481" s="40">
        <f t="shared" si="211"/>
        <v>0</v>
      </c>
      <c r="M481" s="10">
        <f t="shared" si="228"/>
        <v>6.8819171156252645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15.283026211797317</v>
      </c>
      <c r="Q481" s="42">
        <f t="shared" si="230"/>
        <v>0.55401634363279395</v>
      </c>
      <c r="R481" s="4">
        <f t="shared" si="231"/>
        <v>289509.26429535012</v>
      </c>
      <c r="S481">
        <f t="shared" si="212"/>
        <v>2.8950926429535011E-4</v>
      </c>
      <c r="T481" s="41">
        <f t="shared" si="213"/>
        <v>5.3534127097329106E-4</v>
      </c>
      <c r="U481" s="42">
        <f t="shared" si="232"/>
        <v>0.51407002023868142</v>
      </c>
      <c r="V481" s="42">
        <f t="shared" si="233"/>
        <v>1.1745003638168836</v>
      </c>
      <c r="W481" s="42">
        <f t="shared" si="234"/>
        <v>1.1591993586495042</v>
      </c>
      <c r="X481" s="42">
        <f t="shared" si="235"/>
        <v>1.5301005167379422E-2</v>
      </c>
      <c r="Y481" s="42">
        <f t="shared" si="239"/>
        <v>1.1595564922653874E-2</v>
      </c>
      <c r="Z481" s="10">
        <f t="shared" si="236"/>
        <v>21.660136349234307</v>
      </c>
      <c r="AA481">
        <f t="shared" si="214"/>
        <v>6882588.4815935707</v>
      </c>
      <c r="AB481" s="10">
        <f t="shared" si="215"/>
        <v>6.8825884815935705</v>
      </c>
      <c r="AC481" s="10">
        <f t="shared" si="216"/>
        <v>6.7815884815935705</v>
      </c>
      <c r="AD481" s="3">
        <f t="shared" si="217"/>
        <v>983.55162894758098</v>
      </c>
      <c r="AI481" s="94">
        <f t="shared" si="218"/>
        <v>1.1591993586495042</v>
      </c>
    </row>
    <row r="482" spans="2:35">
      <c r="B482" s="39">
        <f t="shared" si="219"/>
        <v>454</v>
      </c>
      <c r="C482" s="42">
        <f t="shared" si="220"/>
        <v>8.1654676258977208</v>
      </c>
      <c r="D482" s="10">
        <f t="shared" si="221"/>
        <v>6.8345323741021815</v>
      </c>
      <c r="E482" s="40">
        <f t="shared" si="222"/>
        <v>32.330935251795637</v>
      </c>
      <c r="F482" s="40">
        <f t="shared" si="223"/>
        <v>46</v>
      </c>
      <c r="G482" s="3">
        <f t="shared" si="224"/>
        <v>343.34532374101536</v>
      </c>
      <c r="H482" s="3">
        <f t="shared" si="225"/>
        <v>150.59214621494854</v>
      </c>
      <c r="I482">
        <f t="shared" si="210"/>
        <v>1.5059214621494855E-4</v>
      </c>
      <c r="J482" s="4">
        <f t="shared" si="226"/>
        <v>968.62320947809485</v>
      </c>
      <c r="K482" s="40">
        <f t="shared" si="227"/>
        <v>6.4320964527295139</v>
      </c>
      <c r="L482" s="40">
        <f t="shared" si="211"/>
        <v>0</v>
      </c>
      <c r="M482" s="10">
        <f t="shared" si="228"/>
        <v>6.8825884815935705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15.283501804848534</v>
      </c>
      <c r="Q482" s="42">
        <f t="shared" si="230"/>
        <v>0.55519314275517062</v>
      </c>
      <c r="R482" s="4">
        <f t="shared" si="231"/>
        <v>288730.8110631716</v>
      </c>
      <c r="S482">
        <f t="shared" si="212"/>
        <v>2.887308110631716E-4</v>
      </c>
      <c r="T482" s="41">
        <f t="shared" si="213"/>
        <v>5.3611972420546951E-4</v>
      </c>
      <c r="U482" s="42">
        <f t="shared" si="232"/>
        <v>0.51268775197243122</v>
      </c>
      <c r="V482" s="42">
        <f t="shared" si="233"/>
        <v>1.1746000145365261</v>
      </c>
      <c r="W482" s="42">
        <f t="shared" si="234"/>
        <v>1.1593141288179947</v>
      </c>
      <c r="X482" s="42">
        <f t="shared" si="235"/>
        <v>1.52858857185314E-2</v>
      </c>
      <c r="Y482" s="42">
        <f t="shared" si="239"/>
        <v>1.1613553339552192E-2</v>
      </c>
      <c r="Z482" s="10">
        <f t="shared" si="236"/>
        <v>21.662238517270563</v>
      </c>
      <c r="AA482">
        <f t="shared" si="214"/>
        <v>6883246.6509749265</v>
      </c>
      <c r="AB482" s="10">
        <f t="shared" si="215"/>
        <v>6.8832466509749262</v>
      </c>
      <c r="AC482" s="10">
        <f t="shared" si="216"/>
        <v>6.7822466509749262</v>
      </c>
      <c r="AD482" s="3">
        <f t="shared" si="217"/>
        <v>983.64708498548612</v>
      </c>
      <c r="AI482" s="94">
        <f t="shared" si="218"/>
        <v>1.1593141288179947</v>
      </c>
    </row>
    <row r="483" spans="2:35">
      <c r="B483" s="39">
        <f t="shared" si="219"/>
        <v>455</v>
      </c>
      <c r="C483" s="42">
        <f t="shared" si="220"/>
        <v>8.1834532374085089</v>
      </c>
      <c r="D483" s="10">
        <f t="shared" si="221"/>
        <v>6.8165467625913934</v>
      </c>
      <c r="E483" s="40">
        <f t="shared" si="222"/>
        <v>32.366906474817213</v>
      </c>
      <c r="F483" s="40">
        <f t="shared" si="223"/>
        <v>46</v>
      </c>
      <c r="G483" s="3">
        <f t="shared" si="224"/>
        <v>343.16546762590747</v>
      </c>
      <c r="H483" s="3">
        <f t="shared" si="225"/>
        <v>150.59214621494854</v>
      </c>
      <c r="I483">
        <f t="shared" si="210"/>
        <v>1.5059214621494855E-4</v>
      </c>
      <c r="J483" s="4">
        <f t="shared" si="226"/>
        <v>970.45103559564348</v>
      </c>
      <c r="K483" s="40">
        <f t="shared" si="227"/>
        <v>6.4442340453164455</v>
      </c>
      <c r="L483" s="40">
        <f t="shared" si="211"/>
        <v>0</v>
      </c>
      <c r="M483" s="10">
        <f t="shared" si="228"/>
        <v>6.8832466509749262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15.283968018822113</v>
      </c>
      <c r="Q483" s="42">
        <f t="shared" si="230"/>
        <v>0.55636990598109715</v>
      </c>
      <c r="R483" s="4">
        <f t="shared" si="231"/>
        <v>287952.3171079068</v>
      </c>
      <c r="S483">
        <f t="shared" si="212"/>
        <v>2.8795231710790678E-4</v>
      </c>
      <c r="T483" s="41">
        <f t="shared" si="213"/>
        <v>5.3689821816073433E-4</v>
      </c>
      <c r="U483" s="42">
        <f t="shared" si="232"/>
        <v>0.51130541139582575</v>
      </c>
      <c r="V483" s="42">
        <f t="shared" si="233"/>
        <v>1.1746972935163582</v>
      </c>
      <c r="W483" s="42">
        <f t="shared" si="234"/>
        <v>1.1594266430268751</v>
      </c>
      <c r="X483" s="42">
        <f t="shared" si="235"/>
        <v>1.5270650489483062E-2</v>
      </c>
      <c r="Y483" s="42">
        <f t="shared" si="239"/>
        <v>1.1631523279484192E-2</v>
      </c>
      <c r="Z483" s="10">
        <f t="shared" si="236"/>
        <v>21.664298531909068</v>
      </c>
      <c r="AA483">
        <f t="shared" si="214"/>
        <v>6883891.62251708</v>
      </c>
      <c r="AB483" s="10">
        <f t="shared" si="215"/>
        <v>6.8838916225170799</v>
      </c>
      <c r="AC483" s="10">
        <f t="shared" si="216"/>
        <v>6.7828916225170799</v>
      </c>
      <c r="AD483" s="3">
        <f t="shared" si="217"/>
        <v>983.74062690603046</v>
      </c>
      <c r="AI483" s="94">
        <f t="shared" si="218"/>
        <v>1.1594266430268751</v>
      </c>
    </row>
    <row r="484" spans="2:35">
      <c r="B484" s="39">
        <f t="shared" si="219"/>
        <v>456</v>
      </c>
      <c r="C484" s="42">
        <f t="shared" si="220"/>
        <v>8.2014388489192971</v>
      </c>
      <c r="D484" s="10">
        <f t="shared" si="221"/>
        <v>6.7985611510806052</v>
      </c>
      <c r="E484" s="40">
        <f t="shared" si="222"/>
        <v>32.40287769783879</v>
      </c>
      <c r="F484" s="40">
        <f t="shared" si="223"/>
        <v>46</v>
      </c>
      <c r="G484" s="3">
        <f t="shared" si="224"/>
        <v>342.98561151079957</v>
      </c>
      <c r="H484" s="3">
        <f t="shared" si="225"/>
        <v>150.59214621494854</v>
      </c>
      <c r="I484">
        <f t="shared" si="210"/>
        <v>1.5059214621494855E-4</v>
      </c>
      <c r="J484" s="4">
        <f t="shared" si="226"/>
        <v>972.28089421193295</v>
      </c>
      <c r="K484" s="40">
        <f t="shared" si="227"/>
        <v>6.4563851346148047</v>
      </c>
      <c r="L484" s="40">
        <f t="shared" si="211"/>
        <v>0</v>
      </c>
      <c r="M484" s="10">
        <f t="shared" si="228"/>
        <v>6.8838916225170799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15.28442485466217</v>
      </c>
      <c r="Q484" s="42">
        <f t="shared" si="230"/>
        <v>0.55754663403477345</v>
      </c>
      <c r="R484" s="4">
        <f t="shared" si="231"/>
        <v>287173.78352622763</v>
      </c>
      <c r="S484">
        <f t="shared" si="212"/>
        <v>2.8717378352622762E-4</v>
      </c>
      <c r="T484" s="41">
        <f t="shared" si="213"/>
        <v>5.376767517424135E-4</v>
      </c>
      <c r="U484" s="42">
        <f t="shared" si="232"/>
        <v>0.50992300045618133</v>
      </c>
      <c r="V484" s="42">
        <f t="shared" si="233"/>
        <v>1.174792200564547</v>
      </c>
      <c r="W484" s="42">
        <f t="shared" si="234"/>
        <v>1.1595369010620737</v>
      </c>
      <c r="X484" s="42">
        <f t="shared" si="235"/>
        <v>1.5255299502473285E-2</v>
      </c>
      <c r="Y484" s="42">
        <f t="shared" si="239"/>
        <v>1.1649474618375988E-2</v>
      </c>
      <c r="Z484" s="10">
        <f t="shared" si="236"/>
        <v>21.666316389213975</v>
      </c>
      <c r="AA484">
        <f t="shared" si="214"/>
        <v>6884523.3949877508</v>
      </c>
      <c r="AB484" s="10">
        <f t="shared" si="215"/>
        <v>6.8845233949877507</v>
      </c>
      <c r="AC484" s="10">
        <f t="shared" si="216"/>
        <v>6.7835233949877507</v>
      </c>
      <c r="AD484" s="3">
        <f t="shared" si="217"/>
        <v>983.83225453049317</v>
      </c>
      <c r="AI484" s="94">
        <f t="shared" si="218"/>
        <v>1.1595369010620737</v>
      </c>
    </row>
    <row r="485" spans="2:35">
      <c r="B485" s="39">
        <f t="shared" si="219"/>
        <v>457</v>
      </c>
      <c r="C485" s="42">
        <f t="shared" si="220"/>
        <v>8.2194244604300852</v>
      </c>
      <c r="D485" s="10">
        <f t="shared" si="221"/>
        <v>6.7805755395698171</v>
      </c>
      <c r="E485" s="40">
        <f t="shared" si="222"/>
        <v>32.438848920860366</v>
      </c>
      <c r="F485" s="40">
        <f t="shared" si="223"/>
        <v>46</v>
      </c>
      <c r="G485" s="3">
        <f t="shared" si="224"/>
        <v>342.80575539569168</v>
      </c>
      <c r="H485" s="3">
        <f t="shared" si="225"/>
        <v>150.59214621494854</v>
      </c>
      <c r="I485">
        <f t="shared" si="210"/>
        <v>1.5059214621494855E-4</v>
      </c>
      <c r="J485" s="4">
        <f t="shared" si="226"/>
        <v>974.11278532696315</v>
      </c>
      <c r="K485" s="40">
        <f t="shared" si="227"/>
        <v>6.4685497206245923</v>
      </c>
      <c r="L485" s="40">
        <f t="shared" si="211"/>
        <v>0</v>
      </c>
      <c r="M485" s="10">
        <f t="shared" si="228"/>
        <v>6.8845233949877507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15.284872313289988</v>
      </c>
      <c r="Q485" s="42">
        <f t="shared" si="230"/>
        <v>0.55872332764019861</v>
      </c>
      <c r="R485" s="4">
        <f t="shared" si="231"/>
        <v>286395.2114148062</v>
      </c>
      <c r="S485">
        <f t="shared" si="212"/>
        <v>2.8639521141480618E-4</v>
      </c>
      <c r="T485" s="41">
        <f t="shared" si="213"/>
        <v>5.3845532385383499E-4</v>
      </c>
      <c r="U485" s="42">
        <f t="shared" si="232"/>
        <v>0.50854052110081471</v>
      </c>
      <c r="V485" s="42">
        <f t="shared" si="233"/>
        <v>1.1748847354933165</v>
      </c>
      <c r="W485" s="42">
        <f t="shared" si="234"/>
        <v>1.159644902712931</v>
      </c>
      <c r="X485" s="42">
        <f t="shared" si="235"/>
        <v>1.5239832780385543E-2</v>
      </c>
      <c r="Y485" s="42">
        <f t="shared" si="239"/>
        <v>1.1667407232156417E-2</v>
      </c>
      <c r="Z485" s="10">
        <f t="shared" si="236"/>
        <v>21.668292085312473</v>
      </c>
      <c r="AA485">
        <f t="shared" si="214"/>
        <v>6885141.9671744024</v>
      </c>
      <c r="AB485" s="10">
        <f t="shared" si="215"/>
        <v>6.8851419671744027</v>
      </c>
      <c r="AC485" s="10">
        <f t="shared" si="216"/>
        <v>6.7841419671744028</v>
      </c>
      <c r="AD485" s="3">
        <f t="shared" si="217"/>
        <v>983.92196768301699</v>
      </c>
      <c r="AI485" s="94">
        <f t="shared" si="218"/>
        <v>1.159644902712931</v>
      </c>
    </row>
    <row r="486" spans="2:35">
      <c r="B486" s="39">
        <f t="shared" si="219"/>
        <v>458</v>
      </c>
      <c r="C486" s="42">
        <f t="shared" si="220"/>
        <v>8.2374100719408734</v>
      </c>
      <c r="D486" s="10">
        <f t="shared" si="221"/>
        <v>6.7625899280590289</v>
      </c>
      <c r="E486" s="40">
        <f t="shared" si="222"/>
        <v>32.474820143881942</v>
      </c>
      <c r="F486" s="40">
        <f t="shared" si="223"/>
        <v>46</v>
      </c>
      <c r="G486" s="3">
        <f t="shared" si="224"/>
        <v>342.62589928058378</v>
      </c>
      <c r="H486" s="3">
        <f t="shared" si="225"/>
        <v>150.59214621494854</v>
      </c>
      <c r="I486">
        <f t="shared" si="210"/>
        <v>1.5059214621494855E-4</v>
      </c>
      <c r="J486" s="4">
        <f t="shared" si="226"/>
        <v>975.94670894073386</v>
      </c>
      <c r="K486" s="40">
        <f t="shared" si="227"/>
        <v>6.4807278033458058</v>
      </c>
      <c r="L486" s="40">
        <f t="shared" si="211"/>
        <v>0</v>
      </c>
      <c r="M486" s="10">
        <f t="shared" si="228"/>
        <v>6.8851419671744027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15.285310395603894</v>
      </c>
      <c r="Q486" s="42">
        <f t="shared" si="230"/>
        <v>0.55989998752117565</v>
      </c>
      <c r="R486" s="4">
        <f t="shared" si="231"/>
        <v>285616.60187031445</v>
      </c>
      <c r="S486">
        <f t="shared" si="212"/>
        <v>2.8561660187031448E-4</v>
      </c>
      <c r="T486" s="41">
        <f t="shared" si="213"/>
        <v>5.3923393339832669E-4</v>
      </c>
      <c r="U486" s="42">
        <f t="shared" si="232"/>
        <v>0.50715797527704254</v>
      </c>
      <c r="V486" s="42">
        <f t="shared" si="233"/>
        <v>1.1749748981193948</v>
      </c>
      <c r="W486" s="42">
        <f t="shared" si="234"/>
        <v>1.159750647772164</v>
      </c>
      <c r="X486" s="42">
        <f t="shared" si="235"/>
        <v>1.522425034723085E-2</v>
      </c>
      <c r="Y486" s="42">
        <f t="shared" si="239"/>
        <v>1.1685320996757955E-2</v>
      </c>
      <c r="Z486" s="10">
        <f t="shared" si="236"/>
        <v>21.670225616395186</v>
      </c>
      <c r="AA486">
        <f t="shared" si="214"/>
        <v>6885747.3378843507</v>
      </c>
      <c r="AB486" s="10">
        <f t="shared" si="215"/>
        <v>6.885747337884351</v>
      </c>
      <c r="AC486" s="10">
        <f t="shared" si="216"/>
        <v>6.784747337884351</v>
      </c>
      <c r="AD486" s="3">
        <f t="shared" si="217"/>
        <v>984.00976619062374</v>
      </c>
      <c r="AI486" s="94">
        <f t="shared" si="218"/>
        <v>1.159750647772164</v>
      </c>
    </row>
    <row r="487" spans="2:35">
      <c r="B487" s="39">
        <f t="shared" si="219"/>
        <v>459</v>
      </c>
      <c r="C487" s="42">
        <f t="shared" si="220"/>
        <v>8.2553956834516615</v>
      </c>
      <c r="D487" s="10">
        <f t="shared" si="221"/>
        <v>6.7446043165482408</v>
      </c>
      <c r="E487" s="40">
        <f t="shared" si="222"/>
        <v>32.510791366903518</v>
      </c>
      <c r="F487" s="40">
        <f t="shared" si="223"/>
        <v>46</v>
      </c>
      <c r="G487" s="3">
        <f t="shared" si="224"/>
        <v>342.44604316547588</v>
      </c>
      <c r="H487" s="3">
        <f t="shared" si="225"/>
        <v>150.59214621494854</v>
      </c>
      <c r="I487">
        <f t="shared" ref="I487:I550" si="240">H487/1000^2</f>
        <v>1.5059214621494855E-4</v>
      </c>
      <c r="J487" s="4">
        <f t="shared" si="226"/>
        <v>977.78266505324552</v>
      </c>
      <c r="K487" s="40">
        <f t="shared" si="227"/>
        <v>6.4929193827784486</v>
      </c>
      <c r="L487" s="40">
        <f t="shared" ref="L487:L550" si="241">IF((gstar-K487)&lt;0,0,gstar-K487)</f>
        <v>0</v>
      </c>
      <c r="M487" s="10">
        <f t="shared" si="228"/>
        <v>6.885747337884351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15.285739102479319</v>
      </c>
      <c r="Q487" s="42">
        <f t="shared" si="230"/>
        <v>0.56107661440131584</v>
      </c>
      <c r="R487" s="4">
        <f t="shared" si="231"/>
        <v>284837.95598942431</v>
      </c>
      <c r="S487">
        <f t="shared" ref="S487:S550" si="242">R487/1000^3</f>
        <v>2.8483795598942431E-4</v>
      </c>
      <c r="T487" s="41">
        <f t="shared" ref="T487:T550" si="243">(vc/1000^3-S487)</f>
        <v>5.4001257927921691E-4</v>
      </c>
      <c r="U487" s="42">
        <f t="shared" si="232"/>
        <v>0.50577536493218123</v>
      </c>
      <c r="V487" s="42">
        <f t="shared" si="233"/>
        <v>1.175062688264076</v>
      </c>
      <c r="W487" s="42">
        <f t="shared" si="234"/>
        <v>1.1598541360358827</v>
      </c>
      <c r="X487" s="42">
        <f t="shared" si="235"/>
        <v>1.5208552228193284E-2</v>
      </c>
      <c r="Y487" s="42">
        <f t="shared" si="239"/>
        <v>1.1703215788117663E-2</v>
      </c>
      <c r="Z487" s="10">
        <f t="shared" si="236"/>
        <v>21.672116978716602</v>
      </c>
      <c r="AA487">
        <f t="shared" ref="AA487:AA550" si="244">Z487*rat*to+patm*1000000</f>
        <v>6886339.5059449123</v>
      </c>
      <c r="AB487" s="10">
        <f t="shared" ref="AB487:AB550" si="245">AA487/1000000</f>
        <v>6.8863395059449122</v>
      </c>
      <c r="AC487" s="10">
        <f t="shared" ref="AC487:AC550" si="246">AB487-patm</f>
        <v>6.7853395059449122</v>
      </c>
      <c r="AD487" s="3">
        <f t="shared" ref="AD487:AD550" si="247">AC487*1000000/6895</f>
        <v>984.09564988323598</v>
      </c>
      <c r="AI487" s="94">
        <f t="shared" ref="AI487:AI550" si="248">($M487-patm)*1000000*$I487/SQRT(rat*to)*SQRT(k)*(2/(k+1))^((k+1)/2/(k-1))</f>
        <v>1.1598541360358827</v>
      </c>
    </row>
    <row r="488" spans="2:35">
      <c r="B488" s="39">
        <f t="shared" ref="B488:B551" si="249">1+B487</f>
        <v>460</v>
      </c>
      <c r="C488" s="42">
        <f t="shared" ref="C488:C551" si="250">xincp+C487</f>
        <v>8.2733812949624497</v>
      </c>
      <c r="D488" s="10">
        <f t="shared" ref="D488:D551" si="251">(F488-E488)/2</f>
        <v>6.7266187050374526</v>
      </c>
      <c r="E488" s="40">
        <f t="shared" ref="E488:E551" si="252">E487+ci*2*xincp</f>
        <v>32.546762589925095</v>
      </c>
      <c r="F488" s="40">
        <f t="shared" ref="F488:F551" si="253">F487-osi*2*xincp</f>
        <v>46</v>
      </c>
      <c r="G488" s="3">
        <f t="shared" ref="G488:G551" si="254">G487-ei*n*2*xincp</f>
        <v>342.26618705036799</v>
      </c>
      <c r="H488" s="3">
        <f t="shared" ref="H488:H551" si="255">PI()/4*(dto+erate*(two-D488)/two)^2</f>
        <v>150.59214621494854</v>
      </c>
      <c r="I488">
        <f t="shared" si="240"/>
        <v>1.5059214621494855E-4</v>
      </c>
      <c r="J488" s="4">
        <f t="shared" ref="J488:J551" si="256">PI()/4*dc^2-PI()/4*(F488^2-E488^2)</f>
        <v>979.62065366449781</v>
      </c>
      <c r="K488" s="40">
        <f t="shared" ref="K488:K551" si="257">J488/H488</f>
        <v>6.5051244589225181</v>
      </c>
      <c r="L488" s="40">
        <f t="shared" si="241"/>
        <v>0</v>
      </c>
      <c r="M488" s="10">
        <f t="shared" ref="M488:M551" si="258">AB487</f>
        <v>6.8863395059449122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15.286158434768939</v>
      </c>
      <c r="Q488" s="42">
        <f t="shared" ref="Q488:Q551" si="260">xincp/P488+Q487</f>
        <v>0.56225320900404341</v>
      </c>
      <c r="R488" s="4">
        <f t="shared" ref="R488:R551" si="261">PI()/4*(F488^2-E488^2)*G488</f>
        <v>284059.27486880787</v>
      </c>
      <c r="S488">
        <f t="shared" si="242"/>
        <v>2.8405927486880786E-4</v>
      </c>
      <c r="T488" s="41">
        <f t="shared" si="243"/>
        <v>5.4079126039983331E-4</v>
      </c>
      <c r="U488" s="42">
        <f t="shared" ref="U488:U551" si="262">rhopgrain*R488/1000^2</f>
        <v>0.50439269201354742</v>
      </c>
      <c r="V488" s="42">
        <f t="shared" ref="V488:V551" si="263">(U487-U488)/(Q488-Q487)</f>
        <v>1.1751481057524114</v>
      </c>
      <c r="W488" s="42">
        <f t="shared" ref="W488:W551" si="264">IF(V488&lt;AI488,IF(AB487&gt;pbd,AI488,0),AI488)</f>
        <v>1.1599553673036169</v>
      </c>
      <c r="X488" s="42">
        <f t="shared" ref="X488:X551" si="265">V488-W488</f>
        <v>1.5192738448794429E-2</v>
      </c>
      <c r="Y488" s="42">
        <f t="shared" si="239"/>
        <v>1.1721091482177166E-2</v>
      </c>
      <c r="Z488" s="10">
        <f t="shared" ref="Z488:Z551" si="266">Y488/T488</f>
        <v>21.673966168593761</v>
      </c>
      <c r="AA488">
        <f t="shared" si="244"/>
        <v>6886918.470202988</v>
      </c>
      <c r="AB488" s="10">
        <f t="shared" si="245"/>
        <v>6.8869184702029882</v>
      </c>
      <c r="AC488" s="10">
        <f t="shared" si="246"/>
        <v>6.7859184702029882</v>
      </c>
      <c r="AD488" s="3">
        <f t="shared" si="247"/>
        <v>984.17961859361685</v>
      </c>
      <c r="AI488" s="94">
        <f t="shared" si="248"/>
        <v>1.1599553673036169</v>
      </c>
    </row>
    <row r="489" spans="2:35">
      <c r="B489" s="39">
        <f t="shared" si="249"/>
        <v>461</v>
      </c>
      <c r="C489" s="42">
        <f t="shared" si="250"/>
        <v>8.2913669064732378</v>
      </c>
      <c r="D489" s="10">
        <f t="shared" si="251"/>
        <v>6.7086330935266645</v>
      </c>
      <c r="E489" s="40">
        <f t="shared" si="252"/>
        <v>32.582733812946671</v>
      </c>
      <c r="F489" s="40">
        <f t="shared" si="253"/>
        <v>46</v>
      </c>
      <c r="G489" s="3">
        <f t="shared" si="254"/>
        <v>342.08633093526009</v>
      </c>
      <c r="H489" s="3">
        <f t="shared" si="255"/>
        <v>150.59214621494854</v>
      </c>
      <c r="I489">
        <f t="shared" si="240"/>
        <v>1.5059214621494855E-4</v>
      </c>
      <c r="J489" s="4">
        <f t="shared" si="256"/>
        <v>981.46067477449094</v>
      </c>
      <c r="K489" s="40">
        <f t="shared" si="257"/>
        <v>6.5173430317780152</v>
      </c>
      <c r="L489" s="40">
        <f t="shared" si="241"/>
        <v>0</v>
      </c>
      <c r="M489" s="10">
        <f t="shared" si="258"/>
        <v>6.8869184702029882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15.28656839330238</v>
      </c>
      <c r="Q489" s="42">
        <f t="shared" si="260"/>
        <v>0.5634297720525997</v>
      </c>
      <c r="R489" s="4">
        <f t="shared" si="261"/>
        <v>283280.55960513698</v>
      </c>
      <c r="S489">
        <f t="shared" si="242"/>
        <v>2.8328055960513698E-4</v>
      </c>
      <c r="T489" s="41">
        <f t="shared" si="243"/>
        <v>5.4156997566350419E-4</v>
      </c>
      <c r="U489" s="42">
        <f t="shared" si="262"/>
        <v>0.50300995846845753</v>
      </c>
      <c r="V489" s="42">
        <f t="shared" si="263"/>
        <v>1.1752311504144046</v>
      </c>
      <c r="W489" s="42">
        <f t="shared" si="264"/>
        <v>1.160054341378244</v>
      </c>
      <c r="X489" s="42">
        <f t="shared" si="265"/>
        <v>1.5176809036160588E-2</v>
      </c>
      <c r="Y489" s="42">
        <f t="shared" si="239"/>
        <v>1.1738947954884107E-2</v>
      </c>
      <c r="Z489" s="10">
        <f t="shared" si="266"/>
        <v>21.675773182407575</v>
      </c>
      <c r="AA489">
        <f t="shared" si="244"/>
        <v>6887484.2295254711</v>
      </c>
      <c r="AB489" s="10">
        <f t="shared" si="245"/>
        <v>6.8874842295254712</v>
      </c>
      <c r="AC489" s="10">
        <f t="shared" si="246"/>
        <v>6.7864842295254713</v>
      </c>
      <c r="AD489" s="3">
        <f t="shared" si="247"/>
        <v>984.26167215742873</v>
      </c>
      <c r="AI489" s="94">
        <f t="shared" si="248"/>
        <v>1.160054341378244</v>
      </c>
    </row>
    <row r="490" spans="2:35">
      <c r="B490" s="39">
        <f t="shared" si="249"/>
        <v>462</v>
      </c>
      <c r="C490" s="42">
        <f t="shared" si="250"/>
        <v>8.309352517984026</v>
      </c>
      <c r="D490" s="10">
        <f t="shared" si="251"/>
        <v>6.6906474820158763</v>
      </c>
      <c r="E490" s="40">
        <f t="shared" si="252"/>
        <v>32.618705035968247</v>
      </c>
      <c r="F490" s="40">
        <f t="shared" si="253"/>
        <v>46</v>
      </c>
      <c r="G490" s="3">
        <f t="shared" si="254"/>
        <v>341.9064748201522</v>
      </c>
      <c r="H490" s="3">
        <f t="shared" si="255"/>
        <v>150.59214621494854</v>
      </c>
      <c r="I490">
        <f t="shared" si="240"/>
        <v>1.5059214621494855E-4</v>
      </c>
      <c r="J490" s="4">
        <f t="shared" si="256"/>
        <v>983.30272838322469</v>
      </c>
      <c r="K490" s="40">
        <f t="shared" si="257"/>
        <v>6.5295751013449399</v>
      </c>
      <c r="L490" s="40">
        <f t="shared" si="241"/>
        <v>0</v>
      </c>
      <c r="M490" s="10">
        <f t="shared" si="258"/>
        <v>6.8874842295254712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15.286968978886522</v>
      </c>
      <c r="Q490" s="42">
        <f t="shared" si="260"/>
        <v>0.56460630427004765</v>
      </c>
      <c r="R490" s="4">
        <f t="shared" si="261"/>
        <v>282501.81129508372</v>
      </c>
      <c r="S490">
        <f t="shared" si="242"/>
        <v>2.8250181129508374E-4</v>
      </c>
      <c r="T490" s="41">
        <f t="shared" si="243"/>
        <v>5.4234872397355743E-4</v>
      </c>
      <c r="U490" s="42">
        <f t="shared" si="262"/>
        <v>0.50162716624422832</v>
      </c>
      <c r="V490" s="42">
        <f t="shared" si="263"/>
        <v>1.1753118220839369</v>
      </c>
      <c r="W490" s="42">
        <f t="shared" si="264"/>
        <v>1.1601510580660592</v>
      </c>
      <c r="X490" s="42">
        <f t="shared" si="265"/>
        <v>1.5160764017877693E-2</v>
      </c>
      <c r="Y490" s="42">
        <f t="shared" si="239"/>
        <v>1.1756785082192266E-2</v>
      </c>
      <c r="Z490" s="10">
        <f t="shared" si="266"/>
        <v>21.677538016601797</v>
      </c>
      <c r="AA490">
        <f t="shared" si="244"/>
        <v>6888036.7827989357</v>
      </c>
      <c r="AB490" s="10">
        <f t="shared" si="245"/>
        <v>6.8880367827989355</v>
      </c>
      <c r="AC490" s="10">
        <f t="shared" si="246"/>
        <v>6.7870367827989355</v>
      </c>
      <c r="AD490" s="3">
        <f t="shared" si="247"/>
        <v>984.34181041318868</v>
      </c>
      <c r="AI490" s="94">
        <f t="shared" si="248"/>
        <v>1.1601510580660592</v>
      </c>
    </row>
    <row r="491" spans="2:35">
      <c r="B491" s="39">
        <f t="shared" si="249"/>
        <v>463</v>
      </c>
      <c r="C491" s="42">
        <f t="shared" si="250"/>
        <v>8.3273381294948141</v>
      </c>
      <c r="D491" s="10">
        <f t="shared" si="251"/>
        <v>6.6726618705050882</v>
      </c>
      <c r="E491" s="40">
        <f t="shared" si="252"/>
        <v>32.654676258989824</v>
      </c>
      <c r="F491" s="40">
        <f t="shared" si="253"/>
        <v>46</v>
      </c>
      <c r="G491" s="3">
        <f t="shared" si="254"/>
        <v>341.7266187050443</v>
      </c>
      <c r="H491" s="3">
        <f t="shared" si="255"/>
        <v>150.59214621494854</v>
      </c>
      <c r="I491">
        <f t="shared" si="240"/>
        <v>1.5059214621494855E-4</v>
      </c>
      <c r="J491" s="4">
        <f t="shared" si="256"/>
        <v>985.14681449069906</v>
      </c>
      <c r="K491" s="40">
        <f t="shared" si="257"/>
        <v>6.5418206676232922</v>
      </c>
      <c r="L491" s="40">
        <f t="shared" si="241"/>
        <v>0</v>
      </c>
      <c r="M491" s="10">
        <f t="shared" si="258"/>
        <v>6.8880367827989355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15.28736019230529</v>
      </c>
      <c r="Q491" s="42">
        <f t="shared" si="260"/>
        <v>0.56578280637927647</v>
      </c>
      <c r="R491" s="4">
        <f t="shared" si="261"/>
        <v>281723.03103532008</v>
      </c>
      <c r="S491">
        <f t="shared" si="242"/>
        <v>2.8172303103532009E-4</v>
      </c>
      <c r="T491" s="41">
        <f t="shared" si="243"/>
        <v>5.4312750423332113E-4</v>
      </c>
      <c r="U491" s="42">
        <f t="shared" si="262"/>
        <v>0.50024431728817642</v>
      </c>
      <c r="V491" s="42">
        <f t="shared" si="263"/>
        <v>1.1753901205993911</v>
      </c>
      <c r="W491" s="42">
        <f t="shared" si="264"/>
        <v>1.1602455171767219</v>
      </c>
      <c r="X491" s="42">
        <f t="shared" si="265"/>
        <v>1.5144603422669212E-2</v>
      </c>
      <c r="Y491" s="42">
        <f t="shared" si="239"/>
        <v>1.177460274006247E-2</v>
      </c>
      <c r="Z491" s="10">
        <f t="shared" si="266"/>
        <v>21.679260667683366</v>
      </c>
      <c r="AA491">
        <f t="shared" si="244"/>
        <v>6888576.1289297352</v>
      </c>
      <c r="AB491" s="10">
        <f t="shared" si="245"/>
        <v>6.8885761289297349</v>
      </c>
      <c r="AC491" s="10">
        <f t="shared" si="246"/>
        <v>6.7875761289297349</v>
      </c>
      <c r="AD491" s="3">
        <f t="shared" si="247"/>
        <v>984.42003320228207</v>
      </c>
      <c r="AI491" s="94">
        <f t="shared" si="248"/>
        <v>1.1602455171767219</v>
      </c>
    </row>
    <row r="492" spans="2:35">
      <c r="B492" s="39">
        <f t="shared" si="249"/>
        <v>464</v>
      </c>
      <c r="C492" s="42">
        <f t="shared" si="250"/>
        <v>8.3453237410056023</v>
      </c>
      <c r="D492" s="10">
        <f t="shared" si="251"/>
        <v>6.6546762589943</v>
      </c>
      <c r="E492" s="40">
        <f t="shared" si="252"/>
        <v>32.6906474820114</v>
      </c>
      <c r="F492" s="40">
        <f t="shared" si="253"/>
        <v>46</v>
      </c>
      <c r="G492" s="3">
        <f t="shared" si="254"/>
        <v>341.54676258993641</v>
      </c>
      <c r="H492" s="3">
        <f t="shared" si="255"/>
        <v>150.59214621494854</v>
      </c>
      <c r="I492">
        <f t="shared" si="240"/>
        <v>1.5059214621494855E-4</v>
      </c>
      <c r="J492" s="4">
        <f t="shared" si="256"/>
        <v>986.99293309691438</v>
      </c>
      <c r="K492" s="40">
        <f t="shared" si="257"/>
        <v>6.5540797306130729</v>
      </c>
      <c r="L492" s="40">
        <f t="shared" si="241"/>
        <v>0</v>
      </c>
      <c r="M492" s="10">
        <f t="shared" si="258"/>
        <v>6.8885761289297349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15.287742034319734</v>
      </c>
      <c r="Q492" s="42">
        <f t="shared" si="260"/>
        <v>0.56695927910300581</v>
      </c>
      <c r="R492" s="4">
        <f t="shared" si="261"/>
        <v>280944.21992251789</v>
      </c>
      <c r="S492">
        <f t="shared" si="242"/>
        <v>2.809442199225179E-4</v>
      </c>
      <c r="T492" s="41">
        <f t="shared" si="243"/>
        <v>5.4390631534612327E-4</v>
      </c>
      <c r="U492" s="42">
        <f t="shared" si="262"/>
        <v>0.49886141354761815</v>
      </c>
      <c r="V492" s="42">
        <f t="shared" si="263"/>
        <v>1.1754660458039026</v>
      </c>
      <c r="W492" s="42">
        <f t="shared" si="264"/>
        <v>1.1603377185232731</v>
      </c>
      <c r="X492" s="42">
        <f t="shared" si="265"/>
        <v>1.5128327280629517E-2</v>
      </c>
      <c r="Y492" s="42">
        <f t="shared" si="239"/>
        <v>1.1792400804463782E-2</v>
      </c>
      <c r="Z492" s="10">
        <f t="shared" si="266"/>
        <v>21.6809411322233</v>
      </c>
      <c r="AA492">
        <f t="shared" si="244"/>
        <v>6889102.2668442903</v>
      </c>
      <c r="AB492" s="10">
        <f t="shared" si="245"/>
        <v>6.8891022668442901</v>
      </c>
      <c r="AC492" s="10">
        <f t="shared" si="246"/>
        <v>6.7881022668442901</v>
      </c>
      <c r="AD492" s="3">
        <f t="shared" si="247"/>
        <v>984.49634036900511</v>
      </c>
      <c r="AI492" s="94">
        <f t="shared" si="248"/>
        <v>1.1603377185232731</v>
      </c>
    </row>
    <row r="493" spans="2:35">
      <c r="B493" s="39">
        <f t="shared" si="249"/>
        <v>465</v>
      </c>
      <c r="C493" s="42">
        <f t="shared" si="250"/>
        <v>8.3633093525163904</v>
      </c>
      <c r="D493" s="10">
        <f t="shared" si="251"/>
        <v>6.6366906474835119</v>
      </c>
      <c r="E493" s="40">
        <f t="shared" si="252"/>
        <v>32.726618705032976</v>
      </c>
      <c r="F493" s="40">
        <f t="shared" si="253"/>
        <v>46</v>
      </c>
      <c r="G493" s="3">
        <f t="shared" si="254"/>
        <v>341.36690647482851</v>
      </c>
      <c r="H493" s="3">
        <f t="shared" si="255"/>
        <v>150.59214621494854</v>
      </c>
      <c r="I493">
        <f t="shared" si="240"/>
        <v>1.5059214621494855E-4</v>
      </c>
      <c r="J493" s="4">
        <f t="shared" si="256"/>
        <v>988.84108420187044</v>
      </c>
      <c r="K493" s="40">
        <f t="shared" si="257"/>
        <v>6.5663522903142812</v>
      </c>
      <c r="L493" s="40">
        <f t="shared" si="241"/>
        <v>0</v>
      </c>
      <c r="M493" s="10">
        <f t="shared" si="258"/>
        <v>6.8891022668442901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15.288114505668247</v>
      </c>
      <c r="Q493" s="42">
        <f t="shared" si="260"/>
        <v>0.56813572316379035</v>
      </c>
      <c r="R493" s="4">
        <f t="shared" si="261"/>
        <v>280165.37905334932</v>
      </c>
      <c r="S493">
        <f t="shared" si="242"/>
        <v>2.8016537905334934E-4</v>
      </c>
      <c r="T493" s="41">
        <f t="shared" si="243"/>
        <v>5.4468515621529183E-4</v>
      </c>
      <c r="U493" s="42">
        <f t="shared" si="262"/>
        <v>0.49747845696987025</v>
      </c>
      <c r="V493" s="42">
        <f t="shared" si="263"/>
        <v>1.1755395975441745</v>
      </c>
      <c r="W493" s="42">
        <f t="shared" si="264"/>
        <v>1.1604276619221843</v>
      </c>
      <c r="X493" s="42">
        <f t="shared" si="265"/>
        <v>1.5111935621990202E-2</v>
      </c>
      <c r="Y493" s="42">
        <f t="shared" si="239"/>
        <v>1.181017915137323E-2</v>
      </c>
      <c r="Z493" s="10">
        <f t="shared" si="266"/>
        <v>21.682579406854899</v>
      </c>
      <c r="AA493">
        <f t="shared" si="244"/>
        <v>6889615.1954885153</v>
      </c>
      <c r="AB493" s="10">
        <f t="shared" si="245"/>
        <v>6.8896151954885152</v>
      </c>
      <c r="AC493" s="10">
        <f t="shared" si="246"/>
        <v>6.7886151954885152</v>
      </c>
      <c r="AD493" s="3">
        <f t="shared" si="247"/>
        <v>984.57073176048084</v>
      </c>
      <c r="AI493" s="94">
        <f t="shared" si="248"/>
        <v>1.1604276619221843</v>
      </c>
    </row>
    <row r="494" spans="2:35">
      <c r="B494" s="39">
        <f t="shared" si="249"/>
        <v>466</v>
      </c>
      <c r="C494" s="42">
        <f t="shared" si="250"/>
        <v>8.3812949640271786</v>
      </c>
      <c r="D494" s="10">
        <f t="shared" si="251"/>
        <v>6.6187050359727237</v>
      </c>
      <c r="E494" s="40">
        <f t="shared" si="252"/>
        <v>32.762589928054553</v>
      </c>
      <c r="F494" s="40">
        <f t="shared" si="253"/>
        <v>46</v>
      </c>
      <c r="G494" s="3">
        <f t="shared" si="254"/>
        <v>341.18705035972062</v>
      </c>
      <c r="H494" s="3">
        <f t="shared" si="255"/>
        <v>150.59214621494854</v>
      </c>
      <c r="I494">
        <f t="shared" si="240"/>
        <v>1.5059214621494855E-4</v>
      </c>
      <c r="J494" s="4">
        <f t="shared" si="256"/>
        <v>990.69126780556724</v>
      </c>
      <c r="K494" s="40">
        <f t="shared" si="257"/>
        <v>6.5786383467269172</v>
      </c>
      <c r="L494" s="40">
        <f t="shared" si="241"/>
        <v>0</v>
      </c>
      <c r="M494" s="10">
        <f t="shared" si="258"/>
        <v>6.8896151954885152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15.288477607066167</v>
      </c>
      <c r="Q494" s="42">
        <f t="shared" si="260"/>
        <v>0.56931213928402424</v>
      </c>
      <c r="R494" s="4">
        <f t="shared" si="261"/>
        <v>279386.50952448626</v>
      </c>
      <c r="S494">
        <f t="shared" si="242"/>
        <v>2.7938650952448625E-4</v>
      </c>
      <c r="T494" s="41">
        <f t="shared" si="243"/>
        <v>5.4546402574415492E-4</v>
      </c>
      <c r="U494" s="42">
        <f t="shared" si="262"/>
        <v>0.49609544950224932</v>
      </c>
      <c r="V494" s="42">
        <f t="shared" si="263"/>
        <v>1.1756107756717646</v>
      </c>
      <c r="W494" s="42">
        <f t="shared" si="264"/>
        <v>1.160515347193259</v>
      </c>
      <c r="X494" s="42">
        <f t="shared" si="265"/>
        <v>1.5095428478505646E-2</v>
      </c>
      <c r="Y494" s="42">
        <f t="shared" si="239"/>
        <v>1.1827937656777181E-2</v>
      </c>
      <c r="Z494" s="10">
        <f t="shared" si="266"/>
        <v>21.684175488274953</v>
      </c>
      <c r="AA494">
        <f t="shared" si="244"/>
        <v>6890114.9138282062</v>
      </c>
      <c r="AB494" s="10">
        <f t="shared" si="245"/>
        <v>6.8901149138282065</v>
      </c>
      <c r="AC494" s="10">
        <f t="shared" si="246"/>
        <v>6.7891149138282065</v>
      </c>
      <c r="AD494" s="3">
        <f t="shared" si="247"/>
        <v>984.64320722671596</v>
      </c>
      <c r="AI494" s="94">
        <f t="shared" si="248"/>
        <v>1.160515347193259</v>
      </c>
    </row>
    <row r="495" spans="2:35">
      <c r="B495" s="39">
        <f t="shared" si="249"/>
        <v>467</v>
      </c>
      <c r="C495" s="42">
        <f t="shared" si="250"/>
        <v>8.3992805755379667</v>
      </c>
      <c r="D495" s="10">
        <f t="shared" si="251"/>
        <v>6.6007194244619356</v>
      </c>
      <c r="E495" s="40">
        <f t="shared" si="252"/>
        <v>32.798561151076129</v>
      </c>
      <c r="F495" s="40">
        <f t="shared" si="253"/>
        <v>46</v>
      </c>
      <c r="G495" s="3">
        <f t="shared" si="254"/>
        <v>341.00719424461272</v>
      </c>
      <c r="H495" s="3">
        <f t="shared" si="255"/>
        <v>150.59214621494854</v>
      </c>
      <c r="I495">
        <f t="shared" si="240"/>
        <v>1.5059214621494855E-4</v>
      </c>
      <c r="J495" s="4">
        <f t="shared" si="256"/>
        <v>992.54348390800465</v>
      </c>
      <c r="K495" s="40">
        <f t="shared" si="257"/>
        <v>6.5909378998509798</v>
      </c>
      <c r="L495" s="40">
        <f t="shared" si="241"/>
        <v>0</v>
      </c>
      <c r="M495" s="10">
        <f t="shared" si="258"/>
        <v>6.8901149138282065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15.288831339206057</v>
      </c>
      <c r="Q495" s="42">
        <f t="shared" si="260"/>
        <v>0.57048852818594553</v>
      </c>
      <c r="R495" s="4">
        <f t="shared" si="261"/>
        <v>278607.61243260076</v>
      </c>
      <c r="S495">
        <f t="shared" si="242"/>
        <v>2.7860761243260078E-4</v>
      </c>
      <c r="T495" s="41">
        <f t="shared" si="243"/>
        <v>5.4624292283604039E-4</v>
      </c>
      <c r="U495" s="42">
        <f t="shared" si="262"/>
        <v>0.49471239309207188</v>
      </c>
      <c r="V495" s="42">
        <f t="shared" si="263"/>
        <v>1.1756795800424689</v>
      </c>
      <c r="W495" s="42">
        <f t="shared" si="264"/>
        <v>1.1606007741596998</v>
      </c>
      <c r="X495" s="42">
        <f t="shared" si="265"/>
        <v>1.5078805882769108E-2</v>
      </c>
      <c r="Y495" s="42">
        <f t="shared" si="239"/>
        <v>1.1845676196671897E-2</v>
      </c>
      <c r="Z495" s="10">
        <f t="shared" si="266"/>
        <v>21.685729373243486</v>
      </c>
      <c r="AA495">
        <f t="shared" si="244"/>
        <v>6890601.4208489573</v>
      </c>
      <c r="AB495" s="10">
        <f t="shared" si="245"/>
        <v>6.8906014208489577</v>
      </c>
      <c r="AC495" s="10">
        <f t="shared" si="246"/>
        <v>6.7896014208489577</v>
      </c>
      <c r="AD495" s="3">
        <f t="shared" si="247"/>
        <v>984.71376662058844</v>
      </c>
      <c r="AI495" s="94">
        <f t="shared" si="248"/>
        <v>1.1606007741596998</v>
      </c>
    </row>
    <row r="496" spans="2:35">
      <c r="B496" s="39">
        <f t="shared" si="249"/>
        <v>468</v>
      </c>
      <c r="C496" s="42">
        <f t="shared" si="250"/>
        <v>8.4172661870487548</v>
      </c>
      <c r="D496" s="10">
        <f t="shared" si="251"/>
        <v>6.5827338129511475</v>
      </c>
      <c r="E496" s="40">
        <f t="shared" si="252"/>
        <v>32.834532374097705</v>
      </c>
      <c r="F496" s="40">
        <f t="shared" si="253"/>
        <v>46</v>
      </c>
      <c r="G496" s="3">
        <f t="shared" si="254"/>
        <v>340.82733812950482</v>
      </c>
      <c r="H496" s="3">
        <f t="shared" si="255"/>
        <v>150.59214621494854</v>
      </c>
      <c r="I496">
        <f t="shared" si="240"/>
        <v>1.5059214621494855E-4</v>
      </c>
      <c r="J496" s="4">
        <f t="shared" si="256"/>
        <v>994.39773250918302</v>
      </c>
      <c r="K496" s="40">
        <f t="shared" si="257"/>
        <v>6.6032509496864717</v>
      </c>
      <c r="L496" s="40">
        <f t="shared" si="241"/>
        <v>0</v>
      </c>
      <c r="M496" s="10">
        <f t="shared" si="258"/>
        <v>6.8906014208489577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15.289175702757669</v>
      </c>
      <c r="Q496" s="42">
        <f t="shared" si="260"/>
        <v>0.57166489059164038</v>
      </c>
      <c r="R496" s="4">
        <f t="shared" si="261"/>
        <v>277828.68887436466</v>
      </c>
      <c r="S496">
        <f t="shared" si="242"/>
        <v>2.7782868887436465E-4</v>
      </c>
      <c r="T496" s="41">
        <f t="shared" si="243"/>
        <v>5.4702184639427646E-4</v>
      </c>
      <c r="U496" s="42">
        <f t="shared" si="262"/>
        <v>0.49332928968665435</v>
      </c>
      <c r="V496" s="42">
        <f t="shared" si="263"/>
        <v>1.1757460105166817</v>
      </c>
      <c r="W496" s="42">
        <f t="shared" si="264"/>
        <v>1.1606839426480942</v>
      </c>
      <c r="X496" s="42">
        <f t="shared" si="265"/>
        <v>1.5062067868587548E-2</v>
      </c>
      <c r="Y496" s="42">
        <f t="shared" si="239"/>
        <v>1.1863394647064528E-2</v>
      </c>
      <c r="Z496" s="10">
        <f t="shared" si="266"/>
        <v>21.687241058584267</v>
      </c>
      <c r="AA496">
        <f t="shared" si="244"/>
        <v>6891074.7155563189</v>
      </c>
      <c r="AB496" s="10">
        <f t="shared" si="245"/>
        <v>6.8910747155563188</v>
      </c>
      <c r="AC496" s="10">
        <f t="shared" si="246"/>
        <v>6.7900747155563188</v>
      </c>
      <c r="AD496" s="3">
        <f t="shared" si="247"/>
        <v>984.78240979787074</v>
      </c>
      <c r="AI496" s="94">
        <f t="shared" si="248"/>
        <v>1.1606839426480942</v>
      </c>
    </row>
    <row r="497" spans="2:35">
      <c r="B497" s="39">
        <f t="shared" si="249"/>
        <v>469</v>
      </c>
      <c r="C497" s="42">
        <f t="shared" si="250"/>
        <v>8.435251798559543</v>
      </c>
      <c r="D497" s="10">
        <f t="shared" si="251"/>
        <v>6.5647482014403593</v>
      </c>
      <c r="E497" s="40">
        <f t="shared" si="252"/>
        <v>32.870503597119281</v>
      </c>
      <c r="F497" s="40">
        <f t="shared" si="253"/>
        <v>46</v>
      </c>
      <c r="G497" s="3">
        <f t="shared" si="254"/>
        <v>340.64748201439693</v>
      </c>
      <c r="H497" s="3">
        <f t="shared" si="255"/>
        <v>150.59214621494854</v>
      </c>
      <c r="I497">
        <f t="shared" si="240"/>
        <v>1.5059214621494855E-4</v>
      </c>
      <c r="J497" s="4">
        <f t="shared" si="256"/>
        <v>996.25401360910189</v>
      </c>
      <c r="K497" s="40">
        <f t="shared" si="257"/>
        <v>6.6155774962333904</v>
      </c>
      <c r="L497" s="40">
        <f t="shared" si="241"/>
        <v>0</v>
      </c>
      <c r="M497" s="10">
        <f t="shared" si="258"/>
        <v>6.8910747155563188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15.289510698368046</v>
      </c>
      <c r="Q497" s="42">
        <f t="shared" si="260"/>
        <v>0.57284122722304787</v>
      </c>
      <c r="R497" s="4">
        <f t="shared" si="261"/>
        <v>277049.73994645011</v>
      </c>
      <c r="S497">
        <f t="shared" si="242"/>
        <v>2.7704973994645011E-4</v>
      </c>
      <c r="T497" s="41">
        <f t="shared" si="243"/>
        <v>5.4780079532219111E-4</v>
      </c>
      <c r="U497" s="42">
        <f t="shared" si="262"/>
        <v>0.49194614123331359</v>
      </c>
      <c r="V497" s="42">
        <f t="shared" si="263"/>
        <v>1.1758100669583189</v>
      </c>
      <c r="W497" s="42">
        <f t="shared" si="264"/>
        <v>1.1607648524884402</v>
      </c>
      <c r="X497" s="42">
        <f t="shared" si="265"/>
        <v>1.504521446987872E-2</v>
      </c>
      <c r="Y497" s="42">
        <f t="shared" si="239"/>
        <v>1.1881092883972828E-2</v>
      </c>
      <c r="Z497" s="10">
        <f t="shared" si="266"/>
        <v>21.688710541182985</v>
      </c>
      <c r="AA497">
        <f t="shared" si="244"/>
        <v>6891534.7969752308</v>
      </c>
      <c r="AB497" s="10">
        <f t="shared" si="245"/>
        <v>6.8915347969752307</v>
      </c>
      <c r="AC497" s="10">
        <f t="shared" si="246"/>
        <v>6.7905347969752308</v>
      </c>
      <c r="AD497" s="3">
        <f t="shared" si="247"/>
        <v>984.84913661714734</v>
      </c>
      <c r="AI497" s="94">
        <f t="shared" si="248"/>
        <v>1.1607648524884402</v>
      </c>
    </row>
    <row r="498" spans="2:35">
      <c r="B498" s="39">
        <f t="shared" si="249"/>
        <v>470</v>
      </c>
      <c r="C498" s="42">
        <f t="shared" si="250"/>
        <v>8.4532374100703311</v>
      </c>
      <c r="D498" s="10">
        <f t="shared" si="251"/>
        <v>6.5467625899295712</v>
      </c>
      <c r="E498" s="40">
        <f t="shared" si="252"/>
        <v>32.906474820140858</v>
      </c>
      <c r="F498" s="40">
        <f t="shared" si="253"/>
        <v>46</v>
      </c>
      <c r="G498" s="3">
        <f t="shared" si="254"/>
        <v>340.46762589928903</v>
      </c>
      <c r="H498" s="3">
        <f t="shared" si="255"/>
        <v>150.59214621494854</v>
      </c>
      <c r="I498">
        <f t="shared" si="240"/>
        <v>1.5059214621494855E-4</v>
      </c>
      <c r="J498" s="4">
        <f t="shared" si="256"/>
        <v>998.11232720776161</v>
      </c>
      <c r="K498" s="40">
        <f t="shared" si="257"/>
        <v>6.6279175394917367</v>
      </c>
      <c r="L498" s="40">
        <f t="shared" si="241"/>
        <v>0</v>
      </c>
      <c r="M498" s="10">
        <f t="shared" si="258"/>
        <v>6.8915347969752307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15.289836326661153</v>
      </c>
      <c r="Q498" s="42">
        <f t="shared" si="260"/>
        <v>0.57401753880196427</v>
      </c>
      <c r="R498" s="4">
        <f t="shared" si="261"/>
        <v>276270.76674552896</v>
      </c>
      <c r="S498">
        <f t="shared" si="242"/>
        <v>2.7627076674552895E-4</v>
      </c>
      <c r="T498" s="41">
        <f t="shared" si="243"/>
        <v>5.4857976852311222E-4</v>
      </c>
      <c r="U498" s="42">
        <f t="shared" si="262"/>
        <v>0.49056294967936598</v>
      </c>
      <c r="V498" s="42">
        <f t="shared" si="263"/>
        <v>1.1758717492365331</v>
      </c>
      <c r="W498" s="42">
        <f t="shared" si="264"/>
        <v>1.1608435035140516</v>
      </c>
      <c r="X498" s="42">
        <f t="shared" si="265"/>
        <v>1.5028245722481515E-2</v>
      </c>
      <c r="Y498" s="42">
        <f t="shared" si="239"/>
        <v>1.1898770783426984E-2</v>
      </c>
      <c r="Z498" s="10">
        <f t="shared" si="266"/>
        <v>21.690137817989321</v>
      </c>
      <c r="AA498">
        <f t="shared" si="244"/>
        <v>6891981.6641506637</v>
      </c>
      <c r="AB498" s="10">
        <f t="shared" si="245"/>
        <v>6.8919816641506637</v>
      </c>
      <c r="AC498" s="10">
        <f t="shared" si="246"/>
        <v>6.7909816641506637</v>
      </c>
      <c r="AD498" s="3">
        <f t="shared" si="247"/>
        <v>984.91394693990776</v>
      </c>
      <c r="AI498" s="94">
        <f t="shared" si="248"/>
        <v>1.1608435035140516</v>
      </c>
    </row>
    <row r="499" spans="2:35">
      <c r="B499" s="39">
        <f t="shared" si="249"/>
        <v>471</v>
      </c>
      <c r="C499" s="42">
        <f t="shared" si="250"/>
        <v>8.4712230215811193</v>
      </c>
      <c r="D499" s="10">
        <f t="shared" si="251"/>
        <v>6.528776978418783</v>
      </c>
      <c r="E499" s="40">
        <f t="shared" si="252"/>
        <v>32.942446043162434</v>
      </c>
      <c r="F499" s="40">
        <f t="shared" si="253"/>
        <v>46</v>
      </c>
      <c r="G499" s="3">
        <f t="shared" si="254"/>
        <v>340.28776978418114</v>
      </c>
      <c r="H499" s="3">
        <f t="shared" si="255"/>
        <v>150.59214621494854</v>
      </c>
      <c r="I499">
        <f t="shared" si="240"/>
        <v>1.5059214621494855E-4</v>
      </c>
      <c r="J499" s="4">
        <f t="shared" si="256"/>
        <v>999.97267330516229</v>
      </c>
      <c r="K499" s="40">
        <f t="shared" si="257"/>
        <v>6.6402710794615123</v>
      </c>
      <c r="L499" s="40">
        <f t="shared" si="241"/>
        <v>0</v>
      </c>
      <c r="M499" s="10">
        <f t="shared" si="258"/>
        <v>6.8919816641506637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15.290152588238316</v>
      </c>
      <c r="Q499" s="42">
        <f t="shared" si="260"/>
        <v>0.57519382605004721</v>
      </c>
      <c r="R499" s="4">
        <f t="shared" si="261"/>
        <v>275491.7703682732</v>
      </c>
      <c r="S499">
        <f t="shared" si="242"/>
        <v>2.7549177036827318E-4</v>
      </c>
      <c r="T499" s="41">
        <f t="shared" si="243"/>
        <v>5.4935876490036799E-4</v>
      </c>
      <c r="U499" s="42">
        <f t="shared" si="262"/>
        <v>0.48917971697212798</v>
      </c>
      <c r="V499" s="42">
        <f t="shared" si="263"/>
        <v>1.175931057224612</v>
      </c>
      <c r="W499" s="42">
        <f t="shared" si="264"/>
        <v>1.1609198955616655</v>
      </c>
      <c r="X499" s="42">
        <f t="shared" si="265"/>
        <v>1.5011161662946471E-2</v>
      </c>
      <c r="Y499" s="42">
        <f t="shared" si="239"/>
        <v>1.1916428221470019E-2</v>
      </c>
      <c r="Z499" s="10">
        <f t="shared" si="266"/>
        <v>21.691522886016372</v>
      </c>
      <c r="AA499">
        <f t="shared" si="244"/>
        <v>6892415.3161474494</v>
      </c>
      <c r="AB499" s="10">
        <f t="shared" si="245"/>
        <v>6.8924153161474493</v>
      </c>
      <c r="AC499" s="10">
        <f t="shared" si="246"/>
        <v>6.7914153161474493</v>
      </c>
      <c r="AD499" s="3">
        <f t="shared" si="247"/>
        <v>984.97684063052202</v>
      </c>
      <c r="AI499" s="94">
        <f t="shared" si="248"/>
        <v>1.1609198955616655</v>
      </c>
    </row>
    <row r="500" spans="2:35">
      <c r="B500" s="39">
        <f t="shared" si="249"/>
        <v>472</v>
      </c>
      <c r="C500" s="42">
        <f t="shared" si="250"/>
        <v>8.4892086330919074</v>
      </c>
      <c r="D500" s="10">
        <f t="shared" si="251"/>
        <v>6.5107913669079949</v>
      </c>
      <c r="E500" s="40">
        <f t="shared" si="252"/>
        <v>32.97841726618401</v>
      </c>
      <c r="F500" s="40">
        <f t="shared" si="253"/>
        <v>46</v>
      </c>
      <c r="G500" s="3">
        <f t="shared" si="254"/>
        <v>340.10791366907324</v>
      </c>
      <c r="H500" s="3">
        <f t="shared" si="255"/>
        <v>150.59214621494854</v>
      </c>
      <c r="I500">
        <f t="shared" si="240"/>
        <v>1.5059214621494855E-4</v>
      </c>
      <c r="J500" s="4">
        <f t="shared" si="256"/>
        <v>1001.8350519013034</v>
      </c>
      <c r="K500" s="40">
        <f t="shared" si="257"/>
        <v>6.6526381161427137</v>
      </c>
      <c r="L500" s="40">
        <f t="shared" si="241"/>
        <v>0</v>
      </c>
      <c r="M500" s="10">
        <f t="shared" si="258"/>
        <v>6.8924153161474493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15.290459483678134</v>
      </c>
      <c r="Q500" s="42">
        <f t="shared" si="260"/>
        <v>0.57637008968882053</v>
      </c>
      <c r="R500" s="4">
        <f t="shared" si="261"/>
        <v>274712.75191135495</v>
      </c>
      <c r="S500">
        <f t="shared" si="242"/>
        <v>2.7471275191135494E-4</v>
      </c>
      <c r="T500" s="41">
        <f t="shared" si="243"/>
        <v>5.5013778335728618E-4</v>
      </c>
      <c r="U500" s="42">
        <f t="shared" si="262"/>
        <v>0.48779644505891651</v>
      </c>
      <c r="V500" s="42">
        <f t="shared" si="263"/>
        <v>1.1759879907994333</v>
      </c>
      <c r="W500" s="42">
        <f t="shared" si="264"/>
        <v>1.1609940284714149</v>
      </c>
      <c r="X500" s="42">
        <f t="shared" si="265"/>
        <v>1.4993962328018418E-2</v>
      </c>
      <c r="Y500" s="42">
        <f t="shared" si="239"/>
        <v>1.1934065074157604E-2</v>
      </c>
      <c r="Z500" s="10">
        <f t="shared" si="266"/>
        <v>21.692865742339031</v>
      </c>
      <c r="AA500">
        <f t="shared" si="244"/>
        <v>6892835.75204976</v>
      </c>
      <c r="AB500" s="10">
        <f t="shared" si="245"/>
        <v>6.8928357520497601</v>
      </c>
      <c r="AC500" s="10">
        <f t="shared" si="246"/>
        <v>6.7918357520497601</v>
      </c>
      <c r="AD500" s="3">
        <f t="shared" si="247"/>
        <v>985.03781755616535</v>
      </c>
      <c r="AI500" s="94">
        <f t="shared" si="248"/>
        <v>1.1609940284714149</v>
      </c>
    </row>
    <row r="501" spans="2:35">
      <c r="B501" s="39">
        <f t="shared" si="249"/>
        <v>473</v>
      </c>
      <c r="C501" s="42">
        <f t="shared" si="250"/>
        <v>8.5071942446026956</v>
      </c>
      <c r="D501" s="10">
        <f t="shared" si="251"/>
        <v>6.4928057553972067</v>
      </c>
      <c r="E501" s="40">
        <f t="shared" si="252"/>
        <v>33.014388489205587</v>
      </c>
      <c r="F501" s="40">
        <f t="shared" si="253"/>
        <v>46</v>
      </c>
      <c r="G501" s="3">
        <f t="shared" si="254"/>
        <v>339.92805755396535</v>
      </c>
      <c r="H501" s="3">
        <f t="shared" si="255"/>
        <v>150.59214621494854</v>
      </c>
      <c r="I501">
        <f t="shared" si="240"/>
        <v>1.5059214621494855E-4</v>
      </c>
      <c r="J501" s="4">
        <f t="shared" si="256"/>
        <v>1003.6994629961853</v>
      </c>
      <c r="K501" s="40">
        <f t="shared" si="257"/>
        <v>6.6650186495353436</v>
      </c>
      <c r="L501" s="40">
        <f t="shared" si="241"/>
        <v>0</v>
      </c>
      <c r="M501" s="10">
        <f t="shared" si="258"/>
        <v>6.8928357520497601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15.290757013536101</v>
      </c>
      <c r="Q501" s="42">
        <f t="shared" si="260"/>
        <v>0.5775463304396784</v>
      </c>
      <c r="R501" s="4">
        <f t="shared" si="261"/>
        <v>273933.71247144608</v>
      </c>
      <c r="S501">
        <f t="shared" si="242"/>
        <v>2.7393371247144607E-4</v>
      </c>
      <c r="T501" s="41">
        <f t="shared" si="243"/>
        <v>5.509168227971951E-4</v>
      </c>
      <c r="U501" s="42">
        <f t="shared" si="262"/>
        <v>0.48641313588704799</v>
      </c>
      <c r="V501" s="42">
        <f t="shared" si="263"/>
        <v>1.1760425498433258</v>
      </c>
      <c r="W501" s="42">
        <f t="shared" si="264"/>
        <v>1.1610659020867389</v>
      </c>
      <c r="X501" s="42">
        <f t="shared" si="265"/>
        <v>1.4976647756586914E-2</v>
      </c>
      <c r="Y501" s="42">
        <f t="shared" si="239"/>
        <v>1.1951681217560146E-2</v>
      </c>
      <c r="Z501" s="10">
        <f t="shared" si="266"/>
        <v>21.694166384096476</v>
      </c>
      <c r="AA501">
        <f t="shared" si="244"/>
        <v>6893242.9709619023</v>
      </c>
      <c r="AB501" s="10">
        <f t="shared" si="245"/>
        <v>6.8932429709619019</v>
      </c>
      <c r="AC501" s="10">
        <f t="shared" si="246"/>
        <v>6.7922429709619019</v>
      </c>
      <c r="AD501" s="3">
        <f t="shared" si="247"/>
        <v>985.09687758693292</v>
      </c>
      <c r="AI501" s="94">
        <f t="shared" si="248"/>
        <v>1.1610659020867389</v>
      </c>
    </row>
    <row r="502" spans="2:35">
      <c r="B502" s="39">
        <f t="shared" si="249"/>
        <v>474</v>
      </c>
      <c r="C502" s="42">
        <f t="shared" si="250"/>
        <v>8.5251798561134837</v>
      </c>
      <c r="D502" s="10">
        <f t="shared" si="251"/>
        <v>6.4748201438864186</v>
      </c>
      <c r="E502" s="40">
        <f t="shared" si="252"/>
        <v>33.050359712227163</v>
      </c>
      <c r="F502" s="40">
        <f t="shared" si="253"/>
        <v>46</v>
      </c>
      <c r="G502" s="3">
        <f t="shared" si="254"/>
        <v>339.74820143885745</v>
      </c>
      <c r="H502" s="3">
        <f t="shared" si="255"/>
        <v>150.59214621494854</v>
      </c>
      <c r="I502">
        <f t="shared" si="240"/>
        <v>1.5059214621494855E-4</v>
      </c>
      <c r="J502" s="4">
        <f t="shared" si="256"/>
        <v>1005.565906589808</v>
      </c>
      <c r="K502" s="40">
        <f t="shared" si="257"/>
        <v>6.6774126796394011</v>
      </c>
      <c r="L502" s="40">
        <f t="shared" si="241"/>
        <v>0</v>
      </c>
      <c r="M502" s="10">
        <f t="shared" si="258"/>
        <v>6.8932429709619019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15.291045178345183</v>
      </c>
      <c r="Q502" s="42">
        <f t="shared" si="260"/>
        <v>0.57872254902388998</v>
      </c>
      <c r="R502" s="4">
        <f t="shared" si="261"/>
        <v>273154.65314521862</v>
      </c>
      <c r="S502">
        <f t="shared" si="242"/>
        <v>2.7315465314521864E-4</v>
      </c>
      <c r="T502" s="41">
        <f t="shared" si="243"/>
        <v>5.5169588212342253E-4</v>
      </c>
      <c r="U502" s="42">
        <f t="shared" si="262"/>
        <v>0.48502979140383889</v>
      </c>
      <c r="V502" s="42">
        <f t="shared" si="263"/>
        <v>1.1760947342422372</v>
      </c>
      <c r="W502" s="42">
        <f t="shared" si="264"/>
        <v>1.1611355162545183</v>
      </c>
      <c r="X502" s="42">
        <f t="shared" si="265"/>
        <v>1.4959217987718931E-2</v>
      </c>
      <c r="Y502" s="42">
        <f t="shared" si="239"/>
        <v>1.1969276527762572E-2</v>
      </c>
      <c r="Z502" s="10">
        <f t="shared" si="266"/>
        <v>21.695424808490536</v>
      </c>
      <c r="AA502">
        <f t="shared" si="244"/>
        <v>6893636.9720077924</v>
      </c>
      <c r="AB502" s="10">
        <f t="shared" si="245"/>
        <v>6.8936369720077924</v>
      </c>
      <c r="AC502" s="10">
        <f t="shared" si="246"/>
        <v>6.7926369720077924</v>
      </c>
      <c r="AD502" s="3">
        <f t="shared" si="247"/>
        <v>985.154020595764</v>
      </c>
      <c r="AI502" s="94">
        <f t="shared" si="248"/>
        <v>1.1611355162545183</v>
      </c>
    </row>
    <row r="503" spans="2:35">
      <c r="B503" s="39">
        <f t="shared" si="249"/>
        <v>475</v>
      </c>
      <c r="C503" s="42">
        <f t="shared" si="250"/>
        <v>8.5431654676242719</v>
      </c>
      <c r="D503" s="10">
        <f t="shared" si="251"/>
        <v>6.4568345323756304</v>
      </c>
      <c r="E503" s="40">
        <f t="shared" si="252"/>
        <v>33.086330935248739</v>
      </c>
      <c r="F503" s="40">
        <f t="shared" si="253"/>
        <v>46</v>
      </c>
      <c r="G503" s="3">
        <f t="shared" si="254"/>
        <v>339.56834532374955</v>
      </c>
      <c r="H503" s="3">
        <f t="shared" si="255"/>
        <v>150.59214621494854</v>
      </c>
      <c r="I503">
        <f t="shared" si="240"/>
        <v>1.5059214621494855E-4</v>
      </c>
      <c r="J503" s="4">
        <f t="shared" si="256"/>
        <v>1007.4343826821714</v>
      </c>
      <c r="K503" s="40">
        <f t="shared" si="257"/>
        <v>6.6898202064548862</v>
      </c>
      <c r="L503" s="40">
        <f t="shared" si="241"/>
        <v>0</v>
      </c>
      <c r="M503" s="10">
        <f t="shared" si="258"/>
        <v>6.8936369720077924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15.291323978615454</v>
      </c>
      <c r="Q503" s="42">
        <f t="shared" si="260"/>
        <v>0.5798987461626034</v>
      </c>
      <c r="R503" s="4">
        <f t="shared" si="261"/>
        <v>272375.57502934447</v>
      </c>
      <c r="S503">
        <f t="shared" si="242"/>
        <v>2.7237557502934445E-4</v>
      </c>
      <c r="T503" s="41">
        <f t="shared" si="243"/>
        <v>5.5247496023929678E-4</v>
      </c>
      <c r="U503" s="42">
        <f t="shared" si="262"/>
        <v>0.48364641355660581</v>
      </c>
      <c r="V503" s="42">
        <f t="shared" si="263"/>
        <v>1.1761445438868223</v>
      </c>
      <c r="W503" s="42">
        <f t="shared" si="264"/>
        <v>1.1612028708249864</v>
      </c>
      <c r="X503" s="42">
        <f t="shared" si="265"/>
        <v>1.4941673061835914E-2</v>
      </c>
      <c r="Y503" s="42">
        <f t="shared" si="239"/>
        <v>1.1986850880865495E-2</v>
      </c>
      <c r="Z503" s="10">
        <f t="shared" si="266"/>
        <v>21.696641012786461</v>
      </c>
      <c r="AA503">
        <f t="shared" si="244"/>
        <v>6894017.754331205</v>
      </c>
      <c r="AB503" s="10">
        <f t="shared" si="245"/>
        <v>6.8940177543312053</v>
      </c>
      <c r="AC503" s="10">
        <f t="shared" si="246"/>
        <v>6.7930177543312054</v>
      </c>
      <c r="AD503" s="3">
        <f t="shared" si="247"/>
        <v>985.20924645847788</v>
      </c>
      <c r="AI503" s="94">
        <f t="shared" si="248"/>
        <v>1.1612028708249864</v>
      </c>
    </row>
    <row r="504" spans="2:35">
      <c r="B504" s="39">
        <f t="shared" si="249"/>
        <v>476</v>
      </c>
      <c r="C504" s="42">
        <f t="shared" si="250"/>
        <v>8.56115107913506</v>
      </c>
      <c r="D504" s="10">
        <f t="shared" si="251"/>
        <v>6.4388489208648423</v>
      </c>
      <c r="E504" s="40">
        <f t="shared" si="252"/>
        <v>33.122302158270315</v>
      </c>
      <c r="F504" s="40">
        <f t="shared" si="253"/>
        <v>46</v>
      </c>
      <c r="G504" s="3">
        <f t="shared" si="254"/>
        <v>339.38848920864166</v>
      </c>
      <c r="H504" s="3">
        <f t="shared" si="255"/>
        <v>150.59214621494854</v>
      </c>
      <c r="I504">
        <f t="shared" si="240"/>
        <v>1.5059214621494855E-4</v>
      </c>
      <c r="J504" s="4">
        <f t="shared" si="256"/>
        <v>1009.3048912732758</v>
      </c>
      <c r="K504" s="40">
        <f t="shared" si="257"/>
        <v>6.7022412299817997</v>
      </c>
      <c r="L504" s="40">
        <f t="shared" si="241"/>
        <v>0</v>
      </c>
      <c r="M504" s="10">
        <f t="shared" si="258"/>
        <v>6.8940177543312053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15.291593414834274</v>
      </c>
      <c r="Q504" s="42">
        <f t="shared" si="260"/>
        <v>0.58107492257685067</v>
      </c>
      <c r="R504" s="4">
        <f t="shared" si="261"/>
        <v>271596.47922049568</v>
      </c>
      <c r="S504">
        <f t="shared" si="242"/>
        <v>2.7159647922049568E-4</v>
      </c>
      <c r="T504" s="41">
        <f t="shared" si="243"/>
        <v>5.5325405604814549E-4</v>
      </c>
      <c r="U504" s="42">
        <f t="shared" si="262"/>
        <v>0.48226300429266533</v>
      </c>
      <c r="V504" s="42">
        <f t="shared" si="263"/>
        <v>1.1761919786716946</v>
      </c>
      <c r="W504" s="42">
        <f t="shared" si="264"/>
        <v>1.1612679656517713</v>
      </c>
      <c r="X504" s="42">
        <f t="shared" si="265"/>
        <v>1.4924013019923299E-2</v>
      </c>
      <c r="Y504" s="42">
        <f t="shared" si="239"/>
        <v>1.2004404152985449E-2</v>
      </c>
      <c r="Z504" s="10">
        <f t="shared" si="266"/>
        <v>21.697814994312118</v>
      </c>
      <c r="AA504">
        <f t="shared" si="244"/>
        <v>6894385.3170955218</v>
      </c>
      <c r="AB504" s="10">
        <f t="shared" si="245"/>
        <v>6.894385317095522</v>
      </c>
      <c r="AC504" s="10">
        <f t="shared" si="246"/>
        <v>6.7933853170955221</v>
      </c>
      <c r="AD504" s="3">
        <f t="shared" si="247"/>
        <v>985.26255505373774</v>
      </c>
      <c r="AI504" s="94">
        <f t="shared" si="248"/>
        <v>1.1612679656517713</v>
      </c>
    </row>
    <row r="505" spans="2:35">
      <c r="B505" s="39">
        <f t="shared" si="249"/>
        <v>477</v>
      </c>
      <c r="C505" s="42">
        <f t="shared" si="250"/>
        <v>8.5791366906458482</v>
      </c>
      <c r="D505" s="10">
        <f t="shared" si="251"/>
        <v>6.4208633093540541</v>
      </c>
      <c r="E505" s="40">
        <f t="shared" si="252"/>
        <v>33.158273381291892</v>
      </c>
      <c r="F505" s="40">
        <f t="shared" si="253"/>
        <v>46</v>
      </c>
      <c r="G505" s="3">
        <f t="shared" si="254"/>
        <v>339.20863309353376</v>
      </c>
      <c r="H505" s="3">
        <f t="shared" si="255"/>
        <v>150.59214621494854</v>
      </c>
      <c r="I505">
        <f t="shared" si="240"/>
        <v>1.5059214621494855E-4</v>
      </c>
      <c r="J505" s="4">
        <f t="shared" si="256"/>
        <v>1011.1774323631206</v>
      </c>
      <c r="K505" s="40">
        <f t="shared" si="257"/>
        <v>6.71467575022014</v>
      </c>
      <c r="L505" s="40">
        <f t="shared" si="241"/>
        <v>0</v>
      </c>
      <c r="M505" s="10">
        <f t="shared" si="258"/>
        <v>6.894385317095522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15.291853487466135</v>
      </c>
      <c r="Q505" s="42">
        <f t="shared" si="260"/>
        <v>0.58225107898755191</v>
      </c>
      <c r="R505" s="4">
        <f t="shared" si="261"/>
        <v>270817.36681534426</v>
      </c>
      <c r="S505">
        <f t="shared" si="242"/>
        <v>2.7081736681534423E-4</v>
      </c>
      <c r="T505" s="41">
        <f t="shared" si="243"/>
        <v>5.5403316845329688E-4</v>
      </c>
      <c r="U505" s="42">
        <f t="shared" si="262"/>
        <v>0.4808795655593342</v>
      </c>
      <c r="V505" s="42">
        <f t="shared" si="263"/>
        <v>1.1762370384958534</v>
      </c>
      <c r="W505" s="42">
        <f t="shared" si="264"/>
        <v>1.161330800591853</v>
      </c>
      <c r="X505" s="42">
        <f t="shared" si="265"/>
        <v>1.4906237904000363E-2</v>
      </c>
      <c r="Y505" s="42">
        <f t="shared" si="239"/>
        <v>1.2021936220255677E-2</v>
      </c>
      <c r="Z505" s="10">
        <f t="shared" si="266"/>
        <v>21.698946750458109</v>
      </c>
      <c r="AA505">
        <f t="shared" si="244"/>
        <v>6894739.6594837634</v>
      </c>
      <c r="AB505" s="10">
        <f t="shared" si="245"/>
        <v>6.8947396594837631</v>
      </c>
      <c r="AC505" s="10">
        <f t="shared" si="246"/>
        <v>6.7937396594837631</v>
      </c>
      <c r="AD505" s="3">
        <f t="shared" si="247"/>
        <v>985.31394626305485</v>
      </c>
      <c r="AI505" s="94">
        <f t="shared" si="248"/>
        <v>1.161330800591853</v>
      </c>
    </row>
    <row r="506" spans="2:35">
      <c r="B506" s="39">
        <f t="shared" si="249"/>
        <v>478</v>
      </c>
      <c r="C506" s="42">
        <f t="shared" si="250"/>
        <v>8.5971223021566363</v>
      </c>
      <c r="D506" s="10">
        <f t="shared" si="251"/>
        <v>6.402877697843266</v>
      </c>
      <c r="E506" s="40">
        <f t="shared" si="252"/>
        <v>33.194244604313468</v>
      </c>
      <c r="F506" s="40">
        <f t="shared" si="253"/>
        <v>46</v>
      </c>
      <c r="G506" s="3">
        <f t="shared" si="254"/>
        <v>339.02877697842587</v>
      </c>
      <c r="H506" s="3">
        <f t="shared" si="255"/>
        <v>150.59214621494854</v>
      </c>
      <c r="I506">
        <f t="shared" si="240"/>
        <v>1.5059214621494855E-4</v>
      </c>
      <c r="J506" s="4">
        <f t="shared" si="256"/>
        <v>1013.0520059517062</v>
      </c>
      <c r="K506" s="40">
        <f t="shared" si="257"/>
        <v>6.7271237671699078</v>
      </c>
      <c r="L506" s="40">
        <f t="shared" si="241"/>
        <v>0</v>
      </c>
      <c r="M506" s="10">
        <f t="shared" si="258"/>
        <v>6.8947396594837631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15.292104196952662</v>
      </c>
      <c r="Q506" s="42">
        <f t="shared" si="260"/>
        <v>0.58342721611551962</v>
      </c>
      <c r="R506" s="4">
        <f t="shared" si="261"/>
        <v>270038.23891056218</v>
      </c>
      <c r="S506">
        <f t="shared" si="242"/>
        <v>2.7003823891056218E-4</v>
      </c>
      <c r="T506" s="41">
        <f t="shared" si="243"/>
        <v>5.5481229635807893E-4</v>
      </c>
      <c r="U506" s="42">
        <f t="shared" si="262"/>
        <v>0.47949609930392884</v>
      </c>
      <c r="V506" s="42">
        <f t="shared" si="263"/>
        <v>1.1762797232631375</v>
      </c>
      <c r="W506" s="42">
        <f t="shared" si="264"/>
        <v>1.1613913755055687</v>
      </c>
      <c r="X506" s="42">
        <f t="shared" si="265"/>
        <v>1.4888347757568754E-2</v>
      </c>
      <c r="Y506" s="42">
        <f t="shared" si="239"/>
        <v>1.2039446958827449E-2</v>
      </c>
      <c r="Z506" s="10">
        <f t="shared" si="266"/>
        <v>21.700036278678876</v>
      </c>
      <c r="AA506">
        <f t="shared" si="244"/>
        <v>6895080.7806989392</v>
      </c>
      <c r="AB506" s="10">
        <f t="shared" si="245"/>
        <v>6.8950807806989394</v>
      </c>
      <c r="AC506" s="10">
        <f t="shared" si="246"/>
        <v>6.7940807806989394</v>
      </c>
      <c r="AD506" s="3">
        <f t="shared" si="247"/>
        <v>985.36341997083957</v>
      </c>
      <c r="AI506" s="94">
        <f t="shared" si="248"/>
        <v>1.1613913755055687</v>
      </c>
    </row>
    <row r="507" spans="2:35">
      <c r="B507" s="39">
        <f t="shared" si="249"/>
        <v>479</v>
      </c>
      <c r="C507" s="42">
        <f t="shared" si="250"/>
        <v>8.6151079136674245</v>
      </c>
      <c r="D507" s="10">
        <f t="shared" si="251"/>
        <v>6.3848920863324778</v>
      </c>
      <c r="E507" s="40">
        <f t="shared" si="252"/>
        <v>33.230215827335044</v>
      </c>
      <c r="F507" s="40">
        <f t="shared" si="253"/>
        <v>46</v>
      </c>
      <c r="G507" s="3">
        <f t="shared" si="254"/>
        <v>338.84892086331797</v>
      </c>
      <c r="H507" s="3">
        <f t="shared" si="255"/>
        <v>150.59214621494854</v>
      </c>
      <c r="I507">
        <f t="shared" si="240"/>
        <v>1.5059214621494855E-4</v>
      </c>
      <c r="J507" s="4">
        <f t="shared" si="256"/>
        <v>1014.9286120390326</v>
      </c>
      <c r="K507" s="40">
        <f t="shared" si="257"/>
        <v>6.7395852808311041</v>
      </c>
      <c r="L507" s="40">
        <f t="shared" si="241"/>
        <v>0</v>
      </c>
      <c r="M507" s="10">
        <f t="shared" si="258"/>
        <v>6.8950807806989394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15.2923455437129</v>
      </c>
      <c r="Q507" s="42">
        <f t="shared" si="260"/>
        <v>0.5846033346814633</v>
      </c>
      <c r="R507" s="4">
        <f t="shared" si="261"/>
        <v>269259.09660282137</v>
      </c>
      <c r="S507">
        <f t="shared" si="242"/>
        <v>2.6925909660282138E-4</v>
      </c>
      <c r="T507" s="41">
        <f t="shared" si="243"/>
        <v>5.5559143866581984E-4</v>
      </c>
      <c r="U507" s="42">
        <f t="shared" si="262"/>
        <v>0.47811260747376577</v>
      </c>
      <c r="V507" s="42">
        <f t="shared" si="263"/>
        <v>1.1763200328811991</v>
      </c>
      <c r="W507" s="42">
        <f t="shared" si="264"/>
        <v>1.1614496902566727</v>
      </c>
      <c r="X507" s="42">
        <f t="shared" si="265"/>
        <v>1.4870342624526467E-2</v>
      </c>
      <c r="Y507" s="42">
        <f t="shared" si="239"/>
        <v>1.2056936244870097E-2</v>
      </c>
      <c r="Z507" s="10">
        <f t="shared" si="266"/>
        <v>21.701083576491481</v>
      </c>
      <c r="AA507">
        <f t="shared" si="244"/>
        <v>6895408.6799636642</v>
      </c>
      <c r="AB507" s="10">
        <f t="shared" si="245"/>
        <v>6.8954086799636638</v>
      </c>
      <c r="AC507" s="10">
        <f t="shared" si="246"/>
        <v>6.7944086799636638</v>
      </c>
      <c r="AD507" s="3">
        <f t="shared" si="247"/>
        <v>985.41097606434573</v>
      </c>
      <c r="AI507" s="94">
        <f t="shared" si="248"/>
        <v>1.1614496902566727</v>
      </c>
    </row>
    <row r="508" spans="2:35">
      <c r="B508" s="39">
        <f t="shared" si="249"/>
        <v>480</v>
      </c>
      <c r="C508" s="42">
        <f t="shared" si="250"/>
        <v>8.6330935251782126</v>
      </c>
      <c r="D508" s="10">
        <f t="shared" si="251"/>
        <v>6.3669064748216897</v>
      </c>
      <c r="E508" s="40">
        <f t="shared" si="252"/>
        <v>33.266187050356621</v>
      </c>
      <c r="F508" s="40">
        <f t="shared" si="253"/>
        <v>46</v>
      </c>
      <c r="G508" s="3">
        <f t="shared" si="254"/>
        <v>338.66906474821008</v>
      </c>
      <c r="H508" s="3">
        <f t="shared" si="255"/>
        <v>150.59214621494854</v>
      </c>
      <c r="I508">
        <f t="shared" si="240"/>
        <v>1.5059214621494855E-4</v>
      </c>
      <c r="J508" s="4">
        <f t="shared" si="256"/>
        <v>1016.8072506250996</v>
      </c>
      <c r="K508" s="40">
        <f t="shared" si="257"/>
        <v>6.7520602912037271</v>
      </c>
      <c r="L508" s="40">
        <f t="shared" si="241"/>
        <v>0</v>
      </c>
      <c r="M508" s="10">
        <f t="shared" si="258"/>
        <v>6.8954086799636638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15.292577528143015</v>
      </c>
      <c r="Q508" s="42">
        <f t="shared" si="260"/>
        <v>0.58577943540599375</v>
      </c>
      <c r="R508" s="4">
        <f t="shared" si="261"/>
        <v>268479.94098879385</v>
      </c>
      <c r="S508">
        <f t="shared" si="242"/>
        <v>2.6847994098879385E-4</v>
      </c>
      <c r="T508" s="41">
        <f t="shared" si="243"/>
        <v>5.5637059427984738E-4</v>
      </c>
      <c r="U508" s="42">
        <f t="shared" si="262"/>
        <v>0.4767290920161617</v>
      </c>
      <c r="V508" s="42">
        <f t="shared" si="263"/>
        <v>1.1763579672620539</v>
      </c>
      <c r="W508" s="42">
        <f t="shared" si="264"/>
        <v>1.1615057447122705</v>
      </c>
      <c r="X508" s="42">
        <f t="shared" si="265"/>
        <v>1.4852222549783356E-2</v>
      </c>
      <c r="Y508" s="42">
        <f t="shared" si="239"/>
        <v>1.2074403954571785E-2</v>
      </c>
      <c r="Z508" s="10">
        <f t="shared" si="266"/>
        <v>21.702088641475743</v>
      </c>
      <c r="AA508">
        <f t="shared" si="244"/>
        <v>6895723.3565202029</v>
      </c>
      <c r="AB508" s="10">
        <f t="shared" si="245"/>
        <v>6.895723356520203</v>
      </c>
      <c r="AC508" s="10">
        <f t="shared" si="246"/>
        <v>6.794723356520203</v>
      </c>
      <c r="AD508" s="3">
        <f t="shared" si="247"/>
        <v>985.45661443367703</v>
      </c>
      <c r="AI508" s="94">
        <f t="shared" si="248"/>
        <v>1.1615057447122705</v>
      </c>
    </row>
    <row r="509" spans="2:35">
      <c r="B509" s="39">
        <f t="shared" si="249"/>
        <v>481</v>
      </c>
      <c r="C509" s="42">
        <f t="shared" si="250"/>
        <v>8.6510791366890007</v>
      </c>
      <c r="D509" s="10">
        <f t="shared" si="251"/>
        <v>6.3489208633109016</v>
      </c>
      <c r="E509" s="40">
        <f t="shared" si="252"/>
        <v>33.302158273378197</v>
      </c>
      <c r="F509" s="40">
        <f t="shared" si="253"/>
        <v>46</v>
      </c>
      <c r="G509" s="3">
        <f t="shared" si="254"/>
        <v>338.48920863310218</v>
      </c>
      <c r="H509" s="3">
        <f t="shared" si="255"/>
        <v>150.59214621494854</v>
      </c>
      <c r="I509">
        <f t="shared" si="240"/>
        <v>1.5059214621494855E-4</v>
      </c>
      <c r="J509" s="4">
        <f t="shared" si="256"/>
        <v>1018.6879217099076</v>
      </c>
      <c r="K509" s="40">
        <f t="shared" si="257"/>
        <v>6.7645487982877786</v>
      </c>
      <c r="L509" s="40">
        <f t="shared" si="241"/>
        <v>0</v>
      </c>
      <c r="M509" s="10">
        <f t="shared" si="258"/>
        <v>6.895723356520203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15.292800150616364</v>
      </c>
      <c r="Q509" s="42">
        <f t="shared" si="260"/>
        <v>0.5869555190096275</v>
      </c>
      <c r="R509" s="4">
        <f t="shared" si="261"/>
        <v>267700.77316515154</v>
      </c>
      <c r="S509">
        <f t="shared" si="242"/>
        <v>2.6770077316515153E-4</v>
      </c>
      <c r="T509" s="41">
        <f t="shared" si="243"/>
        <v>5.5714976210348964E-4</v>
      </c>
      <c r="U509" s="42">
        <f t="shared" si="262"/>
        <v>0.475345554878433</v>
      </c>
      <c r="V509" s="42">
        <f t="shared" si="263"/>
        <v>1.1763935263224394</v>
      </c>
      <c r="W509" s="42">
        <f t="shared" si="264"/>
        <v>1.1615595387428275</v>
      </c>
      <c r="X509" s="42">
        <f t="shared" si="265"/>
        <v>1.4833987579611962E-2</v>
      </c>
      <c r="Y509" s="42">
        <f t="shared" si="239"/>
        <v>1.2091849964140674E-2</v>
      </c>
      <c r="Z509" s="10">
        <f t="shared" si="266"/>
        <v>21.703051471275028</v>
      </c>
      <c r="AA509">
        <f t="shared" si="244"/>
        <v>6896024.8096307125</v>
      </c>
      <c r="AB509" s="10">
        <f t="shared" si="245"/>
        <v>6.8960248096307124</v>
      </c>
      <c r="AC509" s="10">
        <f t="shared" si="246"/>
        <v>6.7950248096307124</v>
      </c>
      <c r="AD509" s="3">
        <f t="shared" si="247"/>
        <v>985.50033497182199</v>
      </c>
      <c r="AI509" s="94">
        <f t="shared" si="248"/>
        <v>1.1615595387428275</v>
      </c>
    </row>
    <row r="510" spans="2:35">
      <c r="B510" s="39">
        <f t="shared" si="249"/>
        <v>482</v>
      </c>
      <c r="C510" s="42">
        <f t="shared" si="250"/>
        <v>8.6690647481997889</v>
      </c>
      <c r="D510" s="10">
        <f t="shared" si="251"/>
        <v>6.3309352518001134</v>
      </c>
      <c r="E510" s="40">
        <f t="shared" si="252"/>
        <v>33.338129496399773</v>
      </c>
      <c r="F510" s="40">
        <f t="shared" si="253"/>
        <v>46</v>
      </c>
      <c r="G510" s="3">
        <f t="shared" si="254"/>
        <v>338.30935251799428</v>
      </c>
      <c r="H510" s="3">
        <f t="shared" si="255"/>
        <v>150.59214621494854</v>
      </c>
      <c r="I510">
        <f t="shared" si="240"/>
        <v>1.5059214621494855E-4</v>
      </c>
      <c r="J510" s="4">
        <f t="shared" si="256"/>
        <v>1020.5706252934561</v>
      </c>
      <c r="K510" s="40">
        <f t="shared" si="257"/>
        <v>6.7770508020832567</v>
      </c>
      <c r="L510" s="40">
        <f t="shared" si="241"/>
        <v>0</v>
      </c>
      <c r="M510" s="10">
        <f t="shared" si="258"/>
        <v>6.8960248096307124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15.293013411483646</v>
      </c>
      <c r="Q510" s="42">
        <f t="shared" si="260"/>
        <v>0.58813158621279116</v>
      </c>
      <c r="R510" s="4">
        <f t="shared" si="261"/>
        <v>266921.59422856651</v>
      </c>
      <c r="S510">
        <f t="shared" si="242"/>
        <v>2.6692159422856651E-4</v>
      </c>
      <c r="T510" s="41">
        <f t="shared" si="243"/>
        <v>5.5792894104007471E-4</v>
      </c>
      <c r="U510" s="42">
        <f t="shared" si="262"/>
        <v>0.4739619980078964</v>
      </c>
      <c r="V510" s="42">
        <f t="shared" si="263"/>
        <v>1.1764267099828876</v>
      </c>
      <c r="W510" s="42">
        <f t="shared" si="264"/>
        <v>1.1616110722222091</v>
      </c>
      <c r="X510" s="42">
        <f t="shared" si="265"/>
        <v>1.4815637760678513E-2</v>
      </c>
      <c r="Y510" s="42">
        <f t="shared" si="239"/>
        <v>1.210927414980496E-2</v>
      </c>
      <c r="Z510" s="10">
        <f t="shared" si="266"/>
        <v>21.703972063595064</v>
      </c>
      <c r="AA510">
        <f t="shared" si="244"/>
        <v>6896313.0385768805</v>
      </c>
      <c r="AB510" s="10">
        <f t="shared" si="245"/>
        <v>6.8963130385768805</v>
      </c>
      <c r="AC510" s="10">
        <f t="shared" si="246"/>
        <v>6.7953130385768805</v>
      </c>
      <c r="AD510" s="3">
        <f t="shared" si="247"/>
        <v>985.54213757460195</v>
      </c>
      <c r="AI510" s="94">
        <f t="shared" si="248"/>
        <v>1.1616110722222091</v>
      </c>
    </row>
    <row r="511" spans="2:35">
      <c r="B511" s="39">
        <f t="shared" si="249"/>
        <v>483</v>
      </c>
      <c r="C511" s="42">
        <f t="shared" si="250"/>
        <v>8.687050359710577</v>
      </c>
      <c r="D511" s="10">
        <f t="shared" si="251"/>
        <v>6.3129496402893253</v>
      </c>
      <c r="E511" s="40">
        <f t="shared" si="252"/>
        <v>33.374100719421349</v>
      </c>
      <c r="F511" s="40">
        <f t="shared" si="253"/>
        <v>46</v>
      </c>
      <c r="G511" s="3">
        <f t="shared" si="254"/>
        <v>338.12949640288639</v>
      </c>
      <c r="H511" s="3">
        <f t="shared" si="255"/>
        <v>150.59214621494854</v>
      </c>
      <c r="I511">
        <f t="shared" si="240"/>
        <v>1.5059214621494855E-4</v>
      </c>
      <c r="J511" s="4">
        <f t="shared" si="256"/>
        <v>1022.4553613757456</v>
      </c>
      <c r="K511" s="40">
        <f t="shared" si="257"/>
        <v>6.7895663025901642</v>
      </c>
      <c r="L511" s="40">
        <f t="shared" si="241"/>
        <v>0</v>
      </c>
      <c r="M511" s="10">
        <f t="shared" si="258"/>
        <v>6.8963130385768805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15.293217311072659</v>
      </c>
      <c r="Q511" s="42">
        <f t="shared" si="260"/>
        <v>0.58930763773582584</v>
      </c>
      <c r="R511" s="4">
        <f t="shared" si="261"/>
        <v>266142.40527571068</v>
      </c>
      <c r="S511">
        <f t="shared" si="242"/>
        <v>2.661424052757107E-4</v>
      </c>
      <c r="T511" s="41">
        <f t="shared" si="243"/>
        <v>5.5870812999293047E-4</v>
      </c>
      <c r="U511" s="42">
        <f t="shared" si="262"/>
        <v>0.47257842335186845</v>
      </c>
      <c r="V511" s="42">
        <f t="shared" si="263"/>
        <v>1.1764575181687429</v>
      </c>
      <c r="W511" s="42">
        <f t="shared" si="264"/>
        <v>1.1616603450276193</v>
      </c>
      <c r="X511" s="42">
        <f t="shared" si="265"/>
        <v>1.479717314112361E-2</v>
      </c>
      <c r="Y511" s="42">
        <f t="shared" si="239"/>
        <v>1.2126676387814186E-2</v>
      </c>
      <c r="Z511" s="10">
        <f t="shared" si="266"/>
        <v>21.704850416205023</v>
      </c>
      <c r="AA511">
        <f t="shared" si="244"/>
        <v>6896588.0426602559</v>
      </c>
      <c r="AB511" s="10">
        <f t="shared" si="245"/>
        <v>6.8965880426602562</v>
      </c>
      <c r="AC511" s="10">
        <f t="shared" si="246"/>
        <v>6.7955880426602562</v>
      </c>
      <c r="AD511" s="3">
        <f t="shared" si="247"/>
        <v>985.58202214071878</v>
      </c>
      <c r="AI511" s="94">
        <f t="shared" si="248"/>
        <v>1.1616603450276193</v>
      </c>
    </row>
    <row r="512" spans="2:35">
      <c r="B512" s="39">
        <f t="shared" si="249"/>
        <v>484</v>
      </c>
      <c r="C512" s="42">
        <f t="shared" si="250"/>
        <v>8.7050359712213652</v>
      </c>
      <c r="D512" s="10">
        <f t="shared" si="251"/>
        <v>6.2949640287785371</v>
      </c>
      <c r="E512" s="40">
        <f t="shared" si="252"/>
        <v>33.410071942442926</v>
      </c>
      <c r="F512" s="40">
        <f t="shared" si="253"/>
        <v>46</v>
      </c>
      <c r="G512" s="3">
        <f t="shared" si="254"/>
        <v>337.94964028777849</v>
      </c>
      <c r="H512" s="3">
        <f t="shared" si="255"/>
        <v>150.59214621494854</v>
      </c>
      <c r="I512">
        <f t="shared" si="240"/>
        <v>1.5059214621494855E-4</v>
      </c>
      <c r="J512" s="4">
        <f t="shared" si="256"/>
        <v>1024.3421299567758</v>
      </c>
      <c r="K512" s="40">
        <f t="shared" si="257"/>
        <v>6.8020952998084994</v>
      </c>
      <c r="L512" s="40">
        <f t="shared" si="241"/>
        <v>0</v>
      </c>
      <c r="M512" s="10">
        <f t="shared" si="258"/>
        <v>6.8965880426602562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15.293411849688551</v>
      </c>
      <c r="Q512" s="42">
        <f t="shared" si="260"/>
        <v>0.59048367429899173</v>
      </c>
      <c r="R512" s="4">
        <f t="shared" si="261"/>
        <v>265363.20740325609</v>
      </c>
      <c r="S512">
        <f t="shared" si="242"/>
        <v>2.653632074032561E-4</v>
      </c>
      <c r="T512" s="41">
        <f t="shared" si="243"/>
        <v>5.5948732786538502E-4</v>
      </c>
      <c r="U512" s="42">
        <f t="shared" si="262"/>
        <v>0.47119483285766572</v>
      </c>
      <c r="V512" s="42">
        <f t="shared" si="263"/>
        <v>1.1764859508092966</v>
      </c>
      <c r="W512" s="42">
        <f t="shared" si="264"/>
        <v>1.1617073570396583</v>
      </c>
      <c r="X512" s="42">
        <f t="shared" si="265"/>
        <v>1.4778593769638304E-2</v>
      </c>
      <c r="Y512" s="42">
        <f t="shared" si="239"/>
        <v>1.2144056554439456E-2</v>
      </c>
      <c r="Z512" s="10">
        <f t="shared" si="266"/>
        <v>21.705686526936617</v>
      </c>
      <c r="AA512">
        <f t="shared" si="244"/>
        <v>6896849.8212019643</v>
      </c>
      <c r="AB512" s="10">
        <f t="shared" si="245"/>
        <v>6.8968498212019647</v>
      </c>
      <c r="AC512" s="10">
        <f t="shared" si="246"/>
        <v>6.7958498212019647</v>
      </c>
      <c r="AD512" s="3">
        <f t="shared" si="247"/>
        <v>985.61998857171341</v>
      </c>
      <c r="AI512" s="94">
        <f t="shared" si="248"/>
        <v>1.1617073570396583</v>
      </c>
    </row>
    <row r="513" spans="2:35">
      <c r="B513" s="39">
        <f t="shared" si="249"/>
        <v>485</v>
      </c>
      <c r="C513" s="42">
        <f t="shared" si="250"/>
        <v>8.7230215827321533</v>
      </c>
      <c r="D513" s="10">
        <f t="shared" si="251"/>
        <v>6.276978417267749</v>
      </c>
      <c r="E513" s="40">
        <f t="shared" si="252"/>
        <v>33.446043165464502</v>
      </c>
      <c r="F513" s="40">
        <f t="shared" si="253"/>
        <v>46</v>
      </c>
      <c r="G513" s="3">
        <f t="shared" si="254"/>
        <v>337.7697841726706</v>
      </c>
      <c r="H513" s="3">
        <f t="shared" si="255"/>
        <v>150.59214621494854</v>
      </c>
      <c r="I513">
        <f t="shared" si="240"/>
        <v>1.5059214621494855E-4</v>
      </c>
      <c r="J513" s="4">
        <f t="shared" si="256"/>
        <v>1026.2309310365465</v>
      </c>
      <c r="K513" s="40">
        <f t="shared" si="257"/>
        <v>6.8146377937382612</v>
      </c>
      <c r="L513" s="40">
        <f t="shared" si="241"/>
        <v>0</v>
      </c>
      <c r="M513" s="10">
        <f t="shared" si="258"/>
        <v>6.8968498212019647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15.293597027613608</v>
      </c>
      <c r="Q513" s="42">
        <f t="shared" si="260"/>
        <v>0.5916596966224722</v>
      </c>
      <c r="R513" s="4">
        <f t="shared" si="261"/>
        <v>264584.0017078747</v>
      </c>
      <c r="S513">
        <f t="shared" si="242"/>
        <v>2.6458400170787473E-4</v>
      </c>
      <c r="T513" s="41">
        <f t="shared" si="243"/>
        <v>5.6026653356076644E-4</v>
      </c>
      <c r="U513" s="42">
        <f t="shared" si="262"/>
        <v>0.46981122847260481</v>
      </c>
      <c r="V513" s="42">
        <f t="shared" si="263"/>
        <v>1.1765120078385105</v>
      </c>
      <c r="W513" s="42">
        <f t="shared" si="264"/>
        <v>1.1617521081422719</v>
      </c>
      <c r="X513" s="42">
        <f t="shared" si="265"/>
        <v>1.4759899696238588E-2</v>
      </c>
      <c r="Y513" s="42">
        <f t="shared" si="239"/>
        <v>1.2161414525974565E-2</v>
      </c>
      <c r="Z513" s="10">
        <f t="shared" si="266"/>
        <v>21.706480393684874</v>
      </c>
      <c r="AA513">
        <f t="shared" si="244"/>
        <v>6897098.3735429598</v>
      </c>
      <c r="AB513" s="10">
        <f t="shared" si="245"/>
        <v>6.8970983735429598</v>
      </c>
      <c r="AC513" s="10">
        <f t="shared" si="246"/>
        <v>6.7960983735429599</v>
      </c>
      <c r="AD513" s="3">
        <f t="shared" si="247"/>
        <v>985.65603677200284</v>
      </c>
      <c r="AI513" s="94">
        <f t="shared" si="248"/>
        <v>1.1617521081422719</v>
      </c>
    </row>
    <row r="514" spans="2:35">
      <c r="B514" s="39">
        <f t="shared" si="249"/>
        <v>486</v>
      </c>
      <c r="C514" s="42">
        <f t="shared" si="250"/>
        <v>8.7410071942429415</v>
      </c>
      <c r="D514" s="10">
        <f t="shared" si="251"/>
        <v>6.2589928057569608</v>
      </c>
      <c r="E514" s="40">
        <f t="shared" si="252"/>
        <v>33.482014388486078</v>
      </c>
      <c r="F514" s="40">
        <f t="shared" si="253"/>
        <v>46</v>
      </c>
      <c r="G514" s="3">
        <f t="shared" si="254"/>
        <v>337.5899280575627</v>
      </c>
      <c r="H514" s="3">
        <f t="shared" si="255"/>
        <v>150.59214621494854</v>
      </c>
      <c r="I514">
        <f t="shared" si="240"/>
        <v>1.5059214621494855E-4</v>
      </c>
      <c r="J514" s="4">
        <f t="shared" si="256"/>
        <v>1028.1217646150581</v>
      </c>
      <c r="K514" s="40">
        <f t="shared" si="257"/>
        <v>6.8271937843794506</v>
      </c>
      <c r="L514" s="40">
        <f t="shared" si="241"/>
        <v>0</v>
      </c>
      <c r="M514" s="10">
        <f t="shared" si="258"/>
        <v>6.8970983735429598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15.293772845107439</v>
      </c>
      <c r="Q514" s="42">
        <f t="shared" si="260"/>
        <v>0.59283570542637842</v>
      </c>
      <c r="R514" s="4">
        <f t="shared" si="261"/>
        <v>263804.78928623843</v>
      </c>
      <c r="S514">
        <f t="shared" si="242"/>
        <v>2.6380478928623844E-4</v>
      </c>
      <c r="T514" s="41">
        <f t="shared" si="243"/>
        <v>5.6104574598240273E-4</v>
      </c>
      <c r="U514" s="42">
        <f t="shared" si="262"/>
        <v>0.46842761214400219</v>
      </c>
      <c r="V514" s="42">
        <f t="shared" si="263"/>
        <v>1.1765356891945091</v>
      </c>
      <c r="W514" s="42">
        <f t="shared" si="264"/>
        <v>1.1617945982227964</v>
      </c>
      <c r="X514" s="42">
        <f t="shared" si="265"/>
        <v>1.4741090971712723E-2</v>
      </c>
      <c r="Y514" s="42">
        <f t="shared" si="239"/>
        <v>1.2178750178736481E-2</v>
      </c>
      <c r="Z514" s="10">
        <f t="shared" si="266"/>
        <v>21.707232014407733</v>
      </c>
      <c r="AA514">
        <f t="shared" si="244"/>
        <v>6897333.6990438933</v>
      </c>
      <c r="AB514" s="10">
        <f t="shared" si="245"/>
        <v>6.8973336990438936</v>
      </c>
      <c r="AC514" s="10">
        <f t="shared" si="246"/>
        <v>6.7963336990438936</v>
      </c>
      <c r="AD514" s="3">
        <f t="shared" si="247"/>
        <v>985.69016664886055</v>
      </c>
      <c r="AI514" s="94">
        <f t="shared" si="248"/>
        <v>1.1617945982227964</v>
      </c>
    </row>
    <row r="515" spans="2:35">
      <c r="B515" s="39">
        <f t="shared" si="249"/>
        <v>487</v>
      </c>
      <c r="C515" s="42">
        <f t="shared" si="250"/>
        <v>8.7589928057537296</v>
      </c>
      <c r="D515" s="10">
        <f t="shared" si="251"/>
        <v>6.2410071942461727</v>
      </c>
      <c r="E515" s="40">
        <f t="shared" si="252"/>
        <v>33.517985611507655</v>
      </c>
      <c r="F515" s="40">
        <f t="shared" si="253"/>
        <v>46</v>
      </c>
      <c r="G515" s="3">
        <f t="shared" si="254"/>
        <v>337.41007194245481</v>
      </c>
      <c r="H515" s="3">
        <f t="shared" si="255"/>
        <v>150.59214621494854</v>
      </c>
      <c r="I515">
        <f t="shared" si="240"/>
        <v>1.5059214621494855E-4</v>
      </c>
      <c r="J515" s="4">
        <f t="shared" si="256"/>
        <v>1030.0146306923107</v>
      </c>
      <c r="K515" s="40">
        <f t="shared" si="257"/>
        <v>6.8397632717320702</v>
      </c>
      <c r="L515" s="40">
        <f t="shared" si="241"/>
        <v>0</v>
      </c>
      <c r="M515" s="10">
        <f t="shared" si="258"/>
        <v>6.8973336990438936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15.293939302406889</v>
      </c>
      <c r="Q515" s="42">
        <f t="shared" si="260"/>
        <v>0.59401170143075366</v>
      </c>
      <c r="R515" s="4">
        <f t="shared" si="261"/>
        <v>263025.57123501936</v>
      </c>
      <c r="S515">
        <f t="shared" si="242"/>
        <v>2.6302557123501937E-4</v>
      </c>
      <c r="T515" s="41">
        <f t="shared" si="243"/>
        <v>5.6182496403362186E-4</v>
      </c>
      <c r="U515" s="42">
        <f t="shared" si="262"/>
        <v>0.4670439858191745</v>
      </c>
      <c r="V515" s="42">
        <f t="shared" si="263"/>
        <v>1.1765569948196917</v>
      </c>
      <c r="W515" s="42">
        <f t="shared" si="264"/>
        <v>1.1618348271719348</v>
      </c>
      <c r="X515" s="42">
        <f t="shared" si="265"/>
        <v>1.4722167647756912E-2</v>
      </c>
      <c r="Y515" s="42">
        <f t="shared" si="239"/>
        <v>1.2196063389065986E-2</v>
      </c>
      <c r="Z515" s="10">
        <f t="shared" si="266"/>
        <v>21.70794138712591</v>
      </c>
      <c r="AA515">
        <f t="shared" si="244"/>
        <v>6897555.7970850691</v>
      </c>
      <c r="AB515" s="10">
        <f t="shared" si="245"/>
        <v>6.8975557970850687</v>
      </c>
      <c r="AC515" s="10">
        <f t="shared" si="246"/>
        <v>6.7965557970850687</v>
      </c>
      <c r="AD515" s="3">
        <f t="shared" si="247"/>
        <v>985.7223781124103</v>
      </c>
      <c r="AI515" s="94">
        <f t="shared" si="248"/>
        <v>1.1618348271719348</v>
      </c>
    </row>
    <row r="516" spans="2:35">
      <c r="B516" s="39">
        <f t="shared" si="249"/>
        <v>488</v>
      </c>
      <c r="C516" s="42">
        <f t="shared" si="250"/>
        <v>8.7769784172645178</v>
      </c>
      <c r="D516" s="10">
        <f t="shared" si="251"/>
        <v>6.2230215827353845</v>
      </c>
      <c r="E516" s="40">
        <f t="shared" si="252"/>
        <v>33.553956834529231</v>
      </c>
      <c r="F516" s="40">
        <f t="shared" si="253"/>
        <v>46</v>
      </c>
      <c r="G516" s="3">
        <f t="shared" si="254"/>
        <v>337.23021582734691</v>
      </c>
      <c r="H516" s="3">
        <f t="shared" si="255"/>
        <v>150.59214621494854</v>
      </c>
      <c r="I516">
        <f t="shared" si="240"/>
        <v>1.5059214621494855E-4</v>
      </c>
      <c r="J516" s="4">
        <f t="shared" si="256"/>
        <v>1031.9095292683037</v>
      </c>
      <c r="K516" s="40">
        <f t="shared" si="257"/>
        <v>6.8523462557961148</v>
      </c>
      <c r="L516" s="40">
        <f t="shared" si="241"/>
        <v>0</v>
      </c>
      <c r="M516" s="10">
        <f t="shared" si="258"/>
        <v>6.8975557970850687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15.294096399726012</v>
      </c>
      <c r="Q516" s="42">
        <f t="shared" si="260"/>
        <v>0.59518768535557776</v>
      </c>
      <c r="R516" s="4">
        <f t="shared" si="261"/>
        <v>262246.34865088947</v>
      </c>
      <c r="S516">
        <f t="shared" si="242"/>
        <v>2.6224634865088946E-4</v>
      </c>
      <c r="T516" s="41">
        <f t="shared" si="243"/>
        <v>5.6260418661775171E-4</v>
      </c>
      <c r="U516" s="42">
        <f t="shared" si="262"/>
        <v>0.46566035144543838</v>
      </c>
      <c r="V516" s="42">
        <f t="shared" si="263"/>
        <v>1.176575924660775</v>
      </c>
      <c r="W516" s="42">
        <f t="shared" si="264"/>
        <v>1.1618727948837499</v>
      </c>
      <c r="X516" s="42">
        <f t="shared" si="265"/>
        <v>1.4703129777025037E-2</v>
      </c>
      <c r="Y516" s="42">
        <f t="shared" si="239"/>
        <v>1.221335403332837E-2</v>
      </c>
      <c r="Z516" s="10">
        <f t="shared" si="266"/>
        <v>21.70860850992289</v>
      </c>
      <c r="AA516">
        <f t="shared" si="244"/>
        <v>6897764.6670664409</v>
      </c>
      <c r="AB516" s="10">
        <f t="shared" si="245"/>
        <v>6.8977646670664408</v>
      </c>
      <c r="AC516" s="10">
        <f t="shared" si="246"/>
        <v>6.7967646670664408</v>
      </c>
      <c r="AD516" s="3">
        <f t="shared" si="247"/>
        <v>985.75267107562593</v>
      </c>
      <c r="AI516" s="94">
        <f t="shared" si="248"/>
        <v>1.1618727948837499</v>
      </c>
    </row>
    <row r="517" spans="2:35">
      <c r="B517" s="39">
        <f t="shared" si="249"/>
        <v>489</v>
      </c>
      <c r="C517" s="42">
        <f t="shared" si="250"/>
        <v>8.7949640287753059</v>
      </c>
      <c r="D517" s="10">
        <f t="shared" si="251"/>
        <v>6.2050359712245964</v>
      </c>
      <c r="E517" s="40">
        <f t="shared" si="252"/>
        <v>33.589928057550807</v>
      </c>
      <c r="F517" s="40">
        <f t="shared" si="253"/>
        <v>46</v>
      </c>
      <c r="G517" s="3">
        <f t="shared" si="254"/>
        <v>337.05035971223901</v>
      </c>
      <c r="H517" s="3">
        <f t="shared" si="255"/>
        <v>150.59214621494854</v>
      </c>
      <c r="I517">
        <f t="shared" si="240"/>
        <v>1.5059214621494855E-4</v>
      </c>
      <c r="J517" s="4">
        <f t="shared" si="256"/>
        <v>1033.8064603430373</v>
      </c>
      <c r="K517" s="40">
        <f t="shared" si="257"/>
        <v>6.864942736571586</v>
      </c>
      <c r="L517" s="40">
        <f t="shared" si="241"/>
        <v>0</v>
      </c>
      <c r="M517" s="10">
        <f t="shared" si="258"/>
        <v>6.8977646670664408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15.294244137256076</v>
      </c>
      <c r="Q517" s="42">
        <f t="shared" si="260"/>
        <v>0.59636365792077151</v>
      </c>
      <c r="R517" s="4">
        <f t="shared" si="261"/>
        <v>261467.12263052067</v>
      </c>
      <c r="S517">
        <f t="shared" si="242"/>
        <v>2.6146712263052068E-4</v>
      </c>
      <c r="T517" s="41">
        <f t="shared" si="243"/>
        <v>5.6338341263812049E-4</v>
      </c>
      <c r="U517" s="42">
        <f t="shared" si="262"/>
        <v>0.46427671097011031</v>
      </c>
      <c r="V517" s="42">
        <f t="shared" si="263"/>
        <v>1.1765924786690145</v>
      </c>
      <c r="W517" s="42">
        <f t="shared" si="264"/>
        <v>1.1619085012556636</v>
      </c>
      <c r="X517" s="42">
        <f t="shared" si="265"/>
        <v>1.4683977413350924E-2</v>
      </c>
      <c r="Y517" s="42">
        <f t="shared" si="239"/>
        <v>1.2230621987914397E-2</v>
      </c>
      <c r="Z517" s="10">
        <f t="shared" si="266"/>
        <v>21.709233380945356</v>
      </c>
      <c r="AA517">
        <f t="shared" si="244"/>
        <v>6897960.3084077565</v>
      </c>
      <c r="AB517" s="10">
        <f t="shared" si="245"/>
        <v>6.8979603084077565</v>
      </c>
      <c r="AC517" s="10">
        <f t="shared" si="246"/>
        <v>6.7969603084077566</v>
      </c>
      <c r="AD517" s="3">
        <f t="shared" si="247"/>
        <v>985.7810454543519</v>
      </c>
      <c r="AI517" s="94">
        <f t="shared" si="248"/>
        <v>1.1619085012556636</v>
      </c>
    </row>
    <row r="518" spans="2:35">
      <c r="B518" s="39">
        <f t="shared" si="249"/>
        <v>490</v>
      </c>
      <c r="C518" s="42">
        <f t="shared" si="250"/>
        <v>8.8129496402860941</v>
      </c>
      <c r="D518" s="10">
        <f t="shared" si="251"/>
        <v>6.1870503597138082</v>
      </c>
      <c r="E518" s="40">
        <f t="shared" si="252"/>
        <v>33.625899280572384</v>
      </c>
      <c r="F518" s="40">
        <f t="shared" si="253"/>
        <v>46</v>
      </c>
      <c r="G518" s="3">
        <f t="shared" si="254"/>
        <v>336.87050359713112</v>
      </c>
      <c r="H518" s="3">
        <f t="shared" si="255"/>
        <v>150.59214621494854</v>
      </c>
      <c r="I518">
        <f t="shared" si="240"/>
        <v>1.5059214621494855E-4</v>
      </c>
      <c r="J518" s="4">
        <f t="shared" si="256"/>
        <v>1035.7054239165118</v>
      </c>
      <c r="K518" s="40">
        <f t="shared" si="257"/>
        <v>6.8775527140584867</v>
      </c>
      <c r="L518" s="40">
        <f t="shared" si="241"/>
        <v>0</v>
      </c>
      <c r="M518" s="10">
        <f t="shared" si="258"/>
        <v>6.8979603084077565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15.294382515165662</v>
      </c>
      <c r="Q518" s="42">
        <f t="shared" si="260"/>
        <v>0.59753961984620085</v>
      </c>
      <c r="R518" s="4">
        <f t="shared" si="261"/>
        <v>260687.89427058495</v>
      </c>
      <c r="S518">
        <f t="shared" si="242"/>
        <v>2.6068789427058494E-4</v>
      </c>
      <c r="T518" s="41">
        <f t="shared" si="243"/>
        <v>5.6416264099805628E-4</v>
      </c>
      <c r="U518" s="42">
        <f t="shared" si="262"/>
        <v>0.46289306634050686</v>
      </c>
      <c r="V518" s="42">
        <f t="shared" si="263"/>
        <v>1.1766066567999378</v>
      </c>
      <c r="W518" s="42">
        <f t="shared" si="264"/>
        <v>1.1619419461884821</v>
      </c>
      <c r="X518" s="42">
        <f t="shared" si="265"/>
        <v>1.4664710611455689E-2</v>
      </c>
      <c r="Y518" s="42">
        <f t="shared" si="239"/>
        <v>1.2247867129240909E-2</v>
      </c>
      <c r="Z518" s="10">
        <f t="shared" si="266"/>
        <v>21.709815998403034</v>
      </c>
      <c r="AA518">
        <f t="shared" si="244"/>
        <v>6898142.7205484966</v>
      </c>
      <c r="AB518" s="10">
        <f t="shared" si="245"/>
        <v>6.8981427205484964</v>
      </c>
      <c r="AC518" s="10">
        <f t="shared" si="246"/>
        <v>6.7971427205484964</v>
      </c>
      <c r="AD518" s="3">
        <f t="shared" si="247"/>
        <v>985.80750116729462</v>
      </c>
      <c r="AI518" s="94">
        <f t="shared" si="248"/>
        <v>1.1619419461884821</v>
      </c>
    </row>
    <row r="519" spans="2:35">
      <c r="B519" s="39">
        <f t="shared" si="249"/>
        <v>491</v>
      </c>
      <c r="C519" s="42">
        <f t="shared" si="250"/>
        <v>8.8309352517968822</v>
      </c>
      <c r="D519" s="10">
        <f t="shared" si="251"/>
        <v>6.1690647482030201</v>
      </c>
      <c r="E519" s="40">
        <f t="shared" si="252"/>
        <v>33.66187050359396</v>
      </c>
      <c r="F519" s="40">
        <f t="shared" si="253"/>
        <v>46</v>
      </c>
      <c r="G519" s="3">
        <f t="shared" si="254"/>
        <v>336.69064748202322</v>
      </c>
      <c r="H519" s="3">
        <f t="shared" si="255"/>
        <v>150.59214621494854</v>
      </c>
      <c r="I519">
        <f t="shared" si="240"/>
        <v>1.5059214621494855E-4</v>
      </c>
      <c r="J519" s="4">
        <f t="shared" si="256"/>
        <v>1037.6064199887273</v>
      </c>
      <c r="K519" s="40">
        <f t="shared" si="257"/>
        <v>6.8901761882568167</v>
      </c>
      <c r="L519" s="40">
        <f t="shared" si="241"/>
        <v>0</v>
      </c>
      <c r="M519" s="10">
        <f t="shared" si="258"/>
        <v>6.8981427205484964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15.294511533600614</v>
      </c>
      <c r="Q519" s="42">
        <f t="shared" si="260"/>
        <v>0.59871557185168167</v>
      </c>
      <c r="R519" s="4">
        <f t="shared" si="261"/>
        <v>259908.66466775432</v>
      </c>
      <c r="S519">
        <f t="shared" si="242"/>
        <v>2.5990866466775431E-4</v>
      </c>
      <c r="T519" s="41">
        <f t="shared" si="243"/>
        <v>5.6494187060088686E-4</v>
      </c>
      <c r="U519" s="42">
        <f t="shared" si="262"/>
        <v>0.46150941950394464</v>
      </c>
      <c r="V519" s="42">
        <f t="shared" si="263"/>
        <v>1.1766184590131168</v>
      </c>
      <c r="W519" s="42">
        <f t="shared" si="264"/>
        <v>1.161973129586384</v>
      </c>
      <c r="X519" s="42">
        <f t="shared" si="265"/>
        <v>1.46453294267328E-2</v>
      </c>
      <c r="Y519" s="42">
        <f t="shared" si="239"/>
        <v>1.2265089333751202E-2</v>
      </c>
      <c r="Z519" s="10">
        <f t="shared" si="266"/>
        <v>21.710356360568095</v>
      </c>
      <c r="AA519">
        <f t="shared" si="244"/>
        <v>6898311.9029476922</v>
      </c>
      <c r="AB519" s="10">
        <f t="shared" si="245"/>
        <v>6.8983119029476923</v>
      </c>
      <c r="AC519" s="10">
        <f t="shared" si="246"/>
        <v>6.7973119029476923</v>
      </c>
      <c r="AD519" s="3">
        <f t="shared" si="247"/>
        <v>985.83203813599596</v>
      </c>
      <c r="AI519" s="94">
        <f t="shared" si="248"/>
        <v>1.161973129586384</v>
      </c>
    </row>
    <row r="520" spans="2:35">
      <c r="B520" s="39">
        <f t="shared" si="249"/>
        <v>492</v>
      </c>
      <c r="C520" s="42">
        <f t="shared" si="250"/>
        <v>8.8489208633076704</v>
      </c>
      <c r="D520" s="10">
        <f t="shared" si="251"/>
        <v>6.1510791366922319</v>
      </c>
      <c r="E520" s="40">
        <f t="shared" si="252"/>
        <v>33.697841726615536</v>
      </c>
      <c r="F520" s="40">
        <f t="shared" si="253"/>
        <v>46</v>
      </c>
      <c r="G520" s="3">
        <f t="shared" si="254"/>
        <v>336.51079136691533</v>
      </c>
      <c r="H520" s="3">
        <f t="shared" si="255"/>
        <v>150.59214621494854</v>
      </c>
      <c r="I520">
        <f t="shared" si="240"/>
        <v>1.5059214621494855E-4</v>
      </c>
      <c r="J520" s="4">
        <f t="shared" si="256"/>
        <v>1039.5094485596833</v>
      </c>
      <c r="K520" s="40">
        <f t="shared" si="257"/>
        <v>6.9028131591665725</v>
      </c>
      <c r="L520" s="40">
        <f t="shared" si="241"/>
        <v>0</v>
      </c>
      <c r="M520" s="10">
        <f t="shared" si="258"/>
        <v>6.8983119029476923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15.294631192683941</v>
      </c>
      <c r="Q520" s="42">
        <f t="shared" si="260"/>
        <v>0.59989151465698387</v>
      </c>
      <c r="R520" s="4">
        <f t="shared" si="261"/>
        <v>259129.43491870078</v>
      </c>
      <c r="S520">
        <f t="shared" si="242"/>
        <v>2.5912943491870075E-4</v>
      </c>
      <c r="T520" s="41">
        <f t="shared" si="243"/>
        <v>5.6572110034994042E-4</v>
      </c>
      <c r="U520" s="42">
        <f t="shared" si="262"/>
        <v>0.46012577240774022</v>
      </c>
      <c r="V520" s="42">
        <f t="shared" si="263"/>
        <v>1.176627885272741</v>
      </c>
      <c r="W520" s="42">
        <f t="shared" si="264"/>
        <v>1.1620020513568905</v>
      </c>
      <c r="X520" s="42">
        <f t="shared" si="265"/>
        <v>1.4625833915850484E-2</v>
      </c>
      <c r="Y520" s="42">
        <f t="shared" si="239"/>
        <v>1.2282288477916091E-2</v>
      </c>
      <c r="Z520" s="10">
        <f t="shared" si="266"/>
        <v>21.710854465775778</v>
      </c>
      <c r="AA520">
        <f t="shared" si="244"/>
        <v>6898467.8550841222</v>
      </c>
      <c r="AB520" s="10">
        <f t="shared" si="245"/>
        <v>6.8984678550841219</v>
      </c>
      <c r="AC520" s="10">
        <f t="shared" si="246"/>
        <v>6.7974678550841219</v>
      </c>
      <c r="AD520" s="3">
        <f t="shared" si="247"/>
        <v>985.85465628486179</v>
      </c>
      <c r="AI520" s="94">
        <f t="shared" si="248"/>
        <v>1.1620020513568905</v>
      </c>
    </row>
    <row r="521" spans="2:35">
      <c r="B521" s="39">
        <f t="shared" si="249"/>
        <v>493</v>
      </c>
      <c r="C521" s="42">
        <f t="shared" si="250"/>
        <v>8.8669064748184585</v>
      </c>
      <c r="D521" s="10">
        <f t="shared" si="251"/>
        <v>6.1330935251814438</v>
      </c>
      <c r="E521" s="40">
        <f t="shared" si="252"/>
        <v>33.733812949637112</v>
      </c>
      <c r="F521" s="40">
        <f t="shared" si="253"/>
        <v>46</v>
      </c>
      <c r="G521" s="3">
        <f t="shared" si="254"/>
        <v>336.33093525180743</v>
      </c>
      <c r="H521" s="3">
        <f t="shared" si="255"/>
        <v>150.59214621494854</v>
      </c>
      <c r="I521">
        <f t="shared" si="240"/>
        <v>1.5059214621494855E-4</v>
      </c>
      <c r="J521" s="4">
        <f t="shared" si="256"/>
        <v>1041.4145096293801</v>
      </c>
      <c r="K521" s="40">
        <f t="shared" si="257"/>
        <v>6.9154636267877558</v>
      </c>
      <c r="L521" s="40">
        <f t="shared" si="241"/>
        <v>0</v>
      </c>
      <c r="M521" s="10">
        <f t="shared" si="258"/>
        <v>6.8984678550841219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15.29474149251592</v>
      </c>
      <c r="Q521" s="42">
        <f t="shared" si="260"/>
        <v>0.60106744898183584</v>
      </c>
      <c r="R521" s="4">
        <f t="shared" si="261"/>
        <v>258350.20612009623</v>
      </c>
      <c r="S521">
        <f t="shared" si="242"/>
        <v>2.5835020612009622E-4</v>
      </c>
      <c r="T521" s="41">
        <f t="shared" si="243"/>
        <v>5.6650032914854495E-4</v>
      </c>
      <c r="U521" s="42">
        <f t="shared" si="262"/>
        <v>0.45874212699921008</v>
      </c>
      <c r="V521" s="42">
        <f t="shared" si="263"/>
        <v>1.1766349355473762</v>
      </c>
      <c r="W521" s="42">
        <f t="shared" si="264"/>
        <v>1.1620287114108989</v>
      </c>
      <c r="X521" s="42">
        <f t="shared" si="265"/>
        <v>1.4606224136477275E-2</v>
      </c>
      <c r="Y521" s="42">
        <f t="shared" si="239"/>
        <v>1.2299464438234656E-2</v>
      </c>
      <c r="Z521" s="10">
        <f t="shared" si="266"/>
        <v>21.711310312424462</v>
      </c>
      <c r="AA521">
        <f t="shared" si="244"/>
        <v>6898610.5764563363</v>
      </c>
      <c r="AB521" s="10">
        <f t="shared" si="245"/>
        <v>6.8986105764563366</v>
      </c>
      <c r="AC521" s="10">
        <f t="shared" si="246"/>
        <v>6.7976105764563366</v>
      </c>
      <c r="AD521" s="3">
        <f t="shared" si="247"/>
        <v>985.8753555411655</v>
      </c>
      <c r="AI521" s="94">
        <f t="shared" si="248"/>
        <v>1.1620287114108989</v>
      </c>
    </row>
    <row r="522" spans="2:35">
      <c r="B522" s="39">
        <f t="shared" si="249"/>
        <v>494</v>
      </c>
      <c r="C522" s="42">
        <f t="shared" si="250"/>
        <v>8.8848920863292467</v>
      </c>
      <c r="D522" s="10">
        <f t="shared" si="251"/>
        <v>6.1151079136706556</v>
      </c>
      <c r="E522" s="40">
        <f t="shared" si="252"/>
        <v>33.769784172658689</v>
      </c>
      <c r="F522" s="40">
        <f t="shared" si="253"/>
        <v>46</v>
      </c>
      <c r="G522" s="3">
        <f t="shared" si="254"/>
        <v>336.15107913669954</v>
      </c>
      <c r="H522" s="3">
        <f t="shared" si="255"/>
        <v>150.59214621494854</v>
      </c>
      <c r="I522">
        <f t="shared" si="240"/>
        <v>1.5059214621494855E-4</v>
      </c>
      <c r="J522" s="4">
        <f t="shared" si="256"/>
        <v>1043.3216031978177</v>
      </c>
      <c r="K522" s="40">
        <f t="shared" si="257"/>
        <v>6.9281275911203677</v>
      </c>
      <c r="L522" s="40">
        <f t="shared" si="241"/>
        <v>0</v>
      </c>
      <c r="M522" s="10">
        <f t="shared" si="258"/>
        <v>6.8986105764563366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15.29484243317415</v>
      </c>
      <c r="Q522" s="42">
        <f t="shared" si="260"/>
        <v>0.60224337554592888</v>
      </c>
      <c r="R522" s="4">
        <f t="shared" si="261"/>
        <v>257570.97936861278</v>
      </c>
      <c r="S522">
        <f t="shared" si="242"/>
        <v>2.5757097936861278E-4</v>
      </c>
      <c r="T522" s="41">
        <f t="shared" si="243"/>
        <v>5.6727955590002844E-4</v>
      </c>
      <c r="U522" s="42">
        <f t="shared" si="262"/>
        <v>0.45735848522567096</v>
      </c>
      <c r="V522" s="42">
        <f t="shared" si="263"/>
        <v>1.1766396098095404</v>
      </c>
      <c r="W522" s="42">
        <f t="shared" si="264"/>
        <v>1.1620531096626863</v>
      </c>
      <c r="X522" s="42">
        <f t="shared" si="265"/>
        <v>1.4586500146854142E-2</v>
      </c>
      <c r="Y522" s="42">
        <f t="shared" si="239"/>
        <v>1.2316617091234489E-2</v>
      </c>
      <c r="Z522" s="10">
        <f t="shared" si="266"/>
        <v>21.711723898974853</v>
      </c>
      <c r="AA522">
        <f t="shared" si="244"/>
        <v>6898740.0665823929</v>
      </c>
      <c r="AB522" s="10">
        <f t="shared" si="245"/>
        <v>6.898740066582393</v>
      </c>
      <c r="AC522" s="10">
        <f t="shared" si="246"/>
        <v>6.797740066582393</v>
      </c>
      <c r="AD522" s="3">
        <f t="shared" si="247"/>
        <v>985.89413583500982</v>
      </c>
      <c r="AI522" s="94">
        <f t="shared" si="248"/>
        <v>1.1620531096626863</v>
      </c>
    </row>
    <row r="523" spans="2:35">
      <c r="B523" s="39">
        <f t="shared" si="249"/>
        <v>495</v>
      </c>
      <c r="C523" s="42">
        <f t="shared" si="250"/>
        <v>8.9028776978400348</v>
      </c>
      <c r="D523" s="10">
        <f t="shared" si="251"/>
        <v>6.0971223021598675</v>
      </c>
      <c r="E523" s="40">
        <f t="shared" si="252"/>
        <v>33.805755395680265</v>
      </c>
      <c r="F523" s="40">
        <f t="shared" si="253"/>
        <v>46</v>
      </c>
      <c r="G523" s="3">
        <f t="shared" si="254"/>
        <v>335.97122302159164</v>
      </c>
      <c r="H523" s="3">
        <f t="shared" si="255"/>
        <v>150.59214621494854</v>
      </c>
      <c r="I523">
        <f t="shared" si="240"/>
        <v>1.5059214621494855E-4</v>
      </c>
      <c r="J523" s="4">
        <f t="shared" si="256"/>
        <v>1045.2307292649957</v>
      </c>
      <c r="K523" s="40">
        <f t="shared" si="257"/>
        <v>6.9408050521644054</v>
      </c>
      <c r="L523" s="40">
        <f t="shared" si="241"/>
        <v>0</v>
      </c>
      <c r="M523" s="10">
        <f t="shared" si="258"/>
        <v>6.898740066582393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15.294934014713341</v>
      </c>
      <c r="Q523" s="42">
        <f t="shared" si="260"/>
        <v>0.60341929506892167</v>
      </c>
      <c r="R523" s="4">
        <f t="shared" si="261"/>
        <v>256791.75576092233</v>
      </c>
      <c r="S523">
        <f t="shared" si="242"/>
        <v>2.5679175576092235E-4</v>
      </c>
      <c r="T523" s="41">
        <f t="shared" si="243"/>
        <v>5.6805877950771876E-4</v>
      </c>
      <c r="U523" s="42">
        <f t="shared" si="262"/>
        <v>0.45597484903443936</v>
      </c>
      <c r="V523" s="42">
        <f t="shared" si="263"/>
        <v>1.1766419080365047</v>
      </c>
      <c r="W523" s="42">
        <f t="shared" si="264"/>
        <v>1.1620752460298645</v>
      </c>
      <c r="X523" s="42">
        <f t="shared" si="265"/>
        <v>1.4566662006640252E-2</v>
      </c>
      <c r="Y523" s="42">
        <f t="shared" si="239"/>
        <v>1.2333746313472935E-2</v>
      </c>
      <c r="Z523" s="10">
        <f t="shared" si="266"/>
        <v>21.712095223950929</v>
      </c>
      <c r="AA523">
        <f t="shared" si="244"/>
        <v>6898856.325000165</v>
      </c>
      <c r="AB523" s="10">
        <f t="shared" si="245"/>
        <v>6.8988563250001649</v>
      </c>
      <c r="AC523" s="10">
        <f t="shared" si="246"/>
        <v>6.7978563250001649</v>
      </c>
      <c r="AD523" s="3">
        <f t="shared" si="247"/>
        <v>985.91099709937134</v>
      </c>
      <c r="AI523" s="94">
        <f t="shared" si="248"/>
        <v>1.1620752460298645</v>
      </c>
    </row>
    <row r="524" spans="2:35">
      <c r="B524" s="39">
        <f t="shared" si="249"/>
        <v>496</v>
      </c>
      <c r="C524" s="42">
        <f t="shared" si="250"/>
        <v>8.9208633093508229</v>
      </c>
      <c r="D524" s="10">
        <f t="shared" si="251"/>
        <v>6.0791366906490794</v>
      </c>
      <c r="E524" s="40">
        <f t="shared" si="252"/>
        <v>33.841726618701841</v>
      </c>
      <c r="F524" s="40">
        <f t="shared" si="253"/>
        <v>46</v>
      </c>
      <c r="G524" s="3">
        <f t="shared" si="254"/>
        <v>335.79136690648374</v>
      </c>
      <c r="H524" s="3">
        <f t="shared" si="255"/>
        <v>150.59214621494854</v>
      </c>
      <c r="I524">
        <f t="shared" si="240"/>
        <v>1.5059214621494855E-4</v>
      </c>
      <c r="J524" s="4">
        <f t="shared" si="256"/>
        <v>1047.1418878309146</v>
      </c>
      <c r="K524" s="40">
        <f t="shared" si="257"/>
        <v>6.9534960099198715</v>
      </c>
      <c r="L524" s="40">
        <f t="shared" si="241"/>
        <v>0</v>
      </c>
      <c r="M524" s="10">
        <f t="shared" si="258"/>
        <v>6.8988563250001649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15.295016237165553</v>
      </c>
      <c r="Q524" s="42">
        <f t="shared" si="260"/>
        <v>0.60459520827044444</v>
      </c>
      <c r="R524" s="4">
        <f t="shared" si="261"/>
        <v>256012.53639369694</v>
      </c>
      <c r="S524">
        <f t="shared" si="242"/>
        <v>2.5601253639369694E-4</v>
      </c>
      <c r="T524" s="41">
        <f t="shared" si="243"/>
        <v>5.6883799887494423E-4</v>
      </c>
      <c r="U524" s="42">
        <f t="shared" si="262"/>
        <v>0.45459122037283189</v>
      </c>
      <c r="V524" s="42">
        <f t="shared" si="263"/>
        <v>1.1766418302096657</v>
      </c>
      <c r="W524" s="42">
        <f t="shared" si="264"/>
        <v>1.1620951204334327</v>
      </c>
      <c r="X524" s="42">
        <f t="shared" si="265"/>
        <v>1.4546709776233069E-2</v>
      </c>
      <c r="Y524" s="42">
        <f t="shared" si="239"/>
        <v>1.2350851981537528E-2</v>
      </c>
      <c r="Z524" s="10">
        <f t="shared" si="266"/>
        <v>21.712424285939434</v>
      </c>
      <c r="AA524">
        <f t="shared" si="244"/>
        <v>6898959.3512671739</v>
      </c>
      <c r="AB524" s="10">
        <f t="shared" si="245"/>
        <v>6.8989593512671741</v>
      </c>
      <c r="AC524" s="10">
        <f t="shared" si="246"/>
        <v>6.7979593512671741</v>
      </c>
      <c r="AD524" s="3">
        <f t="shared" si="247"/>
        <v>985.92593927007601</v>
      </c>
      <c r="AI524" s="94">
        <f t="shared" si="248"/>
        <v>1.1620951204334327</v>
      </c>
    </row>
    <row r="525" spans="2:35">
      <c r="B525" s="39">
        <f t="shared" si="249"/>
        <v>497</v>
      </c>
      <c r="C525" s="42">
        <f t="shared" si="250"/>
        <v>8.9388489208616111</v>
      </c>
      <c r="D525" s="10">
        <f t="shared" si="251"/>
        <v>6.0611510791382912</v>
      </c>
      <c r="E525" s="40">
        <f t="shared" si="252"/>
        <v>33.877697841723418</v>
      </c>
      <c r="F525" s="40">
        <f t="shared" si="253"/>
        <v>46</v>
      </c>
      <c r="G525" s="3">
        <f t="shared" si="254"/>
        <v>335.61151079137585</v>
      </c>
      <c r="H525" s="3">
        <f t="shared" si="255"/>
        <v>150.59214621494854</v>
      </c>
      <c r="I525">
        <f t="shared" si="240"/>
        <v>1.5059214621494855E-4</v>
      </c>
      <c r="J525" s="4">
        <f t="shared" si="256"/>
        <v>1049.0550788955745</v>
      </c>
      <c r="K525" s="40">
        <f t="shared" si="257"/>
        <v>6.9662004643867679</v>
      </c>
      <c r="L525" s="40">
        <f t="shared" si="241"/>
        <v>0</v>
      </c>
      <c r="M525" s="10">
        <f t="shared" si="258"/>
        <v>6.8989593512671741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15.295089100540057</v>
      </c>
      <c r="Q525" s="42">
        <f t="shared" si="260"/>
        <v>0.60577111587010346</v>
      </c>
      <c r="R525" s="4">
        <f t="shared" si="261"/>
        <v>255233.32236360843</v>
      </c>
      <c r="S525">
        <f t="shared" si="242"/>
        <v>2.5523332236360841E-4</v>
      </c>
      <c r="T525" s="41">
        <f t="shared" si="243"/>
        <v>5.6961721290503271E-4</v>
      </c>
      <c r="U525" s="42">
        <f t="shared" si="262"/>
        <v>0.45320760118816494</v>
      </c>
      <c r="V525" s="42">
        <f t="shared" si="263"/>
        <v>1.1766393763150784</v>
      </c>
      <c r="W525" s="42">
        <f t="shared" si="264"/>
        <v>1.1621127327977492</v>
      </c>
      <c r="X525" s="42">
        <f t="shared" si="265"/>
        <v>1.4526643517329241E-2</v>
      </c>
      <c r="Y525" s="42">
        <f t="shared" si="239"/>
        <v>1.2367933972047093E-2</v>
      </c>
      <c r="Z525" s="10">
        <f t="shared" si="266"/>
        <v>21.712711083590605</v>
      </c>
      <c r="AA525">
        <f t="shared" si="244"/>
        <v>6899049.1449608225</v>
      </c>
      <c r="AB525" s="10">
        <f t="shared" si="245"/>
        <v>6.8990491449608227</v>
      </c>
      <c r="AC525" s="10">
        <f t="shared" si="246"/>
        <v>6.7980491449608227</v>
      </c>
      <c r="AD525" s="3">
        <f t="shared" si="247"/>
        <v>985.93896228583355</v>
      </c>
      <c r="AI525" s="94">
        <f t="shared" si="248"/>
        <v>1.1621127327977492</v>
      </c>
    </row>
    <row r="526" spans="2:35">
      <c r="B526" s="39">
        <f t="shared" si="249"/>
        <v>498</v>
      </c>
      <c r="C526" s="42">
        <f t="shared" si="250"/>
        <v>8.9568345323723992</v>
      </c>
      <c r="D526" s="10">
        <f t="shared" si="251"/>
        <v>6.0431654676275031</v>
      </c>
      <c r="E526" s="40">
        <f t="shared" si="252"/>
        <v>33.913669064744994</v>
      </c>
      <c r="F526" s="40">
        <f t="shared" si="253"/>
        <v>46</v>
      </c>
      <c r="G526" s="3">
        <f t="shared" si="254"/>
        <v>335.43165467626795</v>
      </c>
      <c r="H526" s="3">
        <f t="shared" si="255"/>
        <v>150.59214621494854</v>
      </c>
      <c r="I526">
        <f t="shared" si="240"/>
        <v>1.5059214621494855E-4</v>
      </c>
      <c r="J526" s="4">
        <f t="shared" si="256"/>
        <v>1050.9703024589749</v>
      </c>
      <c r="K526" s="40">
        <f t="shared" si="257"/>
        <v>6.9789184155650892</v>
      </c>
      <c r="L526" s="40">
        <f t="shared" si="241"/>
        <v>0</v>
      </c>
      <c r="M526" s="10">
        <f t="shared" si="258"/>
        <v>6.8990491449608227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15.295152604823521</v>
      </c>
      <c r="Q526" s="42">
        <f t="shared" si="260"/>
        <v>0.60694701858748568</v>
      </c>
      <c r="R526" s="4">
        <f t="shared" si="261"/>
        <v>254454.11476732892</v>
      </c>
      <c r="S526">
        <f t="shared" si="242"/>
        <v>2.5445411476732893E-4</v>
      </c>
      <c r="T526" s="41">
        <f t="shared" si="243"/>
        <v>5.703964205013123E-4</v>
      </c>
      <c r="U526" s="42">
        <f t="shared" si="262"/>
        <v>0.45182399342775525</v>
      </c>
      <c r="V526" s="42">
        <f t="shared" si="263"/>
        <v>1.1766345463422894</v>
      </c>
      <c r="W526" s="42">
        <f t="shared" si="264"/>
        <v>1.1621280830505711</v>
      </c>
      <c r="X526" s="42">
        <f t="shared" si="265"/>
        <v>1.450646329171823E-2</v>
      </c>
      <c r="Y526" s="42">
        <f t="shared" si="239"/>
        <v>1.2384992161651429E-2</v>
      </c>
      <c r="Z526" s="10">
        <f t="shared" si="266"/>
        <v>21.712955615616341</v>
      </c>
      <c r="AA526">
        <f t="shared" si="244"/>
        <v>6899125.7056778176</v>
      </c>
      <c r="AB526" s="10">
        <f t="shared" si="245"/>
        <v>6.8991257056778172</v>
      </c>
      <c r="AC526" s="10">
        <f t="shared" si="246"/>
        <v>6.7981257056778173</v>
      </c>
      <c r="AD526" s="3">
        <f t="shared" si="247"/>
        <v>985.95006608815333</v>
      </c>
      <c r="AI526" s="94">
        <f t="shared" si="248"/>
        <v>1.1621280830505711</v>
      </c>
    </row>
    <row r="527" spans="2:35">
      <c r="B527" s="39">
        <f t="shared" si="249"/>
        <v>499</v>
      </c>
      <c r="C527" s="42">
        <f t="shared" si="250"/>
        <v>8.9748201438831874</v>
      </c>
      <c r="D527" s="10">
        <f t="shared" si="251"/>
        <v>6.0251798561167149</v>
      </c>
      <c r="E527" s="40">
        <f t="shared" si="252"/>
        <v>33.94964028776657</v>
      </c>
      <c r="F527" s="40">
        <f t="shared" si="253"/>
        <v>46</v>
      </c>
      <c r="G527" s="3">
        <f t="shared" si="254"/>
        <v>335.25179856116006</v>
      </c>
      <c r="H527" s="3">
        <f t="shared" si="255"/>
        <v>150.59214621494854</v>
      </c>
      <c r="I527">
        <f t="shared" si="240"/>
        <v>1.5059214621494855E-4</v>
      </c>
      <c r="J527" s="4">
        <f t="shared" si="256"/>
        <v>1052.8875585211163</v>
      </c>
      <c r="K527" s="40">
        <f t="shared" si="257"/>
        <v>6.9916498634548399</v>
      </c>
      <c r="L527" s="40">
        <f t="shared" si="241"/>
        <v>0</v>
      </c>
      <c r="M527" s="10">
        <f t="shared" si="258"/>
        <v>6.8991257056778172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15.295206749979585</v>
      </c>
      <c r="Q527" s="42">
        <f t="shared" si="260"/>
        <v>0.60812291714216271</v>
      </c>
      <c r="R527" s="4">
        <f t="shared" si="261"/>
        <v>253674.91470153039</v>
      </c>
      <c r="S527">
        <f t="shared" si="242"/>
        <v>2.536749147015304E-4</v>
      </c>
      <c r="T527" s="41">
        <f t="shared" si="243"/>
        <v>5.7117562056711077E-4</v>
      </c>
      <c r="U527" s="42">
        <f t="shared" si="262"/>
        <v>0.45044039903891947</v>
      </c>
      <c r="V527" s="42">
        <f t="shared" si="263"/>
        <v>1.1766273402859946</v>
      </c>
      <c r="W527" s="42">
        <f t="shared" si="264"/>
        <v>1.162141171122955</v>
      </c>
      <c r="X527" s="42">
        <f t="shared" si="265"/>
        <v>1.4486169163039575E-2</v>
      </c>
      <c r="Y527" s="42">
        <f t="shared" si="239"/>
        <v>1.2402026427033055E-2</v>
      </c>
      <c r="Z527" s="10">
        <f t="shared" si="266"/>
        <v>21.713157880792057</v>
      </c>
      <c r="AA527">
        <f t="shared" si="244"/>
        <v>6899189.0330347531</v>
      </c>
      <c r="AB527" s="10">
        <f t="shared" si="245"/>
        <v>6.8991890330347534</v>
      </c>
      <c r="AC527" s="10">
        <f t="shared" si="246"/>
        <v>6.7981890330347534</v>
      </c>
      <c r="AD527" s="3">
        <f t="shared" si="247"/>
        <v>985.95925062142896</v>
      </c>
      <c r="AI527" s="94">
        <f t="shared" si="248"/>
        <v>1.162141171122955</v>
      </c>
    </row>
    <row r="528" spans="2:35">
      <c r="B528" s="39">
        <f t="shared" si="249"/>
        <v>500</v>
      </c>
      <c r="C528" s="42">
        <f t="shared" si="250"/>
        <v>8.9928057553939755</v>
      </c>
      <c r="D528" s="10">
        <f t="shared" si="251"/>
        <v>6.0071942446059268</v>
      </c>
      <c r="E528" s="40">
        <f t="shared" si="252"/>
        <v>33.985611510788146</v>
      </c>
      <c r="F528" s="40">
        <f t="shared" si="253"/>
        <v>46</v>
      </c>
      <c r="G528" s="3">
        <f t="shared" si="254"/>
        <v>335.07194244605216</v>
      </c>
      <c r="H528" s="3">
        <f t="shared" si="255"/>
        <v>150.59214621494854</v>
      </c>
      <c r="I528">
        <f t="shared" si="240"/>
        <v>1.5059214621494855E-4</v>
      </c>
      <c r="J528" s="4">
        <f t="shared" si="256"/>
        <v>1054.8068470819981</v>
      </c>
      <c r="K528" s="40">
        <f t="shared" si="257"/>
        <v>7.0043948080560163</v>
      </c>
      <c r="L528" s="40">
        <f t="shared" si="241"/>
        <v>0</v>
      </c>
      <c r="M528" s="10">
        <f t="shared" si="258"/>
        <v>6.8991890330347534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15.29525153594928</v>
      </c>
      <c r="Q528" s="42">
        <f t="shared" si="260"/>
        <v>0.60929881225369553</v>
      </c>
      <c r="R528" s="4">
        <f t="shared" si="261"/>
        <v>252895.72326288471</v>
      </c>
      <c r="S528">
        <f t="shared" si="242"/>
        <v>2.5289572326288469E-4</v>
      </c>
      <c r="T528" s="41">
        <f t="shared" si="243"/>
        <v>5.7195481200575642E-4</v>
      </c>
      <c r="U528" s="42">
        <f t="shared" si="262"/>
        <v>0.44905681996897384</v>
      </c>
      <c r="V528" s="42">
        <f t="shared" si="263"/>
        <v>1.1766177581451838</v>
      </c>
      <c r="W528" s="42">
        <f t="shared" si="264"/>
        <v>1.1621519969493577</v>
      </c>
      <c r="X528" s="42">
        <f t="shared" si="265"/>
        <v>1.4465761195826099E-2</v>
      </c>
      <c r="Y528" s="42">
        <f t="shared" si="239"/>
        <v>1.2419036644907828E-2</v>
      </c>
      <c r="Z528" s="10">
        <f t="shared" si="266"/>
        <v>21.713317877956481</v>
      </c>
      <c r="AA528">
        <f t="shared" si="244"/>
        <v>6899239.1266680462</v>
      </c>
      <c r="AB528" s="10">
        <f t="shared" si="245"/>
        <v>6.8992391266680464</v>
      </c>
      <c r="AC528" s="10">
        <f t="shared" si="246"/>
        <v>6.7982391266680464</v>
      </c>
      <c r="AD528" s="3">
        <f t="shared" si="247"/>
        <v>985.96651583292908</v>
      </c>
      <c r="AI528" s="94">
        <f t="shared" si="248"/>
        <v>1.1621519969493577</v>
      </c>
    </row>
    <row r="529" spans="2:35">
      <c r="B529" s="39">
        <f t="shared" si="249"/>
        <v>501</v>
      </c>
      <c r="C529" s="42">
        <f t="shared" si="250"/>
        <v>9.0107913669047637</v>
      </c>
      <c r="D529" s="10">
        <f t="shared" si="251"/>
        <v>5.9892086330951386</v>
      </c>
      <c r="E529" s="40">
        <f t="shared" si="252"/>
        <v>34.021582733809723</v>
      </c>
      <c r="F529" s="40">
        <f t="shared" si="253"/>
        <v>46</v>
      </c>
      <c r="G529" s="3">
        <f t="shared" si="254"/>
        <v>334.89208633094427</v>
      </c>
      <c r="H529" s="3">
        <f t="shared" si="255"/>
        <v>150.59214621494854</v>
      </c>
      <c r="I529">
        <f t="shared" si="240"/>
        <v>1.5059214621494855E-4</v>
      </c>
      <c r="J529" s="4">
        <f t="shared" si="256"/>
        <v>1056.7281681416209</v>
      </c>
      <c r="K529" s="40">
        <f t="shared" si="257"/>
        <v>7.0171532493686231</v>
      </c>
      <c r="L529" s="40">
        <f t="shared" si="241"/>
        <v>0</v>
      </c>
      <c r="M529" s="10">
        <f t="shared" si="258"/>
        <v>6.8992391266680464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15.295286962650989</v>
      </c>
      <c r="Q529" s="42">
        <f t="shared" si="260"/>
        <v>0.61047470464163867</v>
      </c>
      <c r="R529" s="4">
        <f t="shared" si="261"/>
        <v>252116.54154806398</v>
      </c>
      <c r="S529">
        <f t="shared" si="242"/>
        <v>2.5211654154806397E-4</v>
      </c>
      <c r="T529" s="41">
        <f t="shared" si="243"/>
        <v>5.7273399372057715E-4</v>
      </c>
      <c r="U529" s="42">
        <f t="shared" si="262"/>
        <v>0.44767325816523529</v>
      </c>
      <c r="V529" s="42">
        <f t="shared" si="263"/>
        <v>1.1766057999224522</v>
      </c>
      <c r="W529" s="42">
        <f t="shared" si="264"/>
        <v>1.1621605604676244</v>
      </c>
      <c r="X529" s="42">
        <f t="shared" si="265"/>
        <v>1.4445239454827785E-2</v>
      </c>
      <c r="Y529" s="42">
        <f t="shared" si="239"/>
        <v>1.2436022692024776E-2</v>
      </c>
      <c r="Z529" s="10">
        <f t="shared" si="266"/>
        <v>21.713435606010155</v>
      </c>
      <c r="AA529">
        <f t="shared" si="244"/>
        <v>6899275.9862334654</v>
      </c>
      <c r="AB529" s="10">
        <f t="shared" si="245"/>
        <v>6.8992759862334649</v>
      </c>
      <c r="AC529" s="10">
        <f t="shared" si="246"/>
        <v>6.798275986233465</v>
      </c>
      <c r="AD529" s="3">
        <f t="shared" si="247"/>
        <v>985.97186167272889</v>
      </c>
      <c r="AI529" s="94">
        <f t="shared" si="248"/>
        <v>1.1621605604676244</v>
      </c>
    </row>
    <row r="530" spans="2:35">
      <c r="B530" s="39">
        <f t="shared" si="249"/>
        <v>502</v>
      </c>
      <c r="C530" s="42">
        <f t="shared" si="250"/>
        <v>9.0287769784155518</v>
      </c>
      <c r="D530" s="10">
        <f t="shared" si="251"/>
        <v>5.9712230215843505</v>
      </c>
      <c r="E530" s="40">
        <f t="shared" si="252"/>
        <v>34.057553956831299</v>
      </c>
      <c r="F530" s="40">
        <f t="shared" si="253"/>
        <v>46</v>
      </c>
      <c r="G530" s="3">
        <f t="shared" si="254"/>
        <v>334.71223021583637</v>
      </c>
      <c r="H530" s="3">
        <f t="shared" si="255"/>
        <v>150.59214621494854</v>
      </c>
      <c r="I530">
        <f t="shared" si="240"/>
        <v>1.5059214621494855E-4</v>
      </c>
      <c r="J530" s="4">
        <f t="shared" si="256"/>
        <v>1058.6515216999842</v>
      </c>
      <c r="K530" s="40">
        <f t="shared" si="257"/>
        <v>7.0299251873926547</v>
      </c>
      <c r="L530" s="40">
        <f t="shared" si="241"/>
        <v>0</v>
      </c>
      <c r="M530" s="10">
        <f t="shared" si="258"/>
        <v>6.8992759862334649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15.2953130299801</v>
      </c>
      <c r="Q530" s="42">
        <f t="shared" si="260"/>
        <v>0.61165059502554475</v>
      </c>
      <c r="R530" s="4">
        <f t="shared" si="261"/>
        <v>251337.37065374019</v>
      </c>
      <c r="S530">
        <f t="shared" si="242"/>
        <v>2.513373706537402E-4</v>
      </c>
      <c r="T530" s="41">
        <f t="shared" si="243"/>
        <v>5.7351316461490102E-4</v>
      </c>
      <c r="U530" s="42">
        <f t="shared" si="262"/>
        <v>0.44628971557502028</v>
      </c>
      <c r="V530" s="42">
        <f t="shared" si="263"/>
        <v>1.1765914656255079</v>
      </c>
      <c r="W530" s="42">
        <f t="shared" si="264"/>
        <v>1.1621668616189091</v>
      </c>
      <c r="X530" s="42">
        <f t="shared" si="265"/>
        <v>1.4424604006598729E-2</v>
      </c>
      <c r="Y530" s="42">
        <f t="shared" si="239"/>
        <v>1.2452984445167788E-2</v>
      </c>
      <c r="Z530" s="10">
        <f t="shared" si="266"/>
        <v>21.713511063917146</v>
      </c>
      <c r="AA530">
        <f t="shared" si="244"/>
        <v>6899299.61140667</v>
      </c>
      <c r="AB530" s="10">
        <f t="shared" si="245"/>
        <v>6.8992996114066703</v>
      </c>
      <c r="AC530" s="10">
        <f t="shared" si="246"/>
        <v>6.7982996114066703</v>
      </c>
      <c r="AD530" s="3">
        <f t="shared" si="247"/>
        <v>985.97528809378821</v>
      </c>
      <c r="AI530" s="94">
        <f t="shared" si="248"/>
        <v>1.1621668616189091</v>
      </c>
    </row>
    <row r="531" spans="2:35">
      <c r="B531" s="39">
        <f t="shared" si="249"/>
        <v>503</v>
      </c>
      <c r="C531" s="42">
        <f t="shared" si="250"/>
        <v>9.04676258992634</v>
      </c>
      <c r="D531" s="10">
        <f t="shared" si="251"/>
        <v>5.9532374100735623</v>
      </c>
      <c r="E531" s="40">
        <f t="shared" si="252"/>
        <v>34.093525179852875</v>
      </c>
      <c r="F531" s="40">
        <f t="shared" si="253"/>
        <v>46</v>
      </c>
      <c r="G531" s="3">
        <f t="shared" si="254"/>
        <v>334.53237410072848</v>
      </c>
      <c r="H531" s="3">
        <f t="shared" si="255"/>
        <v>150.59214621494854</v>
      </c>
      <c r="I531">
        <f t="shared" si="240"/>
        <v>1.5059214621494855E-4</v>
      </c>
      <c r="J531" s="4">
        <f t="shared" si="256"/>
        <v>1060.5769077570885</v>
      </c>
      <c r="K531" s="40">
        <f t="shared" si="257"/>
        <v>7.0427106221281166</v>
      </c>
      <c r="L531" s="40">
        <f t="shared" si="241"/>
        <v>0</v>
      </c>
      <c r="M531" s="10">
        <f t="shared" si="258"/>
        <v>6.8992996114066703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15.295329737809396</v>
      </c>
      <c r="Q531" s="42">
        <f t="shared" si="260"/>
        <v>0.61282648412496887</v>
      </c>
      <c r="R531" s="4">
        <f t="shared" si="261"/>
        <v>250558.21167658523</v>
      </c>
      <c r="S531">
        <f t="shared" si="242"/>
        <v>2.5055821167658523E-4</v>
      </c>
      <c r="T531" s="41">
        <f t="shared" si="243"/>
        <v>5.7429232359205594E-4</v>
      </c>
      <c r="U531" s="42">
        <f t="shared" si="262"/>
        <v>0.44490619414564531</v>
      </c>
      <c r="V531" s="42">
        <f t="shared" si="263"/>
        <v>1.1765747552660732</v>
      </c>
      <c r="W531" s="42">
        <f t="shared" si="264"/>
        <v>1.1621709003477654</v>
      </c>
      <c r="X531" s="42">
        <f t="shared" si="265"/>
        <v>1.4403854918307868E-2</v>
      </c>
      <c r="Y531" s="42">
        <f t="shared" si="239"/>
        <v>1.2469921781155913E-2</v>
      </c>
      <c r="Z531" s="10">
        <f t="shared" si="266"/>
        <v>21.713544250704324</v>
      </c>
      <c r="AA531">
        <f t="shared" si="244"/>
        <v>6899310.0018829834</v>
      </c>
      <c r="AB531" s="10">
        <f t="shared" si="245"/>
        <v>6.8993100018829834</v>
      </c>
      <c r="AC531" s="10">
        <f t="shared" si="246"/>
        <v>6.7983100018829834</v>
      </c>
      <c r="AD531" s="3">
        <f t="shared" si="247"/>
        <v>985.97679505191923</v>
      </c>
      <c r="AI531" s="94">
        <f t="shared" si="248"/>
        <v>1.1621709003477654</v>
      </c>
    </row>
    <row r="532" spans="2:35">
      <c r="B532" s="39">
        <f t="shared" si="249"/>
        <v>504</v>
      </c>
      <c r="C532" s="42">
        <f t="shared" si="250"/>
        <v>9.0647482014371281</v>
      </c>
      <c r="D532" s="10">
        <f t="shared" si="251"/>
        <v>5.9352517985627742</v>
      </c>
      <c r="E532" s="40">
        <f t="shared" si="252"/>
        <v>34.129496402874452</v>
      </c>
      <c r="F532" s="40">
        <f t="shared" si="253"/>
        <v>46</v>
      </c>
      <c r="G532" s="3">
        <f t="shared" si="254"/>
        <v>334.35251798562058</v>
      </c>
      <c r="H532" s="3">
        <f t="shared" si="255"/>
        <v>150.59214621494854</v>
      </c>
      <c r="I532">
        <f t="shared" si="240"/>
        <v>1.5059214621494855E-4</v>
      </c>
      <c r="J532" s="4">
        <f t="shared" si="256"/>
        <v>1062.5043263129332</v>
      </c>
      <c r="K532" s="40">
        <f t="shared" si="257"/>
        <v>7.0555095535750034</v>
      </c>
      <c r="L532" s="40">
        <f t="shared" si="241"/>
        <v>0</v>
      </c>
      <c r="M532" s="10">
        <f t="shared" si="258"/>
        <v>6.8993100018829834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15.295337085988882</v>
      </c>
      <c r="Q532" s="42">
        <f t="shared" si="260"/>
        <v>0.61400237265947288</v>
      </c>
      <c r="R532" s="4">
        <f t="shared" si="261"/>
        <v>249779.06571327115</v>
      </c>
      <c r="S532">
        <f t="shared" si="242"/>
        <v>2.4977906571327114E-4</v>
      </c>
      <c r="T532" s="41">
        <f t="shared" si="243"/>
        <v>5.7507146955536998E-4</v>
      </c>
      <c r="U532" s="42">
        <f t="shared" si="262"/>
        <v>0.44352269582442705</v>
      </c>
      <c r="V532" s="42">
        <f t="shared" si="263"/>
        <v>1.1765556688600731</v>
      </c>
      <c r="W532" s="42">
        <f t="shared" si="264"/>
        <v>1.1621726766021088</v>
      </c>
      <c r="X532" s="42">
        <f t="shared" si="265"/>
        <v>1.4382992257964355E-2</v>
      </c>
      <c r="Y532" s="42">
        <f t="shared" si="239"/>
        <v>1.2486834576843913E-2</v>
      </c>
      <c r="Z532" s="10">
        <f t="shared" si="266"/>
        <v>21.713535165461092</v>
      </c>
      <c r="AA532">
        <f t="shared" si="244"/>
        <v>6899307.1573773036</v>
      </c>
      <c r="AB532" s="10">
        <f t="shared" si="245"/>
        <v>6.8993071573773035</v>
      </c>
      <c r="AC532" s="10">
        <f t="shared" si="246"/>
        <v>6.7983071573773035</v>
      </c>
      <c r="AD532" s="3">
        <f t="shared" si="247"/>
        <v>985.97638250577279</v>
      </c>
      <c r="AI532" s="94">
        <f t="shared" si="248"/>
        <v>1.1621726766021088</v>
      </c>
    </row>
    <row r="533" spans="2:35">
      <c r="B533" s="39">
        <f t="shared" si="249"/>
        <v>505</v>
      </c>
      <c r="C533" s="42">
        <f t="shared" si="250"/>
        <v>9.0827338129479163</v>
      </c>
      <c r="D533" s="10">
        <f t="shared" si="251"/>
        <v>5.917266187051986</v>
      </c>
      <c r="E533" s="40">
        <f t="shared" si="252"/>
        <v>34.165467625896028</v>
      </c>
      <c r="F533" s="40">
        <f t="shared" si="253"/>
        <v>46</v>
      </c>
      <c r="G533" s="3">
        <f t="shared" si="254"/>
        <v>334.17266187051268</v>
      </c>
      <c r="H533" s="3">
        <f t="shared" si="255"/>
        <v>150.59214621494854</v>
      </c>
      <c r="I533">
        <f t="shared" si="240"/>
        <v>1.5059214621494855E-4</v>
      </c>
      <c r="J533" s="4">
        <f t="shared" si="256"/>
        <v>1064.433777367519</v>
      </c>
      <c r="K533" s="40">
        <f t="shared" si="257"/>
        <v>7.0683219817333205</v>
      </c>
      <c r="L533" s="40">
        <f t="shared" si="241"/>
        <v>0</v>
      </c>
      <c r="M533" s="10">
        <f t="shared" si="258"/>
        <v>6.8993071573773035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15.295335074345729</v>
      </c>
      <c r="Q533" s="42">
        <f t="shared" si="260"/>
        <v>0.61517826134862974</v>
      </c>
      <c r="R533" s="4">
        <f t="shared" si="261"/>
        <v>248999.9338604699</v>
      </c>
      <c r="S533">
        <f t="shared" si="242"/>
        <v>2.4899993386046988E-4</v>
      </c>
      <c r="T533" s="41">
        <f t="shared" si="243"/>
        <v>5.7585060140817124E-4</v>
      </c>
      <c r="U533" s="42">
        <f t="shared" si="262"/>
        <v>0.44213922255868199</v>
      </c>
      <c r="V533" s="42">
        <f t="shared" si="263"/>
        <v>1.1765342064282021</v>
      </c>
      <c r="W533" s="42">
        <f t="shared" si="264"/>
        <v>1.162172190333201</v>
      </c>
      <c r="X533" s="42">
        <f t="shared" si="265"/>
        <v>1.4362016095001096E-2</v>
      </c>
      <c r="Y533" s="42">
        <f t="shared" si="239"/>
        <v>1.2503722709123513E-2</v>
      </c>
      <c r="Z533" s="10">
        <f t="shared" si="266"/>
        <v>21.713483807340324</v>
      </c>
      <c r="AA533">
        <f t="shared" si="244"/>
        <v>6899291.0776244057</v>
      </c>
      <c r="AB533" s="10">
        <f t="shared" si="245"/>
        <v>6.8992910776244054</v>
      </c>
      <c r="AC533" s="10">
        <f t="shared" si="246"/>
        <v>6.7982910776244054</v>
      </c>
      <c r="AD533" s="3">
        <f t="shared" si="247"/>
        <v>985.97405041688262</v>
      </c>
      <c r="AI533" s="94">
        <f t="shared" si="248"/>
        <v>1.162172190333201</v>
      </c>
    </row>
    <row r="534" spans="2:35">
      <c r="B534" s="39">
        <f t="shared" si="249"/>
        <v>506</v>
      </c>
      <c r="C534" s="42">
        <f t="shared" si="250"/>
        <v>9.1007194244587044</v>
      </c>
      <c r="D534" s="10">
        <f t="shared" si="251"/>
        <v>5.8992805755411979</v>
      </c>
      <c r="E534" s="40">
        <f t="shared" si="252"/>
        <v>34.201438848917604</v>
      </c>
      <c r="F534" s="40">
        <f t="shared" si="253"/>
        <v>46</v>
      </c>
      <c r="G534" s="3">
        <f t="shared" si="254"/>
        <v>333.99280575540479</v>
      </c>
      <c r="H534" s="3">
        <f t="shared" si="255"/>
        <v>150.59214621494854</v>
      </c>
      <c r="I534">
        <f t="shared" si="240"/>
        <v>1.5059214621494855E-4</v>
      </c>
      <c r="J534" s="4">
        <f t="shared" si="256"/>
        <v>1066.3652609208457</v>
      </c>
      <c r="K534" s="40">
        <f t="shared" si="257"/>
        <v>7.081147906603066</v>
      </c>
      <c r="L534" s="40">
        <f t="shared" si="241"/>
        <v>0</v>
      </c>
      <c r="M534" s="10">
        <f t="shared" si="258"/>
        <v>6.8992910776244054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15.295323702684493</v>
      </c>
      <c r="Q534" s="42">
        <f t="shared" si="260"/>
        <v>0.61635415091202816</v>
      </c>
      <c r="R534" s="4">
        <f t="shared" si="261"/>
        <v>248220.81721485342</v>
      </c>
      <c r="S534">
        <f t="shared" si="242"/>
        <v>2.4822081721485341E-4</v>
      </c>
      <c r="T534" s="41">
        <f t="shared" si="243"/>
        <v>5.7662971805378781E-4</v>
      </c>
      <c r="U534" s="42">
        <f t="shared" si="262"/>
        <v>0.44075577629572665</v>
      </c>
      <c r="V534" s="42">
        <f t="shared" si="263"/>
        <v>1.176510367994978</v>
      </c>
      <c r="W534" s="42">
        <f t="shared" si="264"/>
        <v>1.1621694414957016</v>
      </c>
      <c r="X534" s="42">
        <f t="shared" si="265"/>
        <v>1.434092649927643E-2</v>
      </c>
      <c r="Y534" s="42">
        <f t="shared" si="239"/>
        <v>1.2520586054923476E-2</v>
      </c>
      <c r="Z534" s="10">
        <f t="shared" si="266"/>
        <v>21.713390175557272</v>
      </c>
      <c r="AA534">
        <f t="shared" si="244"/>
        <v>6899261.7623785911</v>
      </c>
      <c r="AB534" s="10">
        <f t="shared" si="245"/>
        <v>6.8992617623785915</v>
      </c>
      <c r="AC534" s="10">
        <f t="shared" si="246"/>
        <v>6.7982617623785915</v>
      </c>
      <c r="AD534" s="3">
        <f t="shared" si="247"/>
        <v>985.96979874961437</v>
      </c>
      <c r="AI534" s="94">
        <f t="shared" si="248"/>
        <v>1.1621694414957016</v>
      </c>
    </row>
    <row r="535" spans="2:35">
      <c r="B535" s="39">
        <f t="shared" si="249"/>
        <v>507</v>
      </c>
      <c r="C535" s="42">
        <f t="shared" si="250"/>
        <v>9.1187050359694926</v>
      </c>
      <c r="D535" s="10">
        <f t="shared" si="251"/>
        <v>5.8812949640304097</v>
      </c>
      <c r="E535" s="40">
        <f t="shared" si="252"/>
        <v>34.237410071939181</v>
      </c>
      <c r="F535" s="40">
        <f t="shared" si="253"/>
        <v>46</v>
      </c>
      <c r="G535" s="3">
        <f t="shared" si="254"/>
        <v>333.81294964029689</v>
      </c>
      <c r="H535" s="3">
        <f t="shared" si="255"/>
        <v>150.59214621494854</v>
      </c>
      <c r="I535">
        <f t="shared" si="240"/>
        <v>1.5059214621494855E-4</v>
      </c>
      <c r="J535" s="4">
        <f t="shared" si="256"/>
        <v>1068.2987769729125</v>
      </c>
      <c r="K535" s="40">
        <f t="shared" si="257"/>
        <v>7.0939873281842356</v>
      </c>
      <c r="L535" s="40">
        <f t="shared" si="241"/>
        <v>0</v>
      </c>
      <c r="M535" s="10">
        <f t="shared" si="258"/>
        <v>6.8992617623785915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15.295302970786841</v>
      </c>
      <c r="Q535" s="42">
        <f t="shared" si="260"/>
        <v>0.61753004206927686</v>
      </c>
      <c r="R535" s="4">
        <f t="shared" si="261"/>
        <v>247441.71687309383</v>
      </c>
      <c r="S535">
        <f t="shared" si="242"/>
        <v>2.4744171687309381E-4</v>
      </c>
      <c r="T535" s="41">
        <f t="shared" si="243"/>
        <v>5.7740881839554736E-4</v>
      </c>
      <c r="U535" s="42">
        <f t="shared" si="262"/>
        <v>0.4393723589828778</v>
      </c>
      <c r="V535" s="42">
        <f t="shared" si="263"/>
        <v>1.1764841535892816</v>
      </c>
      <c r="W535" s="42">
        <f t="shared" si="264"/>
        <v>1.1621644300476088</v>
      </c>
      <c r="X535" s="42">
        <f t="shared" si="265"/>
        <v>1.4319723541672769E-2</v>
      </c>
      <c r="Y535" s="42">
        <f t="shared" si="239"/>
        <v>1.2537424491210375E-2</v>
      </c>
      <c r="Z535" s="10">
        <f t="shared" si="266"/>
        <v>21.71325426938969</v>
      </c>
      <c r="AA535">
        <f t="shared" si="244"/>
        <v>6899219.2114137318</v>
      </c>
      <c r="AB535" s="10">
        <f t="shared" si="245"/>
        <v>6.8992192114137314</v>
      </c>
      <c r="AC535" s="10">
        <f t="shared" si="246"/>
        <v>6.7982192114137314</v>
      </c>
      <c r="AD535" s="3">
        <f t="shared" si="247"/>
        <v>985.96362747117212</v>
      </c>
      <c r="AI535" s="94">
        <f t="shared" si="248"/>
        <v>1.1621644300476088</v>
      </c>
    </row>
    <row r="536" spans="2:35">
      <c r="B536" s="39">
        <f t="shared" si="249"/>
        <v>508</v>
      </c>
      <c r="C536" s="42">
        <f t="shared" si="250"/>
        <v>9.1366906474802807</v>
      </c>
      <c r="D536" s="10">
        <f t="shared" si="251"/>
        <v>5.8633093525196216</v>
      </c>
      <c r="E536" s="40">
        <f t="shared" si="252"/>
        <v>34.273381294960757</v>
      </c>
      <c r="F536" s="40">
        <f t="shared" si="253"/>
        <v>46</v>
      </c>
      <c r="G536" s="3">
        <f t="shared" si="254"/>
        <v>333.633093525189</v>
      </c>
      <c r="H536" s="3">
        <f t="shared" si="255"/>
        <v>150.59214621494854</v>
      </c>
      <c r="I536">
        <f t="shared" si="240"/>
        <v>1.5059214621494855E-4</v>
      </c>
      <c r="J536" s="4">
        <f t="shared" si="256"/>
        <v>1070.2343255237206</v>
      </c>
      <c r="K536" s="40">
        <f t="shared" si="257"/>
        <v>7.1068402464768354</v>
      </c>
      <c r="L536" s="40">
        <f t="shared" si="241"/>
        <v>0</v>
      </c>
      <c r="M536" s="10">
        <f t="shared" si="258"/>
        <v>6.8992192114137314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15.2952728784116</v>
      </c>
      <c r="Q536" s="42">
        <f t="shared" si="260"/>
        <v>0.61870593554000886</v>
      </c>
      <c r="R536" s="4">
        <f t="shared" si="261"/>
        <v>246662.63393186298</v>
      </c>
      <c r="S536">
        <f t="shared" si="242"/>
        <v>2.4666263393186298E-4</v>
      </c>
      <c r="T536" s="41">
        <f t="shared" si="243"/>
        <v>5.7818790133677819E-4</v>
      </c>
      <c r="U536" s="42">
        <f t="shared" si="262"/>
        <v>0.43798897256745184</v>
      </c>
      <c r="V536" s="42">
        <f t="shared" si="263"/>
        <v>1.1764555632448588</v>
      </c>
      <c r="W536" s="42">
        <f t="shared" si="264"/>
        <v>1.1621571559502657</v>
      </c>
      <c r="X536" s="42">
        <f t="shared" si="265"/>
        <v>1.4298407294593085E-2</v>
      </c>
      <c r="Y536" s="42">
        <f t="shared" si="239"/>
        <v>1.2554237894989953E-2</v>
      </c>
      <c r="Z536" s="10">
        <f t="shared" si="266"/>
        <v>21.713076088178923</v>
      </c>
      <c r="AA536">
        <f t="shared" si="244"/>
        <v>6899163.4245236078</v>
      </c>
      <c r="AB536" s="10">
        <f t="shared" si="245"/>
        <v>6.899163424523608</v>
      </c>
      <c r="AC536" s="10">
        <f t="shared" si="246"/>
        <v>6.798163424523608</v>
      </c>
      <c r="AD536" s="3">
        <f t="shared" si="247"/>
        <v>985.95553655164724</v>
      </c>
      <c r="AI536" s="94">
        <f t="shared" si="248"/>
        <v>1.1621571559502657</v>
      </c>
    </row>
    <row r="537" spans="2:35">
      <c r="B537" s="39">
        <f t="shared" si="249"/>
        <v>509</v>
      </c>
      <c r="C537" s="42">
        <f t="shared" si="250"/>
        <v>9.1546762589910688</v>
      </c>
      <c r="D537" s="10">
        <f t="shared" si="251"/>
        <v>5.8453237410088335</v>
      </c>
      <c r="E537" s="40">
        <f t="shared" si="252"/>
        <v>34.309352517982333</v>
      </c>
      <c r="F537" s="40">
        <f t="shared" si="253"/>
        <v>46</v>
      </c>
      <c r="G537" s="3">
        <f t="shared" si="254"/>
        <v>333.4532374100811</v>
      </c>
      <c r="H537" s="3">
        <f t="shared" si="255"/>
        <v>150.59214621494854</v>
      </c>
      <c r="I537">
        <f t="shared" si="240"/>
        <v>1.5059214621494855E-4</v>
      </c>
      <c r="J537" s="4">
        <f t="shared" si="256"/>
        <v>1072.1719065732691</v>
      </c>
      <c r="K537" s="40">
        <f t="shared" si="257"/>
        <v>7.119706661480862</v>
      </c>
      <c r="L537" s="40">
        <f t="shared" si="241"/>
        <v>0</v>
      </c>
      <c r="M537" s="10">
        <f t="shared" si="258"/>
        <v>6.899163424523608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15.295233425294983</v>
      </c>
      <c r="Q537" s="42">
        <f t="shared" si="260"/>
        <v>0.61988183204388592</v>
      </c>
      <c r="R537" s="4">
        <f t="shared" si="261"/>
        <v>245883.56948783292</v>
      </c>
      <c r="S537">
        <f t="shared" si="242"/>
        <v>2.4588356948783294E-4</v>
      </c>
      <c r="T537" s="41">
        <f t="shared" si="243"/>
        <v>5.7896696578080818E-4</v>
      </c>
      <c r="U537" s="42">
        <f t="shared" si="262"/>
        <v>0.43660561899676542</v>
      </c>
      <c r="V537" s="42">
        <f t="shared" si="263"/>
        <v>1.1764245969992673</v>
      </c>
      <c r="W537" s="42">
        <f t="shared" si="264"/>
        <v>1.162147619168419</v>
      </c>
      <c r="X537" s="42">
        <f t="shared" si="265"/>
        <v>1.4276977830848248E-2</v>
      </c>
      <c r="Y537" s="42">
        <f t="shared" si="239"/>
        <v>1.2571026143307178E-2</v>
      </c>
      <c r="Z537" s="10">
        <f t="shared" si="266"/>
        <v>21.712855631328814</v>
      </c>
      <c r="AA537">
        <f t="shared" si="244"/>
        <v>6899094.40152157</v>
      </c>
      <c r="AB537" s="10">
        <f t="shared" si="245"/>
        <v>6.8990944015215696</v>
      </c>
      <c r="AC537" s="10">
        <f t="shared" si="246"/>
        <v>6.7980944015215696</v>
      </c>
      <c r="AD537" s="3">
        <f t="shared" si="247"/>
        <v>985.94552596396954</v>
      </c>
      <c r="AI537" s="94">
        <f t="shared" si="248"/>
        <v>1.162147619168419</v>
      </c>
    </row>
    <row r="538" spans="2:35">
      <c r="B538" s="39">
        <f t="shared" si="249"/>
        <v>510</v>
      </c>
      <c r="C538" s="42">
        <f t="shared" si="250"/>
        <v>9.172661870501857</v>
      </c>
      <c r="D538" s="10">
        <f t="shared" si="251"/>
        <v>5.8273381294980453</v>
      </c>
      <c r="E538" s="40">
        <f t="shared" si="252"/>
        <v>34.345323741003909</v>
      </c>
      <c r="F538" s="40">
        <f t="shared" si="253"/>
        <v>46</v>
      </c>
      <c r="G538" s="3">
        <f t="shared" si="254"/>
        <v>333.27338129497321</v>
      </c>
      <c r="H538" s="3">
        <f t="shared" si="255"/>
        <v>150.59214621494854</v>
      </c>
      <c r="I538">
        <f t="shared" si="240"/>
        <v>1.5059214621494855E-4</v>
      </c>
      <c r="J538" s="4">
        <f t="shared" si="256"/>
        <v>1074.1115201215584</v>
      </c>
      <c r="K538" s="40">
        <f t="shared" si="257"/>
        <v>7.1325865731963161</v>
      </c>
      <c r="L538" s="40">
        <f t="shared" si="241"/>
        <v>0</v>
      </c>
      <c r="M538" s="10">
        <f t="shared" si="258"/>
        <v>6.8990944015215696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15.295184611150349</v>
      </c>
      <c r="Q538" s="42">
        <f t="shared" si="260"/>
        <v>0.62105773230060302</v>
      </c>
      <c r="R538" s="4">
        <f t="shared" si="261"/>
        <v>245104.52463767558</v>
      </c>
      <c r="S538">
        <f t="shared" si="242"/>
        <v>2.4510452463767559E-4</v>
      </c>
      <c r="T538" s="41">
        <f t="shared" si="243"/>
        <v>5.7974601063096563E-4</v>
      </c>
      <c r="U538" s="42">
        <f t="shared" si="262"/>
        <v>0.43522230021813502</v>
      </c>
      <c r="V538" s="42">
        <f t="shared" si="263"/>
        <v>1.1763912548946795</v>
      </c>
      <c r="W538" s="42">
        <f t="shared" si="264"/>
        <v>1.1621358196701608</v>
      </c>
      <c r="X538" s="42">
        <f t="shared" si="265"/>
        <v>1.4255435224518775E-2</v>
      </c>
      <c r="Y538" s="42">
        <f t="shared" si="239"/>
        <v>1.2587789113247302E-2</v>
      </c>
      <c r="Z538" s="10">
        <f t="shared" si="266"/>
        <v>21.71259289830628</v>
      </c>
      <c r="AA538">
        <f t="shared" si="244"/>
        <v>6899012.1422407124</v>
      </c>
      <c r="AB538" s="10">
        <f t="shared" si="245"/>
        <v>6.8990121422407125</v>
      </c>
      <c r="AC538" s="10">
        <f t="shared" si="246"/>
        <v>6.7980121422407125</v>
      </c>
      <c r="AD538" s="3">
        <f t="shared" si="247"/>
        <v>985.93359568393214</v>
      </c>
      <c r="AI538" s="94">
        <f t="shared" si="248"/>
        <v>1.1621358196701608</v>
      </c>
    </row>
    <row r="539" spans="2:35">
      <c r="B539" s="39">
        <f t="shared" si="249"/>
        <v>511</v>
      </c>
      <c r="C539" s="42">
        <f t="shared" si="250"/>
        <v>9.1906474820126451</v>
      </c>
      <c r="D539" s="10">
        <f t="shared" si="251"/>
        <v>5.8093525179872572</v>
      </c>
      <c r="E539" s="40">
        <f t="shared" si="252"/>
        <v>34.381294964025486</v>
      </c>
      <c r="F539" s="40">
        <f t="shared" si="253"/>
        <v>46</v>
      </c>
      <c r="G539" s="3">
        <f t="shared" si="254"/>
        <v>333.09352517986531</v>
      </c>
      <c r="H539" s="3">
        <f t="shared" si="255"/>
        <v>150.59214621494854</v>
      </c>
      <c r="I539">
        <f t="shared" si="240"/>
        <v>1.5059214621494855E-4</v>
      </c>
      <c r="J539" s="4">
        <f t="shared" si="256"/>
        <v>1076.0531661685886</v>
      </c>
      <c r="K539" s="40">
        <f t="shared" si="257"/>
        <v>7.1454799816231995</v>
      </c>
      <c r="L539" s="40">
        <f t="shared" si="241"/>
        <v>0</v>
      </c>
      <c r="M539" s="10">
        <f t="shared" si="258"/>
        <v>6.8990121422407125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15.295126435668328</v>
      </c>
      <c r="Q539" s="42">
        <f t="shared" si="260"/>
        <v>0.62223363702989276</v>
      </c>
      <c r="R539" s="4">
        <f t="shared" si="261"/>
        <v>244325.50047806298</v>
      </c>
      <c r="S539">
        <f t="shared" si="242"/>
        <v>2.4432550047806301E-4</v>
      </c>
      <c r="T539" s="41">
        <f t="shared" si="243"/>
        <v>5.8052503479057811E-4</v>
      </c>
      <c r="U539" s="42">
        <f t="shared" si="262"/>
        <v>0.43383901817887732</v>
      </c>
      <c r="V539" s="42">
        <f t="shared" si="263"/>
        <v>1.1763555369772227</v>
      </c>
      <c r="W539" s="42">
        <f t="shared" si="264"/>
        <v>1.1621217574269589</v>
      </c>
      <c r="X539" s="42">
        <f t="shared" si="265"/>
        <v>1.4233779550263836E-2</v>
      </c>
      <c r="Y539" s="42">
        <f t="shared" si="239"/>
        <v>1.2604526681936125E-2</v>
      </c>
      <c r="Z539" s="10">
        <f t="shared" si="266"/>
        <v>21.712287888640589</v>
      </c>
      <c r="AA539">
        <f t="shared" si="244"/>
        <v>6898916.646533655</v>
      </c>
      <c r="AB539" s="10">
        <f t="shared" si="245"/>
        <v>6.8989166465336549</v>
      </c>
      <c r="AC539" s="10">
        <f t="shared" si="246"/>
        <v>6.7979166465336549</v>
      </c>
      <c r="AD539" s="3">
        <f t="shared" si="247"/>
        <v>985.91974569016031</v>
      </c>
      <c r="AI539" s="94">
        <f t="shared" si="248"/>
        <v>1.1621217574269589</v>
      </c>
    </row>
    <row r="540" spans="2:35">
      <c r="B540" s="39">
        <f t="shared" si="249"/>
        <v>512</v>
      </c>
      <c r="C540" s="42">
        <f t="shared" si="250"/>
        <v>9.2086330935234333</v>
      </c>
      <c r="D540" s="10">
        <f t="shared" si="251"/>
        <v>5.791366906476469</v>
      </c>
      <c r="E540" s="40">
        <f t="shared" si="252"/>
        <v>34.417266187047062</v>
      </c>
      <c r="F540" s="40">
        <f t="shared" si="253"/>
        <v>46</v>
      </c>
      <c r="G540" s="3">
        <f t="shared" si="254"/>
        <v>332.91366906475741</v>
      </c>
      <c r="H540" s="3">
        <f t="shared" si="255"/>
        <v>150.59214621494854</v>
      </c>
      <c r="I540">
        <f t="shared" si="240"/>
        <v>1.5059214621494855E-4</v>
      </c>
      <c r="J540" s="4">
        <f t="shared" si="256"/>
        <v>1077.9968447143597</v>
      </c>
      <c r="K540" s="40">
        <f t="shared" si="257"/>
        <v>7.1583868867615106</v>
      </c>
      <c r="L540" s="40">
        <f t="shared" si="241"/>
        <v>0</v>
      </c>
      <c r="M540" s="10">
        <f t="shared" si="258"/>
        <v>6.8989166465336549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15.295058898516652</v>
      </c>
      <c r="Q540" s="42">
        <f t="shared" si="260"/>
        <v>0.62340954695152972</v>
      </c>
      <c r="R540" s="4">
        <f t="shared" si="261"/>
        <v>243546.49810566712</v>
      </c>
      <c r="S540">
        <f t="shared" si="242"/>
        <v>2.4354649810566712E-4</v>
      </c>
      <c r="T540" s="41">
        <f t="shared" si="243"/>
        <v>5.8130403716297402E-4</v>
      </c>
      <c r="U540" s="42">
        <f t="shared" si="262"/>
        <v>0.43245577482630887</v>
      </c>
      <c r="V540" s="42">
        <f t="shared" si="263"/>
        <v>1.1763174432977517</v>
      </c>
      <c r="W540" s="42">
        <f t="shared" si="264"/>
        <v>1.162105432413618</v>
      </c>
      <c r="X540" s="42">
        <f t="shared" si="265"/>
        <v>1.4212010884133708E-2</v>
      </c>
      <c r="Y540" s="42">
        <f t="shared" si="239"/>
        <v>1.262123872654119E-2</v>
      </c>
      <c r="Z540" s="10">
        <f t="shared" si="266"/>
        <v>21.71194060192413</v>
      </c>
      <c r="AA540">
        <f t="shared" si="244"/>
        <v>6898807.9142727787</v>
      </c>
      <c r="AB540" s="10">
        <f t="shared" si="245"/>
        <v>6.898807914272779</v>
      </c>
      <c r="AC540" s="10">
        <f t="shared" si="246"/>
        <v>6.797807914272779</v>
      </c>
      <c r="AD540" s="3">
        <f t="shared" si="247"/>
        <v>985.90397596414482</v>
      </c>
      <c r="AI540" s="94">
        <f t="shared" si="248"/>
        <v>1.162105432413618</v>
      </c>
    </row>
    <row r="541" spans="2:35">
      <c r="B541" s="39">
        <f t="shared" si="249"/>
        <v>513</v>
      </c>
      <c r="C541" s="42">
        <f t="shared" si="250"/>
        <v>9.2266187050342214</v>
      </c>
      <c r="D541" s="10">
        <f t="shared" si="251"/>
        <v>5.7733812949656809</v>
      </c>
      <c r="E541" s="40">
        <f t="shared" si="252"/>
        <v>34.453237410068638</v>
      </c>
      <c r="F541" s="40">
        <f t="shared" si="253"/>
        <v>46</v>
      </c>
      <c r="G541" s="3">
        <f t="shared" si="254"/>
        <v>332.73381294964952</v>
      </c>
      <c r="H541" s="3">
        <f t="shared" si="255"/>
        <v>150.59214621494854</v>
      </c>
      <c r="I541">
        <f t="shared" si="240"/>
        <v>1.5059214621494855E-4</v>
      </c>
      <c r="J541" s="4">
        <f t="shared" si="256"/>
        <v>1079.9425557588711</v>
      </c>
      <c r="K541" s="40">
        <f t="shared" si="257"/>
        <v>7.1713072886112474</v>
      </c>
      <c r="L541" s="40">
        <f t="shared" si="241"/>
        <v>0</v>
      </c>
      <c r="M541" s="10">
        <f t="shared" si="258"/>
        <v>6.898807914272779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15.294981999340319</v>
      </c>
      <c r="Q541" s="42">
        <f t="shared" si="260"/>
        <v>0.62458546278533478</v>
      </c>
      <c r="R541" s="4">
        <f t="shared" si="261"/>
        <v>242767.51861715998</v>
      </c>
      <c r="S541">
        <f t="shared" si="242"/>
        <v>2.4276751861715997E-4</v>
      </c>
      <c r="T541" s="41">
        <f t="shared" si="243"/>
        <v>5.8208301665148114E-4</v>
      </c>
      <c r="U541" s="42">
        <f t="shared" si="262"/>
        <v>0.43107257210774624</v>
      </c>
      <c r="V541" s="42">
        <f t="shared" si="263"/>
        <v>1.1762769739113306</v>
      </c>
      <c r="W541" s="42">
        <f t="shared" si="264"/>
        <v>1.1620868446083221</v>
      </c>
      <c r="X541" s="42">
        <f t="shared" si="265"/>
        <v>1.4190129303008447E-2</v>
      </c>
      <c r="Y541" s="42">
        <f t="shared" si="239"/>
        <v>1.2637925124272338E-2</v>
      </c>
      <c r="Z541" s="10">
        <f t="shared" si="266"/>
        <v>21.711551037812228</v>
      </c>
      <c r="AA541">
        <f t="shared" si="244"/>
        <v>6898685.9453501683</v>
      </c>
      <c r="AB541" s="10">
        <f t="shared" si="245"/>
        <v>6.8986859453501683</v>
      </c>
      <c r="AC541" s="10">
        <f t="shared" si="246"/>
        <v>6.7976859453501683</v>
      </c>
      <c r="AD541" s="3">
        <f t="shared" si="247"/>
        <v>985.88628649023474</v>
      </c>
      <c r="AI541" s="94">
        <f t="shared" si="248"/>
        <v>1.1620868446083221</v>
      </c>
    </row>
    <row r="542" spans="2:35">
      <c r="B542" s="39">
        <f t="shared" si="249"/>
        <v>514</v>
      </c>
      <c r="C542" s="42">
        <f t="shared" si="250"/>
        <v>9.2446043165450096</v>
      </c>
      <c r="D542" s="10">
        <f t="shared" si="251"/>
        <v>5.7553956834548927</v>
      </c>
      <c r="E542" s="40">
        <f t="shared" si="252"/>
        <v>34.489208633090215</v>
      </c>
      <c r="F542" s="40">
        <f t="shared" si="253"/>
        <v>46</v>
      </c>
      <c r="G542" s="3">
        <f t="shared" si="254"/>
        <v>332.55395683454162</v>
      </c>
      <c r="H542" s="3">
        <f t="shared" si="255"/>
        <v>150.59214621494854</v>
      </c>
      <c r="I542">
        <f t="shared" si="240"/>
        <v>1.5059214621494855E-4</v>
      </c>
      <c r="J542" s="4">
        <f t="shared" si="256"/>
        <v>1081.8902993021234</v>
      </c>
      <c r="K542" s="40">
        <f t="shared" si="257"/>
        <v>7.1842411871724119</v>
      </c>
      <c r="L542" s="40">
        <f t="shared" si="241"/>
        <v>0</v>
      </c>
      <c r="M542" s="10">
        <f t="shared" si="258"/>
        <v>6.8986859453501683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15.294895737761555</v>
      </c>
      <c r="Q542" s="42">
        <f t="shared" si="260"/>
        <v>0.62576138525117952</v>
      </c>
      <c r="R542" s="4">
        <f t="shared" si="261"/>
        <v>241988.56310921352</v>
      </c>
      <c r="S542">
        <f t="shared" si="242"/>
        <v>2.419885631092135E-4</v>
      </c>
      <c r="T542" s="41">
        <f t="shared" si="243"/>
        <v>5.8286197215942767E-4</v>
      </c>
      <c r="U542" s="42">
        <f t="shared" si="262"/>
        <v>0.42968941197050609</v>
      </c>
      <c r="V542" s="42">
        <f t="shared" si="263"/>
        <v>1.1762341288773126</v>
      </c>
      <c r="W542" s="42">
        <f t="shared" si="264"/>
        <v>1.1620659939926232</v>
      </c>
      <c r="X542" s="42">
        <f t="shared" si="265"/>
        <v>1.4168134884689376E-2</v>
      </c>
      <c r="Y542" s="42">
        <f t="shared" ref="Y542:Y605" si="269">IF((X542*(Q542-Q541)+Y541)&lt;0,0,X542*(Q542-Q541)+Y541)</f>
        <v>1.2654585752382364E-2</v>
      </c>
      <c r="Z542" s="10">
        <f t="shared" si="266"/>
        <v>21.711119196022985</v>
      </c>
      <c r="AA542">
        <f t="shared" si="244"/>
        <v>6898550.7396775633</v>
      </c>
      <c r="AB542" s="10">
        <f t="shared" si="245"/>
        <v>6.8985507396775629</v>
      </c>
      <c r="AC542" s="10">
        <f t="shared" si="246"/>
        <v>6.797550739677563</v>
      </c>
      <c r="AD542" s="3">
        <f t="shared" si="247"/>
        <v>985.86667725562916</v>
      </c>
      <c r="AI542" s="94">
        <f t="shared" si="248"/>
        <v>1.1620659939926232</v>
      </c>
    </row>
    <row r="543" spans="2:35">
      <c r="B543" s="39">
        <f t="shared" si="249"/>
        <v>515</v>
      </c>
      <c r="C543" s="42">
        <f t="shared" si="250"/>
        <v>9.2625899280557977</v>
      </c>
      <c r="D543" s="10">
        <f t="shared" si="251"/>
        <v>5.7374100719441046</v>
      </c>
      <c r="E543" s="40">
        <f t="shared" si="252"/>
        <v>34.525179856111791</v>
      </c>
      <c r="F543" s="40">
        <f t="shared" si="253"/>
        <v>46</v>
      </c>
      <c r="G543" s="3">
        <f t="shared" si="254"/>
        <v>332.37410071943373</v>
      </c>
      <c r="H543" s="3">
        <f t="shared" si="255"/>
        <v>150.59214621494854</v>
      </c>
      <c r="I543">
        <f t="shared" si="240"/>
        <v>1.5059214621494855E-4</v>
      </c>
      <c r="J543" s="4">
        <f t="shared" si="256"/>
        <v>1083.8400753441165</v>
      </c>
      <c r="K543" s="40">
        <f t="shared" si="257"/>
        <v>7.1971885824450057</v>
      </c>
      <c r="L543" s="40">
        <f t="shared" si="241"/>
        <v>0</v>
      </c>
      <c r="M543" s="10">
        <f t="shared" si="258"/>
        <v>6.8985507396775629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15.294800113379766</v>
      </c>
      <c r="Q543" s="42">
        <f t="shared" si="260"/>
        <v>0.62693731506899086</v>
      </c>
      <c r="R543" s="4">
        <f t="shared" si="261"/>
        <v>241209.63267849971</v>
      </c>
      <c r="S543">
        <f t="shared" si="242"/>
        <v>2.4120963267849972E-4</v>
      </c>
      <c r="T543" s="41">
        <f t="shared" si="243"/>
        <v>5.8364090259014148E-4</v>
      </c>
      <c r="U543" s="42">
        <f t="shared" si="262"/>
        <v>0.42830629636190476</v>
      </c>
      <c r="V543" s="42">
        <f t="shared" si="263"/>
        <v>1.1761889082595129</v>
      </c>
      <c r="W543" s="42">
        <f t="shared" si="264"/>
        <v>1.1620428805514327</v>
      </c>
      <c r="X543" s="42">
        <f t="shared" si="265"/>
        <v>1.4146027708080267E-2</v>
      </c>
      <c r="Y543" s="42">
        <f t="shared" si="269"/>
        <v>1.2671220488167882E-2</v>
      </c>
      <c r="Z543" s="10">
        <f t="shared" si="266"/>
        <v>21.710645076337588</v>
      </c>
      <c r="AA543">
        <f t="shared" si="244"/>
        <v>6898402.2971864576</v>
      </c>
      <c r="AB543" s="10">
        <f t="shared" si="245"/>
        <v>6.8984022971864576</v>
      </c>
      <c r="AC543" s="10">
        <f t="shared" si="246"/>
        <v>6.7974022971864576</v>
      </c>
      <c r="AD543" s="3">
        <f t="shared" si="247"/>
        <v>985.84514825039264</v>
      </c>
      <c r="AI543" s="94">
        <f t="shared" si="248"/>
        <v>1.1620428805514327</v>
      </c>
    </row>
    <row r="544" spans="2:35">
      <c r="B544" s="39">
        <f t="shared" si="249"/>
        <v>516</v>
      </c>
      <c r="C544" s="42">
        <f t="shared" si="250"/>
        <v>9.2805755395665859</v>
      </c>
      <c r="D544" s="10">
        <f t="shared" si="251"/>
        <v>5.7194244604333164</v>
      </c>
      <c r="E544" s="40">
        <f t="shared" si="252"/>
        <v>34.561151079133367</v>
      </c>
      <c r="F544" s="40">
        <f t="shared" si="253"/>
        <v>46</v>
      </c>
      <c r="G544" s="3">
        <f t="shared" si="254"/>
        <v>332.19424460432583</v>
      </c>
      <c r="H544" s="3">
        <f t="shared" si="255"/>
        <v>150.59214621494854</v>
      </c>
      <c r="I544">
        <f t="shared" si="240"/>
        <v>1.5059214621494855E-4</v>
      </c>
      <c r="J544" s="4">
        <f t="shared" si="256"/>
        <v>1085.7918838848502</v>
      </c>
      <c r="K544" s="40">
        <f t="shared" si="257"/>
        <v>7.2101494744290253</v>
      </c>
      <c r="L544" s="40">
        <f t="shared" si="241"/>
        <v>0</v>
      </c>
      <c r="M544" s="10">
        <f t="shared" si="258"/>
        <v>6.8984022971864576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15.294695125771614</v>
      </c>
      <c r="Q544" s="42">
        <f t="shared" si="260"/>
        <v>0.62811325295875509</v>
      </c>
      <c r="R544" s="4">
        <f t="shared" si="261"/>
        <v>240430.72842169052</v>
      </c>
      <c r="S544">
        <f t="shared" si="242"/>
        <v>2.4043072842169053E-4</v>
      </c>
      <c r="T544" s="41">
        <f t="shared" si="243"/>
        <v>5.8441980684695066E-4</v>
      </c>
      <c r="U544" s="42">
        <f t="shared" si="262"/>
        <v>0.42692322722925896</v>
      </c>
      <c r="V544" s="42">
        <f t="shared" si="263"/>
        <v>1.1761413121258517</v>
      </c>
      <c r="W544" s="42">
        <f t="shared" si="264"/>
        <v>1.1620175042730396</v>
      </c>
      <c r="X544" s="42">
        <f t="shared" si="265"/>
        <v>1.4123807852812087E-2</v>
      </c>
      <c r="Y544" s="42">
        <f t="shared" si="269"/>
        <v>1.2687829208969752E-2</v>
      </c>
      <c r="Z544" s="10">
        <f t="shared" si="266"/>
        <v>21.710128678599823</v>
      </c>
      <c r="AA544">
        <f t="shared" si="244"/>
        <v>6898240.6178279389</v>
      </c>
      <c r="AB544" s="10">
        <f t="shared" si="245"/>
        <v>6.8982406178279385</v>
      </c>
      <c r="AC544" s="10">
        <f t="shared" si="246"/>
        <v>6.7972406178279385</v>
      </c>
      <c r="AD544" s="3">
        <f t="shared" si="247"/>
        <v>985.82169946743136</v>
      </c>
      <c r="AI544" s="94">
        <f t="shared" si="248"/>
        <v>1.1620175042730396</v>
      </c>
    </row>
    <row r="545" spans="2:35">
      <c r="B545" s="39">
        <f t="shared" si="249"/>
        <v>517</v>
      </c>
      <c r="C545" s="42">
        <f t="shared" si="250"/>
        <v>9.298561151077374</v>
      </c>
      <c r="D545" s="10">
        <f t="shared" si="251"/>
        <v>5.7014388489225283</v>
      </c>
      <c r="E545" s="40">
        <f t="shared" si="252"/>
        <v>34.597122302154943</v>
      </c>
      <c r="F545" s="40">
        <f t="shared" si="253"/>
        <v>46</v>
      </c>
      <c r="G545" s="3">
        <f t="shared" si="254"/>
        <v>332.01438848921794</v>
      </c>
      <c r="H545" s="3">
        <f t="shared" si="255"/>
        <v>150.59214621494854</v>
      </c>
      <c r="I545">
        <f t="shared" si="240"/>
        <v>1.5059214621494855E-4</v>
      </c>
      <c r="J545" s="4">
        <f t="shared" si="256"/>
        <v>1087.7457249243248</v>
      </c>
      <c r="K545" s="40">
        <f t="shared" si="257"/>
        <v>7.2231238631244743</v>
      </c>
      <c r="L545" s="40">
        <f t="shared" si="241"/>
        <v>0</v>
      </c>
      <c r="M545" s="10">
        <f t="shared" si="258"/>
        <v>6.8982406178279385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15.294580774490877</v>
      </c>
      <c r="Q545" s="42">
        <f t="shared" si="260"/>
        <v>0.62928919964052255</v>
      </c>
      <c r="R545" s="4">
        <f t="shared" si="261"/>
        <v>239651.85143545794</v>
      </c>
      <c r="S545">
        <f t="shared" si="242"/>
        <v>2.3965185143545793E-4</v>
      </c>
      <c r="T545" s="41">
        <f t="shared" si="243"/>
        <v>5.8519868383318321E-4</v>
      </c>
      <c r="U545" s="42">
        <f t="shared" si="262"/>
        <v>0.42554020651988522</v>
      </c>
      <c r="V545" s="42">
        <f t="shared" si="263"/>
        <v>1.1760913405487448</v>
      </c>
      <c r="W545" s="42">
        <f t="shared" si="264"/>
        <v>1.1619898651490825</v>
      </c>
      <c r="X545" s="42">
        <f t="shared" si="265"/>
        <v>1.4101475399662222E-2</v>
      </c>
      <c r="Y545" s="42">
        <f t="shared" si="269"/>
        <v>1.2704411792174011E-2</v>
      </c>
      <c r="Z545" s="10">
        <f t="shared" si="266"/>
        <v>21.709570002716429</v>
      </c>
      <c r="AA545">
        <f t="shared" si="244"/>
        <v>6898065.7015728112</v>
      </c>
      <c r="AB545" s="10">
        <f t="shared" si="245"/>
        <v>6.8980657015728113</v>
      </c>
      <c r="AC545" s="10">
        <f t="shared" si="246"/>
        <v>6.7970657015728113</v>
      </c>
      <c r="AD545" s="3">
        <f t="shared" si="247"/>
        <v>985.7963309025107</v>
      </c>
      <c r="AI545" s="94">
        <f t="shared" si="248"/>
        <v>1.1619898651490825</v>
      </c>
    </row>
    <row r="546" spans="2:35">
      <c r="B546" s="39">
        <f t="shared" si="249"/>
        <v>518</v>
      </c>
      <c r="C546" s="42">
        <f t="shared" si="250"/>
        <v>9.3165467625881622</v>
      </c>
      <c r="D546" s="10">
        <f t="shared" si="251"/>
        <v>5.6834532374117401</v>
      </c>
      <c r="E546" s="40">
        <f t="shared" si="252"/>
        <v>34.63309352517652</v>
      </c>
      <c r="F546" s="40">
        <f t="shared" si="253"/>
        <v>46</v>
      </c>
      <c r="G546" s="3">
        <f t="shared" si="254"/>
        <v>331.83453237411004</v>
      </c>
      <c r="H546" s="3">
        <f t="shared" si="255"/>
        <v>150.59214621494854</v>
      </c>
      <c r="I546">
        <f t="shared" si="240"/>
        <v>1.5059214621494855E-4</v>
      </c>
      <c r="J546" s="4">
        <f t="shared" si="256"/>
        <v>1089.70159846254</v>
      </c>
      <c r="K546" s="40">
        <f t="shared" si="257"/>
        <v>7.23611174853135</v>
      </c>
      <c r="L546" s="40">
        <f t="shared" si="241"/>
        <v>0</v>
      </c>
      <c r="M546" s="10">
        <f t="shared" si="258"/>
        <v>6.8980657015728113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15.294457059068554</v>
      </c>
      <c r="Q546" s="42">
        <f t="shared" si="260"/>
        <v>0.63046515583441198</v>
      </c>
      <c r="R546" s="4">
        <f t="shared" si="261"/>
        <v>238873.00281647407</v>
      </c>
      <c r="S546">
        <f t="shared" si="242"/>
        <v>2.3887300281647407E-4</v>
      </c>
      <c r="T546" s="41">
        <f t="shared" si="243"/>
        <v>5.859775324521671E-4</v>
      </c>
      <c r="U546" s="42">
        <f t="shared" si="262"/>
        <v>0.42415723618110035</v>
      </c>
      <c r="V546" s="42">
        <f t="shared" si="263"/>
        <v>1.1760389936046356</v>
      </c>
      <c r="W546" s="42">
        <f t="shared" si="264"/>
        <v>1.1619599631745703</v>
      </c>
      <c r="X546" s="42">
        <f t="shared" si="265"/>
        <v>1.4079030430065309E-2</v>
      </c>
      <c r="Y546" s="42">
        <f t="shared" si="269"/>
        <v>1.2720968115212204E-2</v>
      </c>
      <c r="Z546" s="10">
        <f t="shared" si="266"/>
        <v>21.708969048656495</v>
      </c>
      <c r="AA546">
        <f t="shared" si="244"/>
        <v>6897877.5484113954</v>
      </c>
      <c r="AB546" s="10">
        <f t="shared" si="245"/>
        <v>6.8978775484113957</v>
      </c>
      <c r="AC546" s="10">
        <f t="shared" si="246"/>
        <v>6.7968775484113957</v>
      </c>
      <c r="AD546" s="3">
        <f t="shared" si="247"/>
        <v>985.76904255422698</v>
      </c>
      <c r="AI546" s="94">
        <f t="shared" si="248"/>
        <v>1.1619599631745703</v>
      </c>
    </row>
    <row r="547" spans="2:35">
      <c r="B547" s="39">
        <f t="shared" si="249"/>
        <v>519</v>
      </c>
      <c r="C547" s="42">
        <f t="shared" si="250"/>
        <v>9.3345323740989503</v>
      </c>
      <c r="D547" s="10">
        <f t="shared" si="251"/>
        <v>5.665467625900952</v>
      </c>
      <c r="E547" s="40">
        <f t="shared" si="252"/>
        <v>34.669064748198096</v>
      </c>
      <c r="F547" s="40">
        <f t="shared" si="253"/>
        <v>46</v>
      </c>
      <c r="G547" s="3">
        <f t="shared" si="254"/>
        <v>331.65467625900214</v>
      </c>
      <c r="H547" s="3">
        <f t="shared" si="255"/>
        <v>150.59214621494854</v>
      </c>
      <c r="I547">
        <f t="shared" si="240"/>
        <v>1.5059214621494855E-4</v>
      </c>
      <c r="J547" s="4">
        <f t="shared" si="256"/>
        <v>1091.6595044994963</v>
      </c>
      <c r="K547" s="40">
        <f t="shared" si="257"/>
        <v>7.249113130649655</v>
      </c>
      <c r="L547" s="40">
        <f t="shared" si="241"/>
        <v>0</v>
      </c>
      <c r="M547" s="10">
        <f t="shared" si="258"/>
        <v>6.8978775484113957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15.294323979012702</v>
      </c>
      <c r="Q547" s="42">
        <f t="shared" si="260"/>
        <v>0.63164112226061486</v>
      </c>
      <c r="R547" s="4">
        <f t="shared" si="261"/>
        <v>238094.18366141067</v>
      </c>
      <c r="S547">
        <f t="shared" si="242"/>
        <v>2.3809418366141068E-4</v>
      </c>
      <c r="T547" s="41">
        <f t="shared" si="243"/>
        <v>5.8675635160723044E-4</v>
      </c>
      <c r="U547" s="42">
        <f t="shared" si="262"/>
        <v>0.42277431816022043</v>
      </c>
      <c r="V547" s="42">
        <f t="shared" si="263"/>
        <v>1.1759842713752247</v>
      </c>
      <c r="W547" s="42">
        <f t="shared" si="264"/>
        <v>1.161927798347848</v>
      </c>
      <c r="X547" s="42">
        <f t="shared" si="265"/>
        <v>1.405647302737667E-2</v>
      </c>
      <c r="Y547" s="42">
        <f t="shared" si="269"/>
        <v>1.2737498055563224E-2</v>
      </c>
      <c r="Z547" s="10">
        <f t="shared" si="266"/>
        <v>21.708325816453357</v>
      </c>
      <c r="AA547">
        <f t="shared" si="244"/>
        <v>6897676.1583541287</v>
      </c>
      <c r="AB547" s="10">
        <f t="shared" si="245"/>
        <v>6.8976761583541286</v>
      </c>
      <c r="AC547" s="10">
        <f t="shared" si="246"/>
        <v>6.7966761583541286</v>
      </c>
      <c r="AD547" s="3">
        <f t="shared" si="247"/>
        <v>985.73983442409406</v>
      </c>
      <c r="AI547" s="94">
        <f t="shared" si="248"/>
        <v>1.161927798347848</v>
      </c>
    </row>
    <row r="548" spans="2:35">
      <c r="B548" s="39">
        <f t="shared" si="249"/>
        <v>520</v>
      </c>
      <c r="C548" s="42">
        <f t="shared" si="250"/>
        <v>9.3525179856097385</v>
      </c>
      <c r="D548" s="10">
        <f t="shared" si="251"/>
        <v>5.6474820143901638</v>
      </c>
      <c r="E548" s="40">
        <f t="shared" si="252"/>
        <v>34.705035971219672</v>
      </c>
      <c r="F548" s="40">
        <f t="shared" si="253"/>
        <v>46</v>
      </c>
      <c r="G548" s="3">
        <f t="shared" si="254"/>
        <v>331.47482014389425</v>
      </c>
      <c r="H548" s="3">
        <f t="shared" si="255"/>
        <v>150.59214621494854</v>
      </c>
      <c r="I548">
        <f t="shared" si="240"/>
        <v>1.5059214621494855E-4</v>
      </c>
      <c r="J548" s="4">
        <f t="shared" si="256"/>
        <v>1093.6194430351929</v>
      </c>
      <c r="K548" s="40">
        <f t="shared" si="257"/>
        <v>7.2621280094793859</v>
      </c>
      <c r="L548" s="40">
        <f t="shared" si="241"/>
        <v>0</v>
      </c>
      <c r="M548" s="10">
        <f t="shared" si="258"/>
        <v>6.8976761583541286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15.294181533808862</v>
      </c>
      <c r="Q548" s="42">
        <f t="shared" si="260"/>
        <v>0.63281709963939969</v>
      </c>
      <c r="R548" s="4">
        <f t="shared" si="261"/>
        <v>237315.39506693996</v>
      </c>
      <c r="S548">
        <f t="shared" si="242"/>
        <v>2.3731539506693995E-4</v>
      </c>
      <c r="T548" s="41">
        <f t="shared" si="243"/>
        <v>5.8753514020170119E-4</v>
      </c>
      <c r="U548" s="42">
        <f t="shared" si="262"/>
        <v>0.4213914544045626</v>
      </c>
      <c r="V548" s="42">
        <f t="shared" si="263"/>
        <v>1.1759271739451107</v>
      </c>
      <c r="W548" s="42">
        <f t="shared" si="264"/>
        <v>1.1618933706707004</v>
      </c>
      <c r="X548" s="42">
        <f t="shared" si="265"/>
        <v>1.4033803274410284E-2</v>
      </c>
      <c r="Y548" s="42">
        <f t="shared" si="269"/>
        <v>1.2754001490752247E-2</v>
      </c>
      <c r="Z548" s="10">
        <f t="shared" si="266"/>
        <v>21.707640306201583</v>
      </c>
      <c r="AA548">
        <f t="shared" si="244"/>
        <v>6897461.5314306179</v>
      </c>
      <c r="AB548" s="10">
        <f t="shared" si="245"/>
        <v>6.8974615314306176</v>
      </c>
      <c r="AC548" s="10">
        <f t="shared" si="246"/>
        <v>6.7964615314306176</v>
      </c>
      <c r="AD548" s="3">
        <f t="shared" si="247"/>
        <v>985.70870651640575</v>
      </c>
      <c r="AI548" s="94">
        <f t="shared" si="248"/>
        <v>1.1618933706707004</v>
      </c>
    </row>
    <row r="549" spans="2:35">
      <c r="B549" s="39">
        <f t="shared" si="249"/>
        <v>521</v>
      </c>
      <c r="C549" s="42">
        <f t="shared" si="250"/>
        <v>9.3705035971205266</v>
      </c>
      <c r="D549" s="10">
        <f t="shared" si="251"/>
        <v>5.6294964028793757</v>
      </c>
      <c r="E549" s="40">
        <f t="shared" si="252"/>
        <v>34.741007194241249</v>
      </c>
      <c r="F549" s="40">
        <f t="shared" si="253"/>
        <v>46</v>
      </c>
      <c r="G549" s="3">
        <f t="shared" si="254"/>
        <v>331.29496402878635</v>
      </c>
      <c r="H549" s="3">
        <f t="shared" si="255"/>
        <v>150.59214621494854</v>
      </c>
      <c r="I549">
        <f t="shared" si="240"/>
        <v>1.5059214621494855E-4</v>
      </c>
      <c r="J549" s="4">
        <f t="shared" si="256"/>
        <v>1095.5814140696305</v>
      </c>
      <c r="K549" s="40">
        <f t="shared" si="257"/>
        <v>7.2751563850205452</v>
      </c>
      <c r="L549" s="40">
        <f t="shared" si="241"/>
        <v>0</v>
      </c>
      <c r="M549" s="10">
        <f t="shared" si="258"/>
        <v>6.8974615314306176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15.294029722919369</v>
      </c>
      <c r="Q549" s="42">
        <f t="shared" si="260"/>
        <v>0.6339930886911167</v>
      </c>
      <c r="R549" s="4">
        <f t="shared" si="261"/>
        <v>236536.63812973376</v>
      </c>
      <c r="S549">
        <f t="shared" si="242"/>
        <v>2.3653663812973376E-4</v>
      </c>
      <c r="T549" s="41">
        <f t="shared" si="243"/>
        <v>5.8831389713890746E-4</v>
      </c>
      <c r="U549" s="42">
        <f t="shared" si="262"/>
        <v>0.42000864686144307</v>
      </c>
      <c r="V549" s="42">
        <f t="shared" si="263"/>
        <v>1.1758677014046697</v>
      </c>
      <c r="W549" s="42">
        <f t="shared" si="264"/>
        <v>1.1618566801481884</v>
      </c>
      <c r="X549" s="42">
        <f t="shared" si="265"/>
        <v>1.4011021256481238E-2</v>
      </c>
      <c r="Y549" s="42">
        <f t="shared" si="269"/>
        <v>1.2770478298353243E-2</v>
      </c>
      <c r="Z549" s="10">
        <f t="shared" si="266"/>
        <v>21.706912518060051</v>
      </c>
      <c r="AA549">
        <f t="shared" si="244"/>
        <v>6897233.6676906077</v>
      </c>
      <c r="AB549" s="10">
        <f t="shared" si="245"/>
        <v>6.8972336676906076</v>
      </c>
      <c r="AC549" s="10">
        <f t="shared" si="246"/>
        <v>6.7962336676906077</v>
      </c>
      <c r="AD549" s="3">
        <f t="shared" si="247"/>
        <v>985.67565883837676</v>
      </c>
      <c r="AI549" s="94">
        <f t="shared" si="248"/>
        <v>1.1618566801481884</v>
      </c>
    </row>
    <row r="550" spans="2:35">
      <c r="B550" s="39">
        <f t="shared" si="249"/>
        <v>522</v>
      </c>
      <c r="C550" s="42">
        <f t="shared" si="250"/>
        <v>9.3884892086313148</v>
      </c>
      <c r="D550" s="10">
        <f t="shared" si="251"/>
        <v>5.6115107913685875</v>
      </c>
      <c r="E550" s="40">
        <f t="shared" si="252"/>
        <v>34.776978417262825</v>
      </c>
      <c r="F550" s="40">
        <f t="shared" si="253"/>
        <v>46</v>
      </c>
      <c r="G550" s="3">
        <f t="shared" si="254"/>
        <v>331.11510791367846</v>
      </c>
      <c r="H550" s="3">
        <f t="shared" si="255"/>
        <v>150.59214621494854</v>
      </c>
      <c r="I550">
        <f t="shared" si="240"/>
        <v>1.5059214621494855E-4</v>
      </c>
      <c r="J550" s="4">
        <f t="shared" si="256"/>
        <v>1097.5454176028088</v>
      </c>
      <c r="K550" s="40">
        <f t="shared" si="257"/>
        <v>7.288198257273133</v>
      </c>
      <c r="L550" s="40">
        <f t="shared" si="241"/>
        <v>0</v>
      </c>
      <c r="M550" s="10">
        <f t="shared" si="258"/>
        <v>6.8972336676906076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15.293868545784049</v>
      </c>
      <c r="Q550" s="42">
        <f t="shared" si="260"/>
        <v>0.63516909013620204</v>
      </c>
      <c r="R550" s="4">
        <f t="shared" si="261"/>
        <v>235757.91394646408</v>
      </c>
      <c r="S550">
        <f t="shared" si="242"/>
        <v>2.3575791394646407E-4</v>
      </c>
      <c r="T550" s="41">
        <f t="shared" si="243"/>
        <v>5.8909262132217713E-4</v>
      </c>
      <c r="U550" s="42">
        <f t="shared" si="262"/>
        <v>0.41862589747817835</v>
      </c>
      <c r="V550" s="42">
        <f t="shared" si="263"/>
        <v>1.1758058538477147</v>
      </c>
      <c r="W550" s="42">
        <f t="shared" si="264"/>
        <v>1.1618177267888159</v>
      </c>
      <c r="X550" s="42">
        <f t="shared" si="265"/>
        <v>1.3988127058898847E-2</v>
      </c>
      <c r="Y550" s="42">
        <f t="shared" si="269"/>
        <v>1.2786928355988545E-2</v>
      </c>
      <c r="Z550" s="10">
        <f t="shared" si="266"/>
        <v>21.706142452250006</v>
      </c>
      <c r="AA550">
        <f t="shared" si="244"/>
        <v>6896992.567203369</v>
      </c>
      <c r="AB550" s="10">
        <f t="shared" si="245"/>
        <v>6.8969925672033687</v>
      </c>
      <c r="AC550" s="10">
        <f t="shared" si="246"/>
        <v>6.7959925672033688</v>
      </c>
      <c r="AD550" s="3">
        <f t="shared" si="247"/>
        <v>985.64069140005347</v>
      </c>
      <c r="AI550" s="94">
        <f t="shared" si="248"/>
        <v>1.1618177267888159</v>
      </c>
    </row>
    <row r="551" spans="2:35">
      <c r="B551" s="39">
        <f t="shared" si="249"/>
        <v>523</v>
      </c>
      <c r="C551" s="42">
        <f t="shared" si="250"/>
        <v>9.4064748201421029</v>
      </c>
      <c r="D551" s="10">
        <f t="shared" si="251"/>
        <v>5.5935251798577994</v>
      </c>
      <c r="E551" s="40">
        <f t="shared" si="252"/>
        <v>34.812949640284401</v>
      </c>
      <c r="F551" s="40">
        <f t="shared" si="253"/>
        <v>46</v>
      </c>
      <c r="G551" s="3">
        <f t="shared" si="254"/>
        <v>330.93525179857056</v>
      </c>
      <c r="H551" s="3">
        <f t="shared" si="255"/>
        <v>150.59214621494854</v>
      </c>
      <c r="I551">
        <f t="shared" ref="I551:I614" si="270">H551/1000^2</f>
        <v>1.5059214621494855E-4</v>
      </c>
      <c r="J551" s="4">
        <f t="shared" si="256"/>
        <v>1099.5114536347278</v>
      </c>
      <c r="K551" s="40">
        <f t="shared" si="257"/>
        <v>7.3012536262371475</v>
      </c>
      <c r="L551" s="40">
        <f t="shared" ref="L551:L614" si="271">IF((gstar-K551)&lt;0,0,gstar-K551)</f>
        <v>0</v>
      </c>
      <c r="M551" s="10">
        <f t="shared" si="258"/>
        <v>6.8969925672033687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15.293698001819759</v>
      </c>
      <c r="Q551" s="42">
        <f t="shared" si="260"/>
        <v>0.63634510469518235</v>
      </c>
      <c r="R551" s="4">
        <f t="shared" si="261"/>
        <v>234979.22361380295</v>
      </c>
      <c r="S551">
        <f t="shared" ref="S551:S614" si="272">R551/1000^3</f>
        <v>2.3497922361380294E-4</v>
      </c>
      <c r="T551" s="41">
        <f t="shared" ref="T551:T614" si="273">(vc/1000^3-S551)</f>
        <v>5.8987131165483828E-4</v>
      </c>
      <c r="U551" s="42">
        <f t="shared" si="262"/>
        <v>0.41724320820208533</v>
      </c>
      <c r="V551" s="42">
        <f t="shared" si="263"/>
        <v>1.1757416313722531</v>
      </c>
      <c r="W551" s="42">
        <f t="shared" si="264"/>
        <v>1.1617765106044251</v>
      </c>
      <c r="X551" s="42">
        <f t="shared" si="265"/>
        <v>1.3965120767827965E-2</v>
      </c>
      <c r="Y551" s="42">
        <f t="shared" si="269"/>
        <v>1.280335154132943E-2</v>
      </c>
      <c r="Z551" s="10">
        <f t="shared" si="266"/>
        <v>21.705330109054835</v>
      </c>
      <c r="AA551">
        <f t="shared" ref="AA551:AA614" si="274">Z551*rat*to+patm*1000000</f>
        <v>6896738.230057626</v>
      </c>
      <c r="AB551" s="10">
        <f t="shared" ref="AB551:AB614" si="275">AA551/1000000</f>
        <v>6.8967382300576263</v>
      </c>
      <c r="AC551" s="10">
        <f t="shared" ref="AC551:AC614" si="276">AB551-patm</f>
        <v>6.7957382300576263</v>
      </c>
      <c r="AD551" s="3">
        <f t="shared" ref="AD551:AD614" si="277">AC551*1000000/6895</f>
        <v>985.60380421430398</v>
      </c>
      <c r="AI551" s="94">
        <f t="shared" ref="AI551:AI614" si="278">($M551-patm)*1000000*$I551/SQRT(rat*to)*SQRT(k)*(2/(k+1))^((k+1)/2/(k-1))</f>
        <v>1.1617765106044251</v>
      </c>
    </row>
    <row r="552" spans="2:35">
      <c r="B552" s="39">
        <f t="shared" ref="B552:B615" si="279">1+B551</f>
        <v>524</v>
      </c>
      <c r="C552" s="42">
        <f t="shared" ref="C552:C615" si="280">xincp+C551</f>
        <v>9.424460431652891</v>
      </c>
      <c r="D552" s="10">
        <f t="shared" ref="D552:D615" si="281">(F552-E552)/2</f>
        <v>5.5755395683470113</v>
      </c>
      <c r="E552" s="40">
        <f t="shared" ref="E552:E615" si="282">E551+ci*2*xincp</f>
        <v>34.848920863305977</v>
      </c>
      <c r="F552" s="40">
        <f t="shared" ref="F552:F615" si="283">F551-osi*2*xincp</f>
        <v>46</v>
      </c>
      <c r="G552" s="3">
        <f t="shared" ref="G552:G615" si="284">G551-ei*n*2*xincp</f>
        <v>330.75539568346267</v>
      </c>
      <c r="H552" s="3">
        <f t="shared" ref="H552:H615" si="285">PI()/4*(dto+erate*(two-D552)/two)^2</f>
        <v>150.59214621494854</v>
      </c>
      <c r="I552">
        <f t="shared" si="270"/>
        <v>1.5059214621494855E-4</v>
      </c>
      <c r="J552" s="4">
        <f t="shared" ref="J552:J615" si="286">PI()/4*dc^2-PI()/4*(F552^2-E552^2)</f>
        <v>1101.4795221653876</v>
      </c>
      <c r="K552" s="40">
        <f t="shared" ref="K552:K615" si="287">J552/H552</f>
        <v>7.3143224919125904</v>
      </c>
      <c r="L552" s="40">
        <f t="shared" si="271"/>
        <v>0</v>
      </c>
      <c r="M552" s="10">
        <f t="shared" ref="M552:M615" si="288">AB551</f>
        <v>6.8967382300576263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15.293518090420342</v>
      </c>
      <c r="Q552" s="42">
        <f t="shared" ref="Q552:Q615" si="290">xincp/P552+Q551</f>
        <v>0.63752113308867897</v>
      </c>
      <c r="R552" s="4">
        <f t="shared" ref="R552:R615" si="291">PI()/4*(F552^2-E552^2)*G552</f>
        <v>234200.56822842231</v>
      </c>
      <c r="S552">
        <f t="shared" si="272"/>
        <v>2.3420056822842232E-4</v>
      </c>
      <c r="T552" s="41">
        <f t="shared" si="273"/>
        <v>5.906499670402189E-4</v>
      </c>
      <c r="U552" s="42">
        <f t="shared" ref="U552:U615" si="292">rhopgrain*R552/1000^2</f>
        <v>0.41586058098048034</v>
      </c>
      <c r="V552" s="42">
        <f t="shared" ref="V552:V615" si="293">(U551-U552)/(Q552-Q551)</f>
        <v>1.1756750340815267</v>
      </c>
      <c r="W552" s="42">
        <f t="shared" ref="W552:W615" si="294">IF(V552&lt;AI552,IF(AB551&gt;pbd,AI552,0),AI552)</f>
        <v>1.1617330316101833</v>
      </c>
      <c r="X552" s="42">
        <f t="shared" ref="X552:X615" si="295">V552-W552</f>
        <v>1.3942002471343473E-2</v>
      </c>
      <c r="Y552" s="42">
        <f t="shared" si="269"/>
        <v>1.281974773209793E-2</v>
      </c>
      <c r="Z552" s="10">
        <f t="shared" ref="Z552:Z615" si="296">Y552/T552</f>
        <v>21.704475488821959</v>
      </c>
      <c r="AA552">
        <f t="shared" si="274"/>
        <v>6896470.6563621536</v>
      </c>
      <c r="AB552" s="10">
        <f t="shared" si="275"/>
        <v>6.8964706563621538</v>
      </c>
      <c r="AC552" s="10">
        <f t="shared" si="276"/>
        <v>6.7954706563621539</v>
      </c>
      <c r="AD552" s="3">
        <f t="shared" si="277"/>
        <v>985.56499729690404</v>
      </c>
      <c r="AI552" s="94">
        <f t="shared" si="278"/>
        <v>1.1617330316101833</v>
      </c>
    </row>
    <row r="553" spans="2:35">
      <c r="B553" s="39">
        <f t="shared" si="279"/>
        <v>525</v>
      </c>
      <c r="C553" s="42">
        <f t="shared" si="280"/>
        <v>9.4424460431636792</v>
      </c>
      <c r="D553" s="10">
        <f t="shared" si="281"/>
        <v>5.5575539568362231</v>
      </c>
      <c r="E553" s="40">
        <f t="shared" si="282"/>
        <v>34.884892086327554</v>
      </c>
      <c r="F553" s="40">
        <f t="shared" si="283"/>
        <v>46</v>
      </c>
      <c r="G553" s="3">
        <f t="shared" si="284"/>
        <v>330.57553956835477</v>
      </c>
      <c r="H553" s="3">
        <f t="shared" si="285"/>
        <v>150.59214621494854</v>
      </c>
      <c r="I553">
        <f t="shared" si="270"/>
        <v>1.5059214621494855E-4</v>
      </c>
      <c r="J553" s="4">
        <f t="shared" si="286"/>
        <v>1103.4496231947878</v>
      </c>
      <c r="K553" s="40">
        <f t="shared" si="287"/>
        <v>7.3274048542994592</v>
      </c>
      <c r="L553" s="40">
        <f t="shared" si="271"/>
        <v>0</v>
      </c>
      <c r="M553" s="10">
        <f t="shared" si="288"/>
        <v>6.8964706563621538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15.293328810957039</v>
      </c>
      <c r="Q553" s="42">
        <f t="shared" si="290"/>
        <v>0.63869717603741238</v>
      </c>
      <c r="R553" s="4">
        <f t="shared" si="291"/>
        <v>233421.94888699421</v>
      </c>
      <c r="S553">
        <f t="shared" si="272"/>
        <v>2.3342194888699422E-4</v>
      </c>
      <c r="T553" s="41">
        <f t="shared" si="273"/>
        <v>5.9142858638164698E-4</v>
      </c>
      <c r="U553" s="42">
        <f t="shared" si="292"/>
        <v>0.41447801776068016</v>
      </c>
      <c r="V553" s="42">
        <f t="shared" si="293"/>
        <v>1.1756060620823314</v>
      </c>
      <c r="W553" s="42">
        <f t="shared" si="294"/>
        <v>1.1616872898246848</v>
      </c>
      <c r="X553" s="42">
        <f t="shared" si="295"/>
        <v>1.3918772257646594E-2</v>
      </c>
      <c r="Y553" s="42">
        <f t="shared" si="269"/>
        <v>1.2836116806066562E-2</v>
      </c>
      <c r="Z553" s="10">
        <f t="shared" si="296"/>
        <v>21.703578591961154</v>
      </c>
      <c r="AA553">
        <f t="shared" si="274"/>
        <v>6896189.8462452469</v>
      </c>
      <c r="AB553" s="10">
        <f t="shared" si="275"/>
        <v>6.8961898462452469</v>
      </c>
      <c r="AC553" s="10">
        <f t="shared" si="276"/>
        <v>6.7951898462452469</v>
      </c>
      <c r="AD553" s="3">
        <f t="shared" si="277"/>
        <v>985.52427066646078</v>
      </c>
      <c r="AI553" s="94">
        <f t="shared" si="278"/>
        <v>1.1616872898246848</v>
      </c>
    </row>
    <row r="554" spans="2:35">
      <c r="B554" s="39">
        <f t="shared" si="279"/>
        <v>526</v>
      </c>
      <c r="C554" s="42">
        <f t="shared" si="280"/>
        <v>9.4604316546744673</v>
      </c>
      <c r="D554" s="10">
        <f t="shared" si="281"/>
        <v>5.539568345325435</v>
      </c>
      <c r="E554" s="40">
        <f t="shared" si="282"/>
        <v>34.92086330934913</v>
      </c>
      <c r="F554" s="40">
        <f t="shared" si="283"/>
        <v>46</v>
      </c>
      <c r="G554" s="3">
        <f t="shared" si="284"/>
        <v>330.39568345324687</v>
      </c>
      <c r="H554" s="3">
        <f t="shared" si="285"/>
        <v>150.59214621494854</v>
      </c>
      <c r="I554">
        <f t="shared" si="270"/>
        <v>1.5059214621494855E-4</v>
      </c>
      <c r="J554" s="4">
        <f t="shared" si="286"/>
        <v>1105.4217567229293</v>
      </c>
      <c r="K554" s="40">
        <f t="shared" si="287"/>
        <v>7.3405007133977582</v>
      </c>
      <c r="L554" s="40">
        <f t="shared" si="271"/>
        <v>0</v>
      </c>
      <c r="M554" s="10">
        <f t="shared" si="288"/>
        <v>6.8961898462452469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15.293130162778091</v>
      </c>
      <c r="Q554" s="42">
        <f t="shared" si="290"/>
        <v>0.63987323426220688</v>
      </c>
      <c r="R554" s="4">
        <f t="shared" si="291"/>
        <v>232643.36668619048</v>
      </c>
      <c r="S554">
        <f t="shared" si="272"/>
        <v>2.3264336668619049E-4</v>
      </c>
      <c r="T554" s="41">
        <f t="shared" si="273"/>
        <v>5.9220716858245071E-4</v>
      </c>
      <c r="U554" s="42">
        <f t="shared" si="292"/>
        <v>0.41309552049000103</v>
      </c>
      <c r="V554" s="42">
        <f t="shared" si="293"/>
        <v>1.1755347154863061</v>
      </c>
      <c r="W554" s="42">
        <f t="shared" si="294"/>
        <v>1.1616392852698629</v>
      </c>
      <c r="X554" s="42">
        <f t="shared" si="295"/>
        <v>1.3895430216443128E-2</v>
      </c>
      <c r="Y554" s="42">
        <f t="shared" si="269"/>
        <v>1.2852458641059668E-2</v>
      </c>
      <c r="Z554" s="10">
        <f t="shared" si="296"/>
        <v>21.702639418945619</v>
      </c>
      <c r="AA554">
        <f t="shared" si="274"/>
        <v>6895895.7998550646</v>
      </c>
      <c r="AB554" s="10">
        <f t="shared" si="275"/>
        <v>6.8958957998550643</v>
      </c>
      <c r="AC554" s="10">
        <f t="shared" si="276"/>
        <v>6.7948957998550643</v>
      </c>
      <c r="AD554" s="3">
        <f t="shared" si="277"/>
        <v>985.48162434446192</v>
      </c>
      <c r="AI554" s="94">
        <f t="shared" si="278"/>
        <v>1.1616392852698629</v>
      </c>
    </row>
    <row r="555" spans="2:35">
      <c r="B555" s="39">
        <f t="shared" si="279"/>
        <v>527</v>
      </c>
      <c r="C555" s="42">
        <f t="shared" si="280"/>
        <v>9.4784172661852555</v>
      </c>
      <c r="D555" s="10">
        <f t="shared" si="281"/>
        <v>5.5215827338146468</v>
      </c>
      <c r="E555" s="40">
        <f t="shared" si="282"/>
        <v>34.956834532370706</v>
      </c>
      <c r="F555" s="40">
        <f t="shared" si="283"/>
        <v>46</v>
      </c>
      <c r="G555" s="3">
        <f t="shared" si="284"/>
        <v>330.21582733813898</v>
      </c>
      <c r="H555" s="3">
        <f t="shared" si="285"/>
        <v>150.59214621494854</v>
      </c>
      <c r="I555">
        <f t="shared" si="270"/>
        <v>1.5059214621494855E-4</v>
      </c>
      <c r="J555" s="4">
        <f t="shared" si="286"/>
        <v>1107.3959227498112</v>
      </c>
      <c r="K555" s="40">
        <f t="shared" si="287"/>
        <v>7.3536100692074839</v>
      </c>
      <c r="L555" s="40">
        <f t="shared" si="271"/>
        <v>0</v>
      </c>
      <c r="M555" s="10">
        <f t="shared" si="288"/>
        <v>6.8958957998550643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15.292922145208996</v>
      </c>
      <c r="Q555" s="42">
        <f t="shared" si="290"/>
        <v>0.64104930848399466</v>
      </c>
      <c r="R555" s="4">
        <f t="shared" si="291"/>
        <v>231864.82272268328</v>
      </c>
      <c r="S555">
        <f t="shared" si="272"/>
        <v>2.3186482272268328E-4</v>
      </c>
      <c r="T555" s="41">
        <f t="shared" si="273"/>
        <v>5.9298571254595787E-4</v>
      </c>
      <c r="U555" s="42">
        <f t="shared" si="292"/>
        <v>0.41171309111575982</v>
      </c>
      <c r="V555" s="42">
        <f t="shared" si="293"/>
        <v>1.1754609944087919</v>
      </c>
      <c r="W555" s="42">
        <f t="shared" si="294"/>
        <v>1.1615890179710449</v>
      </c>
      <c r="X555" s="42">
        <f t="shared" si="295"/>
        <v>1.3871976437747069E-2</v>
      </c>
      <c r="Y555" s="42">
        <f t="shared" si="269"/>
        <v>1.2868773114953349E-2</v>
      </c>
      <c r="Z555" s="10">
        <f t="shared" si="296"/>
        <v>21.701657970310688</v>
      </c>
      <c r="AA555">
        <f t="shared" si="274"/>
        <v>6895588.5173592102</v>
      </c>
      <c r="AB555" s="10">
        <f t="shared" si="275"/>
        <v>6.8955885173592097</v>
      </c>
      <c r="AC555" s="10">
        <f t="shared" si="276"/>
        <v>6.7945885173592098</v>
      </c>
      <c r="AD555" s="3">
        <f t="shared" si="277"/>
        <v>985.43705835521541</v>
      </c>
      <c r="AI555" s="94">
        <f t="shared" si="278"/>
        <v>1.1615890179710449</v>
      </c>
    </row>
    <row r="556" spans="2:35">
      <c r="B556" s="39">
        <f t="shared" si="279"/>
        <v>528</v>
      </c>
      <c r="C556" s="42">
        <f t="shared" si="280"/>
        <v>9.4964028776960436</v>
      </c>
      <c r="D556" s="10">
        <f t="shared" si="281"/>
        <v>5.5035971223038587</v>
      </c>
      <c r="E556" s="40">
        <f t="shared" si="282"/>
        <v>34.992805755392283</v>
      </c>
      <c r="F556" s="40">
        <f t="shared" si="283"/>
        <v>46</v>
      </c>
      <c r="G556" s="3">
        <f t="shared" si="284"/>
        <v>330.03597122303108</v>
      </c>
      <c r="H556" s="3">
        <f t="shared" si="285"/>
        <v>150.59214621494854</v>
      </c>
      <c r="I556">
        <f t="shared" si="270"/>
        <v>1.5059214621494855E-4</v>
      </c>
      <c r="J556" s="4">
        <f t="shared" si="286"/>
        <v>1109.372121275434</v>
      </c>
      <c r="K556" s="40">
        <f t="shared" si="287"/>
        <v>7.3667329217286373</v>
      </c>
      <c r="L556" s="40">
        <f t="shared" si="271"/>
        <v>0</v>
      </c>
      <c r="M556" s="10">
        <f t="shared" si="288"/>
        <v>6.8955885173592097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15.292704757552183</v>
      </c>
      <c r="Q556" s="42">
        <f t="shared" si="290"/>
        <v>0.6422253994238204</v>
      </c>
      <c r="R556" s="4">
        <f t="shared" si="291"/>
        <v>231086.31809314448</v>
      </c>
      <c r="S556">
        <f t="shared" si="272"/>
        <v>2.3108631809314449E-4</v>
      </c>
      <c r="T556" s="41">
        <f t="shared" si="273"/>
        <v>5.9376421717549665E-4</v>
      </c>
      <c r="U556" s="42">
        <f t="shared" si="292"/>
        <v>0.41033073158527295</v>
      </c>
      <c r="V556" s="42">
        <f t="shared" si="293"/>
        <v>1.1753848989702309</v>
      </c>
      <c r="W556" s="42">
        <f t="shared" si="294"/>
        <v>1.1615364879568824</v>
      </c>
      <c r="X556" s="42">
        <f t="shared" si="295"/>
        <v>1.3848411013348549E-2</v>
      </c>
      <c r="Y556" s="42">
        <f t="shared" si="269"/>
        <v>1.2885060105677131E-2</v>
      </c>
      <c r="Z556" s="10">
        <f t="shared" si="296"/>
        <v>21.700634246655422</v>
      </c>
      <c r="AA556">
        <f t="shared" si="274"/>
        <v>6895267.9989452483</v>
      </c>
      <c r="AB556" s="10">
        <f t="shared" si="275"/>
        <v>6.8952679989452479</v>
      </c>
      <c r="AC556" s="10">
        <f t="shared" si="276"/>
        <v>6.7942679989452479</v>
      </c>
      <c r="AD556" s="3">
        <f t="shared" si="277"/>
        <v>985.39057272592436</v>
      </c>
      <c r="AI556" s="94">
        <f t="shared" si="278"/>
        <v>1.1615364879568824</v>
      </c>
    </row>
    <row r="557" spans="2:35">
      <c r="B557" s="39">
        <f t="shared" si="279"/>
        <v>529</v>
      </c>
      <c r="C557" s="42">
        <f t="shared" si="280"/>
        <v>9.5143884892068318</v>
      </c>
      <c r="D557" s="10">
        <f t="shared" si="281"/>
        <v>5.4856115107930705</v>
      </c>
      <c r="E557" s="40">
        <f t="shared" si="282"/>
        <v>35.028776978413859</v>
      </c>
      <c r="F557" s="40">
        <f t="shared" si="283"/>
        <v>46</v>
      </c>
      <c r="G557" s="3">
        <f t="shared" si="284"/>
        <v>329.85611510792319</v>
      </c>
      <c r="H557" s="3">
        <f t="shared" si="285"/>
        <v>150.59214621494854</v>
      </c>
      <c r="I557">
        <f t="shared" si="270"/>
        <v>1.5059214621494855E-4</v>
      </c>
      <c r="J557" s="4">
        <f t="shared" si="286"/>
        <v>1111.3503522997976</v>
      </c>
      <c r="K557" s="40">
        <f t="shared" si="287"/>
        <v>7.379869270961219</v>
      </c>
      <c r="L557" s="40">
        <f t="shared" si="271"/>
        <v>0</v>
      </c>
      <c r="M557" s="10">
        <f t="shared" si="288"/>
        <v>6.8952679989452479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15.29247799908738</v>
      </c>
      <c r="Q557" s="42">
        <f t="shared" si="290"/>
        <v>0.64340150780284577</v>
      </c>
      <c r="R557" s="4">
        <f t="shared" si="291"/>
        <v>230307.85389424613</v>
      </c>
      <c r="S557">
        <f t="shared" si="272"/>
        <v>2.3030785389424613E-4</v>
      </c>
      <c r="T557" s="41">
        <f t="shared" si="273"/>
        <v>5.9454268137439504E-4</v>
      </c>
      <c r="U557" s="42">
        <f t="shared" si="292"/>
        <v>0.4089484438458571</v>
      </c>
      <c r="V557" s="42">
        <f t="shared" si="293"/>
        <v>1.1753064292946591</v>
      </c>
      <c r="W557" s="42">
        <f t="shared" si="294"/>
        <v>1.1614816952594398</v>
      </c>
      <c r="X557" s="42">
        <f t="shared" si="295"/>
        <v>1.3824734035219333E-2</v>
      </c>
      <c r="Y557" s="42">
        <f t="shared" si="269"/>
        <v>1.290131949121375E-2</v>
      </c>
      <c r="Z557" s="10">
        <f t="shared" si="296"/>
        <v>21.699568248641075</v>
      </c>
      <c r="AA557">
        <f t="shared" si="274"/>
        <v>6894934.2448202064</v>
      </c>
      <c r="AB557" s="10">
        <f t="shared" si="275"/>
        <v>6.894934244820206</v>
      </c>
      <c r="AC557" s="10">
        <f t="shared" si="276"/>
        <v>6.793934244820206</v>
      </c>
      <c r="AD557" s="3">
        <f t="shared" si="277"/>
        <v>985.34216748661447</v>
      </c>
      <c r="AI557" s="94">
        <f t="shared" si="278"/>
        <v>1.1614816952594398</v>
      </c>
    </row>
    <row r="558" spans="2:35">
      <c r="B558" s="39">
        <f t="shared" si="279"/>
        <v>530</v>
      </c>
      <c r="C558" s="42">
        <f t="shared" si="280"/>
        <v>9.5323741007176199</v>
      </c>
      <c r="D558" s="10">
        <f t="shared" si="281"/>
        <v>5.4676258992822824</v>
      </c>
      <c r="E558" s="40">
        <f t="shared" si="282"/>
        <v>35.064748201435435</v>
      </c>
      <c r="F558" s="40">
        <f t="shared" si="283"/>
        <v>46</v>
      </c>
      <c r="G558" s="3">
        <f t="shared" si="284"/>
        <v>329.67625899281529</v>
      </c>
      <c r="H558" s="3">
        <f t="shared" si="285"/>
        <v>150.59214621494854</v>
      </c>
      <c r="I558">
        <f t="shared" si="270"/>
        <v>1.5059214621494855E-4</v>
      </c>
      <c r="J558" s="4">
        <f t="shared" si="286"/>
        <v>1113.3306158229016</v>
      </c>
      <c r="K558" s="40">
        <f t="shared" si="287"/>
        <v>7.3930191169052257</v>
      </c>
      <c r="L558" s="40">
        <f t="shared" si="271"/>
        <v>0</v>
      </c>
      <c r="M558" s="10">
        <f t="shared" si="288"/>
        <v>6.894934244820206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15.292241869071246</v>
      </c>
      <c r="Q558" s="42">
        <f t="shared" si="290"/>
        <v>0.6445776343423536</v>
      </c>
      <c r="R558" s="4">
        <f t="shared" si="291"/>
        <v>229529.43122266018</v>
      </c>
      <c r="S558">
        <f t="shared" si="272"/>
        <v>2.2952943122266016E-4</v>
      </c>
      <c r="T558" s="41">
        <f t="shared" si="273"/>
        <v>5.9532110404598103E-4</v>
      </c>
      <c r="U558" s="42">
        <f t="shared" si="292"/>
        <v>0.40756622984482876</v>
      </c>
      <c r="V558" s="42">
        <f t="shared" si="293"/>
        <v>1.1752255855111911</v>
      </c>
      <c r="W558" s="42">
        <f t="shared" si="294"/>
        <v>1.1614246399141084</v>
      </c>
      <c r="X558" s="42">
        <f t="shared" si="295"/>
        <v>1.380094559708267E-2</v>
      </c>
      <c r="Y558" s="42">
        <f t="shared" si="269"/>
        <v>1.2917551149600782E-2</v>
      </c>
      <c r="Z558" s="10">
        <f t="shared" si="296"/>
        <v>21.698459976992627</v>
      </c>
      <c r="AA558">
        <f t="shared" si="274"/>
        <v>6894587.2552110739</v>
      </c>
      <c r="AB558" s="10">
        <f t="shared" si="275"/>
        <v>6.8945872552110741</v>
      </c>
      <c r="AC558" s="10">
        <f t="shared" si="276"/>
        <v>6.7935872552110741</v>
      </c>
      <c r="AD558" s="3">
        <f t="shared" si="277"/>
        <v>985.29184267020651</v>
      </c>
      <c r="AI558" s="94">
        <f t="shared" si="278"/>
        <v>1.1614246399141084</v>
      </c>
    </row>
    <row r="559" spans="2:35">
      <c r="B559" s="39">
        <f t="shared" si="279"/>
        <v>531</v>
      </c>
      <c r="C559" s="42">
        <f t="shared" si="280"/>
        <v>9.5503597122284081</v>
      </c>
      <c r="D559" s="10">
        <f t="shared" si="281"/>
        <v>5.4496402877714942</v>
      </c>
      <c r="E559" s="40">
        <f t="shared" si="282"/>
        <v>35.100719424457012</v>
      </c>
      <c r="F559" s="40">
        <f t="shared" si="283"/>
        <v>46</v>
      </c>
      <c r="G559" s="3">
        <f t="shared" si="284"/>
        <v>329.4964028777074</v>
      </c>
      <c r="H559" s="3">
        <f t="shared" si="285"/>
        <v>150.59214621494854</v>
      </c>
      <c r="I559">
        <f t="shared" si="270"/>
        <v>1.5059214621494855E-4</v>
      </c>
      <c r="J559" s="4">
        <f t="shared" si="286"/>
        <v>1115.3129118447464</v>
      </c>
      <c r="K559" s="40">
        <f t="shared" si="287"/>
        <v>7.4061824595606618</v>
      </c>
      <c r="L559" s="40">
        <f t="shared" si="271"/>
        <v>0</v>
      </c>
      <c r="M559" s="10">
        <f t="shared" si="288"/>
        <v>6.8945872552110741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15.291996366737717</v>
      </c>
      <c r="Q559" s="42">
        <f t="shared" si="290"/>
        <v>0.64575377976375259</v>
      </c>
      <c r="R559" s="4">
        <f t="shared" si="291"/>
        <v>228751.05117505862</v>
      </c>
      <c r="S559">
        <f t="shared" si="272"/>
        <v>2.2875105117505862E-4</v>
      </c>
      <c r="T559" s="41">
        <f t="shared" si="273"/>
        <v>5.960994840935826E-4</v>
      </c>
      <c r="U559" s="42">
        <f t="shared" si="292"/>
        <v>0.40618409152950458</v>
      </c>
      <c r="V559" s="42">
        <f t="shared" si="293"/>
        <v>1.1751423677526012</v>
      </c>
      <c r="W559" s="42">
        <f t="shared" si="294"/>
        <v>1.1613653219596922</v>
      </c>
      <c r="X559" s="42">
        <f t="shared" si="295"/>
        <v>1.3777045792908948E-2</v>
      </c>
      <c r="Y559" s="42">
        <f t="shared" si="269"/>
        <v>1.2933754958930517E-2</v>
      </c>
      <c r="Z559" s="10">
        <f t="shared" si="296"/>
        <v>21.697309432497388</v>
      </c>
      <c r="AA559">
        <f t="shared" si="274"/>
        <v>6894227.0303643467</v>
      </c>
      <c r="AB559" s="10">
        <f t="shared" si="275"/>
        <v>6.8942270303643465</v>
      </c>
      <c r="AC559" s="10">
        <f t="shared" si="276"/>
        <v>6.7932270303643465</v>
      </c>
      <c r="AD559" s="3">
        <f t="shared" si="277"/>
        <v>985.23959831245054</v>
      </c>
      <c r="AI559" s="94">
        <f t="shared" si="278"/>
        <v>1.1613653219596922</v>
      </c>
    </row>
    <row r="560" spans="2:35">
      <c r="B560" s="39">
        <f t="shared" si="279"/>
        <v>532</v>
      </c>
      <c r="C560" s="42">
        <f t="shared" si="280"/>
        <v>9.5683453237391962</v>
      </c>
      <c r="D560" s="10">
        <f t="shared" si="281"/>
        <v>5.4316546762607061</v>
      </c>
      <c r="E560" s="40">
        <f t="shared" si="282"/>
        <v>35.136690647478588</v>
      </c>
      <c r="F560" s="40">
        <f t="shared" si="283"/>
        <v>46</v>
      </c>
      <c r="G560" s="3">
        <f t="shared" si="284"/>
        <v>329.3165467625995</v>
      </c>
      <c r="H560" s="3">
        <f t="shared" si="285"/>
        <v>150.59214621494854</v>
      </c>
      <c r="I560">
        <f t="shared" si="270"/>
        <v>1.5059214621494855E-4</v>
      </c>
      <c r="J560" s="4">
        <f t="shared" si="286"/>
        <v>1117.2972403653321</v>
      </c>
      <c r="K560" s="40">
        <f t="shared" si="287"/>
        <v>7.4193592989275254</v>
      </c>
      <c r="L560" s="40">
        <f t="shared" si="271"/>
        <v>0</v>
      </c>
      <c r="M560" s="10">
        <f t="shared" si="288"/>
        <v>6.8942270303643465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15.291741491297669</v>
      </c>
      <c r="Q560" s="42">
        <f t="shared" si="290"/>
        <v>0.64692994478858135</v>
      </c>
      <c r="R560" s="4">
        <f t="shared" si="291"/>
        <v>227972.71484811339</v>
      </c>
      <c r="S560">
        <f t="shared" si="272"/>
        <v>2.2797271484811338E-4</v>
      </c>
      <c r="T560" s="41">
        <f t="shared" si="273"/>
        <v>5.9687782042052774E-4</v>
      </c>
      <c r="U560" s="42">
        <f t="shared" si="292"/>
        <v>0.40480203084720101</v>
      </c>
      <c r="V560" s="42">
        <f t="shared" si="293"/>
        <v>1.1750567761567179</v>
      </c>
      <c r="W560" s="42">
        <f t="shared" si="294"/>
        <v>1.1613037414383296</v>
      </c>
      <c r="X560" s="42">
        <f t="shared" si="295"/>
        <v>1.3753034718388291E-2</v>
      </c>
      <c r="Y560" s="42">
        <f t="shared" si="269"/>
        <v>1.2949930797351541E-2</v>
      </c>
      <c r="Z560" s="10">
        <f t="shared" si="296"/>
        <v>21.696116616006474</v>
      </c>
      <c r="AA560">
        <f t="shared" si="274"/>
        <v>6893853.5705465041</v>
      </c>
      <c r="AB560" s="10">
        <f t="shared" si="275"/>
        <v>6.8938535705465043</v>
      </c>
      <c r="AC560" s="10">
        <f t="shared" si="276"/>
        <v>6.7928535705465043</v>
      </c>
      <c r="AD560" s="3">
        <f t="shared" si="277"/>
        <v>985.18543445199475</v>
      </c>
      <c r="AI560" s="94">
        <f t="shared" si="278"/>
        <v>1.1613037414383296</v>
      </c>
    </row>
    <row r="561" spans="2:35">
      <c r="B561" s="39">
        <f t="shared" si="279"/>
        <v>533</v>
      </c>
      <c r="C561" s="42">
        <f t="shared" si="280"/>
        <v>9.5863309352499844</v>
      </c>
      <c r="D561" s="10">
        <f t="shared" si="281"/>
        <v>5.4136690647499179</v>
      </c>
      <c r="E561" s="40">
        <f t="shared" si="282"/>
        <v>35.172661870500164</v>
      </c>
      <c r="F561" s="40">
        <f t="shared" si="283"/>
        <v>46</v>
      </c>
      <c r="G561" s="3">
        <f t="shared" si="284"/>
        <v>329.1366906474916</v>
      </c>
      <c r="H561" s="3">
        <f t="shared" si="285"/>
        <v>150.59214621494854</v>
      </c>
      <c r="I561">
        <f t="shared" si="270"/>
        <v>1.5059214621494855E-4</v>
      </c>
      <c r="J561" s="4">
        <f t="shared" si="286"/>
        <v>1119.2836013846586</v>
      </c>
      <c r="K561" s="40">
        <f t="shared" si="287"/>
        <v>7.4325496350058184</v>
      </c>
      <c r="L561" s="40">
        <f t="shared" si="271"/>
        <v>0</v>
      </c>
      <c r="M561" s="10">
        <f t="shared" si="288"/>
        <v>6.8938535705465043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15.291477241939251</v>
      </c>
      <c r="Q561" s="42">
        <f t="shared" si="290"/>
        <v>0.64810613013851337</v>
      </c>
      <c r="R561" s="4">
        <f t="shared" si="291"/>
        <v>227194.4233384965</v>
      </c>
      <c r="S561">
        <f t="shared" si="272"/>
        <v>2.2719442333849651E-4</v>
      </c>
      <c r="T561" s="41">
        <f t="shared" si="273"/>
        <v>5.9765611193014464E-4</v>
      </c>
      <c r="U561" s="42">
        <f t="shared" si="292"/>
        <v>0.40342004974523471</v>
      </c>
      <c r="V561" s="42">
        <f t="shared" si="293"/>
        <v>1.174968810864861</v>
      </c>
      <c r="W561" s="42">
        <f t="shared" si="294"/>
        <v>1.1612398983955758</v>
      </c>
      <c r="X561" s="42">
        <f t="shared" si="295"/>
        <v>1.3728912469285204E-2</v>
      </c>
      <c r="Y561" s="42">
        <f t="shared" si="269"/>
        <v>1.2966078543068414E-2</v>
      </c>
      <c r="Z561" s="10">
        <f t="shared" si="296"/>
        <v>21.694881528433054</v>
      </c>
      <c r="AA561">
        <f t="shared" si="274"/>
        <v>6893466.8760434501</v>
      </c>
      <c r="AB561" s="10">
        <f t="shared" si="275"/>
        <v>6.8934668760434503</v>
      </c>
      <c r="AC561" s="10">
        <f t="shared" si="276"/>
        <v>6.7924668760434503</v>
      </c>
      <c r="AD561" s="3">
        <f t="shared" si="277"/>
        <v>985.1293511303046</v>
      </c>
      <c r="AI561" s="94">
        <f t="shared" si="278"/>
        <v>1.1612398983955758</v>
      </c>
    </row>
    <row r="562" spans="2:35">
      <c r="B562" s="39">
        <f t="shared" si="279"/>
        <v>534</v>
      </c>
      <c r="C562" s="42">
        <f t="shared" si="280"/>
        <v>9.6043165467607725</v>
      </c>
      <c r="D562" s="10">
        <f t="shared" si="281"/>
        <v>5.3956834532391298</v>
      </c>
      <c r="E562" s="40">
        <f t="shared" si="282"/>
        <v>35.20863309352174</v>
      </c>
      <c r="F562" s="40">
        <f t="shared" si="283"/>
        <v>46</v>
      </c>
      <c r="G562" s="3">
        <f t="shared" si="284"/>
        <v>328.95683453238371</v>
      </c>
      <c r="H562" s="3">
        <f t="shared" si="285"/>
        <v>150.59214621494854</v>
      </c>
      <c r="I562">
        <f t="shared" si="270"/>
        <v>1.5059214621494855E-4</v>
      </c>
      <c r="J562" s="4">
        <f t="shared" si="286"/>
        <v>1121.271994902726</v>
      </c>
      <c r="K562" s="40">
        <f t="shared" si="287"/>
        <v>7.445753467795539</v>
      </c>
      <c r="L562" s="40">
        <f t="shared" si="271"/>
        <v>0</v>
      </c>
      <c r="M562" s="10">
        <f t="shared" si="288"/>
        <v>6.8934668760434503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15.291203617827476</v>
      </c>
      <c r="Q562" s="42">
        <f t="shared" si="290"/>
        <v>0.64928233653536094</v>
      </c>
      <c r="R562" s="4">
        <f t="shared" si="291"/>
        <v>226416.17774287995</v>
      </c>
      <c r="S562">
        <f t="shared" si="272"/>
        <v>2.2641617774287997E-4</v>
      </c>
      <c r="T562" s="41">
        <f t="shared" si="273"/>
        <v>5.9843435752576118E-4</v>
      </c>
      <c r="U562" s="42">
        <f t="shared" si="292"/>
        <v>0.4020381501709222</v>
      </c>
      <c r="V562" s="42">
        <f t="shared" si="293"/>
        <v>1.174878472023474</v>
      </c>
      <c r="W562" s="42">
        <f t="shared" si="294"/>
        <v>1.1611737928803052</v>
      </c>
      <c r="X562" s="42">
        <f t="shared" si="295"/>
        <v>1.3704679143168752E-2</v>
      </c>
      <c r="Y562" s="42">
        <f t="shared" si="269"/>
        <v>1.2982198074343353E-2</v>
      </c>
      <c r="Z562" s="10">
        <f t="shared" si="296"/>
        <v>21.693604170754018</v>
      </c>
      <c r="AA562">
        <f t="shared" si="274"/>
        <v>6893066.9471610384</v>
      </c>
      <c r="AB562" s="10">
        <f t="shared" si="275"/>
        <v>6.8930669471610386</v>
      </c>
      <c r="AC562" s="10">
        <f t="shared" si="276"/>
        <v>6.7920669471610386</v>
      </c>
      <c r="AD562" s="3">
        <f t="shared" si="277"/>
        <v>985.07134839173875</v>
      </c>
      <c r="AI562" s="94">
        <f t="shared" si="278"/>
        <v>1.1611737928803052</v>
      </c>
    </row>
    <row r="563" spans="2:35">
      <c r="B563" s="39">
        <f t="shared" si="279"/>
        <v>535</v>
      </c>
      <c r="C563" s="42">
        <f t="shared" si="280"/>
        <v>9.6223021582715607</v>
      </c>
      <c r="D563" s="10">
        <f t="shared" si="281"/>
        <v>5.3776978417283416</v>
      </c>
      <c r="E563" s="40">
        <f t="shared" si="282"/>
        <v>35.244604316543317</v>
      </c>
      <c r="F563" s="40">
        <f t="shared" si="283"/>
        <v>46</v>
      </c>
      <c r="G563" s="3">
        <f t="shared" si="284"/>
        <v>328.77697841727581</v>
      </c>
      <c r="H563" s="3">
        <f t="shared" si="285"/>
        <v>150.59214621494854</v>
      </c>
      <c r="I563">
        <f t="shared" si="270"/>
        <v>1.5059214621494855E-4</v>
      </c>
      <c r="J563" s="4">
        <f t="shared" si="286"/>
        <v>1123.2624209195337</v>
      </c>
      <c r="K563" s="40">
        <f t="shared" si="287"/>
        <v>7.4589707972966854</v>
      </c>
      <c r="L563" s="40">
        <f t="shared" si="271"/>
        <v>0</v>
      </c>
      <c r="M563" s="10">
        <f t="shared" si="288"/>
        <v>6.8930669471610386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15.290920618104568</v>
      </c>
      <c r="Q563" s="42">
        <f t="shared" si="290"/>
        <v>0.65045856470107988</v>
      </c>
      <c r="R563" s="4">
        <f t="shared" si="291"/>
        <v>225637.9791579358</v>
      </c>
      <c r="S563">
        <f t="shared" si="272"/>
        <v>2.256379791579358E-4</v>
      </c>
      <c r="T563" s="41">
        <f t="shared" si="273"/>
        <v>5.9921255611070535E-4</v>
      </c>
      <c r="U563" s="42">
        <f t="shared" si="292"/>
        <v>0.40065633407158024</v>
      </c>
      <c r="V563" s="42">
        <f t="shared" si="293"/>
        <v>1.1747857597827194</v>
      </c>
      <c r="W563" s="42">
        <f t="shared" si="294"/>
        <v>1.1611054249448047</v>
      </c>
      <c r="X563" s="42">
        <f t="shared" si="295"/>
        <v>1.3680334837914643E-2</v>
      </c>
      <c r="Y563" s="42">
        <f t="shared" si="269"/>
        <v>1.2998289269496175E-2</v>
      </c>
      <c r="Z563" s="10">
        <f t="shared" si="296"/>
        <v>21.692284544008658</v>
      </c>
      <c r="AA563">
        <f t="shared" si="274"/>
        <v>6892653.7842246629</v>
      </c>
      <c r="AB563" s="10">
        <f t="shared" si="275"/>
        <v>6.8926537842246631</v>
      </c>
      <c r="AC563" s="10">
        <f t="shared" si="276"/>
        <v>6.7916537842246631</v>
      </c>
      <c r="AD563" s="3">
        <f t="shared" si="277"/>
        <v>985.01142628348987</v>
      </c>
      <c r="AI563" s="94">
        <f t="shared" si="278"/>
        <v>1.1611054249448047</v>
      </c>
    </row>
    <row r="564" spans="2:35">
      <c r="B564" s="39">
        <f t="shared" si="279"/>
        <v>536</v>
      </c>
      <c r="C564" s="42">
        <f t="shared" si="280"/>
        <v>9.6402877697823488</v>
      </c>
      <c r="D564" s="10">
        <f t="shared" si="281"/>
        <v>5.3597122302175535</v>
      </c>
      <c r="E564" s="40">
        <f t="shared" si="282"/>
        <v>35.280575539564893</v>
      </c>
      <c r="F564" s="40">
        <f t="shared" si="283"/>
        <v>46</v>
      </c>
      <c r="G564" s="3">
        <f t="shared" si="284"/>
        <v>328.59712230216792</v>
      </c>
      <c r="H564" s="3">
        <f t="shared" si="285"/>
        <v>150.59214621494854</v>
      </c>
      <c r="I564">
        <f t="shared" si="270"/>
        <v>1.5059214621494855E-4</v>
      </c>
      <c r="J564" s="4">
        <f t="shared" si="286"/>
        <v>1125.2548794350823</v>
      </c>
      <c r="K564" s="40">
        <f t="shared" si="287"/>
        <v>7.4722016235092594</v>
      </c>
      <c r="L564" s="40">
        <f t="shared" si="271"/>
        <v>0</v>
      </c>
      <c r="M564" s="10">
        <f t="shared" si="288"/>
        <v>6.8926537842246631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15.290628241889687</v>
      </c>
      <c r="Q564" s="42">
        <f t="shared" si="290"/>
        <v>0.6516348153577739</v>
      </c>
      <c r="R564" s="4">
        <f t="shared" si="291"/>
        <v>224859.82868033584</v>
      </c>
      <c r="S564">
        <f t="shared" si="272"/>
        <v>2.2485982868033583E-4</v>
      </c>
      <c r="T564" s="41">
        <f t="shared" si="273"/>
        <v>5.9999070658830534E-4</v>
      </c>
      <c r="U564" s="42">
        <f t="shared" si="292"/>
        <v>0.39927460339452514</v>
      </c>
      <c r="V564" s="42">
        <f t="shared" si="293"/>
        <v>1.174690674297777</v>
      </c>
      <c r="W564" s="42">
        <f t="shared" si="294"/>
        <v>1.1610347946446995</v>
      </c>
      <c r="X564" s="42">
        <f t="shared" si="295"/>
        <v>1.3655879653077463E-2</v>
      </c>
      <c r="Y564" s="42">
        <f t="shared" si="269"/>
        <v>1.3014352006905842E-2</v>
      </c>
      <c r="Z564" s="10">
        <f t="shared" si="296"/>
        <v>21.690922649300099</v>
      </c>
      <c r="AA564">
        <f t="shared" si="274"/>
        <v>6892227.3875797028</v>
      </c>
      <c r="AB564" s="10">
        <f t="shared" si="275"/>
        <v>6.8922273875797027</v>
      </c>
      <c r="AC564" s="10">
        <f t="shared" si="276"/>
        <v>6.7912273875797027</v>
      </c>
      <c r="AD564" s="3">
        <f t="shared" si="277"/>
        <v>984.94958485564939</v>
      </c>
      <c r="AI564" s="94">
        <f t="shared" si="278"/>
        <v>1.1610347946446995</v>
      </c>
    </row>
    <row r="565" spans="2:35">
      <c r="B565" s="39">
        <f t="shared" si="279"/>
        <v>537</v>
      </c>
      <c r="C565" s="42">
        <f t="shared" si="280"/>
        <v>9.6582733812931369</v>
      </c>
      <c r="D565" s="10">
        <f t="shared" si="281"/>
        <v>5.3417266187067654</v>
      </c>
      <c r="E565" s="40">
        <f t="shared" si="282"/>
        <v>35.316546762586469</v>
      </c>
      <c r="F565" s="40">
        <f t="shared" si="283"/>
        <v>46</v>
      </c>
      <c r="G565" s="3">
        <f t="shared" si="284"/>
        <v>328.41726618706002</v>
      </c>
      <c r="H565" s="3">
        <f t="shared" si="285"/>
        <v>150.59214621494854</v>
      </c>
      <c r="I565">
        <f t="shared" si="270"/>
        <v>1.5059214621494855E-4</v>
      </c>
      <c r="J565" s="4">
        <f t="shared" si="286"/>
        <v>1127.2493704493718</v>
      </c>
      <c r="K565" s="40">
        <f t="shared" si="287"/>
        <v>7.4854459464332628</v>
      </c>
      <c r="L565" s="40">
        <f t="shared" si="271"/>
        <v>0</v>
      </c>
      <c r="M565" s="10">
        <f t="shared" si="288"/>
        <v>6.8922273875797027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15.290326488279208</v>
      </c>
      <c r="Q565" s="42">
        <f t="shared" si="290"/>
        <v>0.65281108922769904</v>
      </c>
      <c r="R565" s="4">
        <f t="shared" si="291"/>
        <v>224081.72740675215</v>
      </c>
      <c r="S565">
        <f t="shared" si="272"/>
        <v>2.2408172740675215E-4</v>
      </c>
      <c r="T565" s="41">
        <f t="shared" si="273"/>
        <v>6.0076880786188904E-4</v>
      </c>
      <c r="U565" s="42">
        <f t="shared" si="292"/>
        <v>0.39789296008707348</v>
      </c>
      <c r="V565" s="42">
        <f t="shared" si="293"/>
        <v>1.1745932157275554</v>
      </c>
      <c r="W565" s="42">
        <f t="shared" si="294"/>
        <v>1.1609619020390327</v>
      </c>
      <c r="X565" s="42">
        <f t="shared" si="295"/>
        <v>1.3631313688522662E-2</v>
      </c>
      <c r="Y565" s="42">
        <f t="shared" si="269"/>
        <v>1.3030386165010404E-2</v>
      </c>
      <c r="Z565" s="10">
        <f t="shared" si="296"/>
        <v>21.689518487794</v>
      </c>
      <c r="AA565">
        <f t="shared" si="274"/>
        <v>6891787.7575911134</v>
      </c>
      <c r="AB565" s="10">
        <f t="shared" si="275"/>
        <v>6.8917877575911133</v>
      </c>
      <c r="AC565" s="10">
        <f t="shared" si="276"/>
        <v>6.7907877575911133</v>
      </c>
      <c r="AD565" s="3">
        <f t="shared" si="277"/>
        <v>984.88582416114775</v>
      </c>
      <c r="AI565" s="94">
        <f t="shared" si="278"/>
        <v>1.1609619020390327</v>
      </c>
    </row>
    <row r="566" spans="2:35">
      <c r="B566" s="39">
        <f t="shared" si="279"/>
        <v>538</v>
      </c>
      <c r="C566" s="42">
        <f t="shared" si="280"/>
        <v>9.6762589928039251</v>
      </c>
      <c r="D566" s="10">
        <f t="shared" si="281"/>
        <v>5.3237410071959772</v>
      </c>
      <c r="E566" s="40">
        <f t="shared" si="282"/>
        <v>35.352517985608046</v>
      </c>
      <c r="F566" s="40">
        <f t="shared" si="283"/>
        <v>46</v>
      </c>
      <c r="G566" s="3">
        <f t="shared" si="284"/>
        <v>328.23741007195213</v>
      </c>
      <c r="H566" s="3">
        <f t="shared" si="285"/>
        <v>150.59214621494854</v>
      </c>
      <c r="I566">
        <f t="shared" si="270"/>
        <v>1.5059214621494855E-4</v>
      </c>
      <c r="J566" s="4">
        <f t="shared" si="286"/>
        <v>1129.2458939624019</v>
      </c>
      <c r="K566" s="40">
        <f t="shared" si="287"/>
        <v>7.4987037660686928</v>
      </c>
      <c r="L566" s="40">
        <f t="shared" si="271"/>
        <v>0</v>
      </c>
      <c r="M566" s="10">
        <f t="shared" si="288"/>
        <v>6.8917877575911133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15.29001535634643</v>
      </c>
      <c r="Q566" s="42">
        <f t="shared" si="290"/>
        <v>0.65398738703326809</v>
      </c>
      <c r="R566" s="4">
        <f t="shared" si="291"/>
        <v>223303.6764338568</v>
      </c>
      <c r="S566">
        <f t="shared" si="272"/>
        <v>2.2330367643385679E-4</v>
      </c>
      <c r="T566" s="41">
        <f t="shared" si="273"/>
        <v>6.0154685883478443E-4</v>
      </c>
      <c r="U566" s="42">
        <f t="shared" si="292"/>
        <v>0.39651140609654217</v>
      </c>
      <c r="V566" s="42">
        <f t="shared" si="293"/>
        <v>1.1744933842352614</v>
      </c>
      <c r="W566" s="42">
        <f t="shared" si="294"/>
        <v>1.1608867471901936</v>
      </c>
      <c r="X566" s="42">
        <f t="shared" si="295"/>
        <v>1.3606637045067815E-2</v>
      </c>
      <c r="Y566" s="42">
        <f t="shared" si="269"/>
        <v>1.3046391622307692E-2</v>
      </c>
      <c r="Z566" s="10">
        <f t="shared" si="296"/>
        <v>21.688072060718547</v>
      </c>
      <c r="AA566">
        <f t="shared" si="274"/>
        <v>6891334.8946434297</v>
      </c>
      <c r="AB566" s="10">
        <f t="shared" si="275"/>
        <v>6.8913348946434301</v>
      </c>
      <c r="AC566" s="10">
        <f t="shared" si="276"/>
        <v>6.7903348946434301</v>
      </c>
      <c r="AD566" s="3">
        <f t="shared" si="277"/>
        <v>984.82014425575483</v>
      </c>
      <c r="AI566" s="94">
        <f t="shared" si="278"/>
        <v>1.1608867471901936</v>
      </c>
    </row>
    <row r="567" spans="2:35">
      <c r="B567" s="39">
        <f t="shared" si="279"/>
        <v>539</v>
      </c>
      <c r="C567" s="42">
        <f t="shared" si="280"/>
        <v>9.6942446043147132</v>
      </c>
      <c r="D567" s="10">
        <f t="shared" si="281"/>
        <v>5.3057553956851891</v>
      </c>
      <c r="E567" s="40">
        <f t="shared" si="282"/>
        <v>35.388489208629622</v>
      </c>
      <c r="F567" s="40">
        <f t="shared" si="283"/>
        <v>46</v>
      </c>
      <c r="G567" s="3">
        <f t="shared" si="284"/>
        <v>328.05755395684423</v>
      </c>
      <c r="H567" s="3">
        <f t="shared" si="285"/>
        <v>150.59214621494854</v>
      </c>
      <c r="I567">
        <f t="shared" si="270"/>
        <v>1.5059214621494855E-4</v>
      </c>
      <c r="J567" s="4">
        <f t="shared" si="286"/>
        <v>1131.2444499741728</v>
      </c>
      <c r="K567" s="40">
        <f t="shared" si="287"/>
        <v>7.5119750824155513</v>
      </c>
      <c r="L567" s="40">
        <f t="shared" si="271"/>
        <v>0</v>
      </c>
      <c r="M567" s="10">
        <f t="shared" si="288"/>
        <v>6.8913348946434301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15.289694845141563</v>
      </c>
      <c r="Q567" s="42">
        <f t="shared" si="290"/>
        <v>0.65516370949705505</v>
      </c>
      <c r="R567" s="4">
        <f t="shared" si="291"/>
        <v>222525.67685832168</v>
      </c>
      <c r="S567">
        <f t="shared" si="272"/>
        <v>2.2252567685832167E-4</v>
      </c>
      <c r="T567" s="41">
        <f t="shared" si="273"/>
        <v>6.023248584103195E-4</v>
      </c>
      <c r="U567" s="42">
        <f t="shared" si="292"/>
        <v>0.39512994337024748</v>
      </c>
      <c r="V567" s="42">
        <f t="shared" si="293"/>
        <v>1.1743911799893014</v>
      </c>
      <c r="W567" s="42">
        <f t="shared" si="294"/>
        <v>1.1608093301639182</v>
      </c>
      <c r="X567" s="42">
        <f t="shared" si="295"/>
        <v>1.3581849825383241E-2</v>
      </c>
      <c r="Y567" s="42">
        <f t="shared" si="269"/>
        <v>1.3062368257357071E-2</v>
      </c>
      <c r="Z567" s="10">
        <f t="shared" si="296"/>
        <v>21.686583369366176</v>
      </c>
      <c r="AA567">
        <f t="shared" si="274"/>
        <v>6890868.7991412999</v>
      </c>
      <c r="AB567" s="10">
        <f t="shared" si="275"/>
        <v>6.8908687991413</v>
      </c>
      <c r="AC567" s="10">
        <f t="shared" si="276"/>
        <v>6.7898687991413</v>
      </c>
      <c r="AD567" s="3">
        <f t="shared" si="277"/>
        <v>984.75254519815803</v>
      </c>
      <c r="AI567" s="94">
        <f t="shared" si="278"/>
        <v>1.1608093301639182</v>
      </c>
    </row>
    <row r="568" spans="2:35">
      <c r="B568" s="39">
        <f t="shared" si="279"/>
        <v>540</v>
      </c>
      <c r="C568" s="42">
        <f t="shared" si="280"/>
        <v>9.7122302158255014</v>
      </c>
      <c r="D568" s="10">
        <f t="shared" si="281"/>
        <v>5.2877697841744009</v>
      </c>
      <c r="E568" s="40">
        <f t="shared" si="282"/>
        <v>35.424460431651198</v>
      </c>
      <c r="F568" s="40">
        <f t="shared" si="283"/>
        <v>46</v>
      </c>
      <c r="G568" s="3">
        <f t="shared" si="284"/>
        <v>327.87769784173634</v>
      </c>
      <c r="H568" s="3">
        <f t="shared" si="285"/>
        <v>150.59214621494854</v>
      </c>
      <c r="I568">
        <f t="shared" si="270"/>
        <v>1.5059214621494855E-4</v>
      </c>
      <c r="J568" s="4">
        <f t="shared" si="286"/>
        <v>1133.2450384846843</v>
      </c>
      <c r="K568" s="40">
        <f t="shared" si="287"/>
        <v>7.5252598954738357</v>
      </c>
      <c r="L568" s="40">
        <f t="shared" si="271"/>
        <v>0</v>
      </c>
      <c r="M568" s="10">
        <f t="shared" si="288"/>
        <v>6.8908687991413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15.289364953692093</v>
      </c>
      <c r="Q568" s="42">
        <f t="shared" si="290"/>
        <v>0.65634005734179957</v>
      </c>
      <c r="R568" s="4">
        <f t="shared" si="291"/>
        <v>221747.72977681874</v>
      </c>
      <c r="S568">
        <f t="shared" si="272"/>
        <v>2.2174772977681873E-4</v>
      </c>
      <c r="T568" s="41">
        <f t="shared" si="273"/>
        <v>6.0310280549182244E-4</v>
      </c>
      <c r="U568" s="42">
        <f t="shared" si="292"/>
        <v>0.39374857385550599</v>
      </c>
      <c r="V568" s="42">
        <f t="shared" si="293"/>
        <v>1.1742866031615855</v>
      </c>
      <c r="W568" s="42">
        <f t="shared" si="294"/>
        <v>1.1607296510293816</v>
      </c>
      <c r="X568" s="42">
        <f t="shared" si="295"/>
        <v>1.355695213220387E-2</v>
      </c>
      <c r="Y568" s="42">
        <f t="shared" si="269"/>
        <v>1.3078315948779094E-2</v>
      </c>
      <c r="Z568" s="10">
        <f t="shared" si="296"/>
        <v>21.685052415091814</v>
      </c>
      <c r="AA568">
        <f t="shared" si="274"/>
        <v>6890389.4715089407</v>
      </c>
      <c r="AB568" s="10">
        <f t="shared" si="275"/>
        <v>6.8903894715089411</v>
      </c>
      <c r="AC568" s="10">
        <f t="shared" si="276"/>
        <v>6.7893894715089411</v>
      </c>
      <c r="AD568" s="3">
        <f t="shared" si="277"/>
        <v>984.68302704988264</v>
      </c>
      <c r="AI568" s="94">
        <f t="shared" si="278"/>
        <v>1.1607296510293816</v>
      </c>
    </row>
    <row r="569" spans="2:35">
      <c r="B569" s="39">
        <f t="shared" si="279"/>
        <v>541</v>
      </c>
      <c r="C569" s="42">
        <f t="shared" si="280"/>
        <v>9.7302158273362895</v>
      </c>
      <c r="D569" s="10">
        <f t="shared" si="281"/>
        <v>5.2697841726636128</v>
      </c>
      <c r="E569" s="40">
        <f t="shared" si="282"/>
        <v>35.460431654672774</v>
      </c>
      <c r="F569" s="40">
        <f t="shared" si="283"/>
        <v>46</v>
      </c>
      <c r="G569" s="3">
        <f t="shared" si="284"/>
        <v>327.69784172662844</v>
      </c>
      <c r="H569" s="3">
        <f t="shared" si="285"/>
        <v>150.59214621494854</v>
      </c>
      <c r="I569">
        <f t="shared" si="270"/>
        <v>1.5059214621494855E-4</v>
      </c>
      <c r="J569" s="4">
        <f t="shared" si="286"/>
        <v>1135.2476594939367</v>
      </c>
      <c r="K569" s="40">
        <f t="shared" si="287"/>
        <v>7.5385582052435494</v>
      </c>
      <c r="L569" s="40">
        <f t="shared" si="271"/>
        <v>0</v>
      </c>
      <c r="M569" s="10">
        <f t="shared" si="288"/>
        <v>6.8903894715089411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15.289025681002384</v>
      </c>
      <c r="Q569" s="42">
        <f t="shared" si="290"/>
        <v>0.65751643129041137</v>
      </c>
      <c r="R569" s="4">
        <f t="shared" si="291"/>
        <v>220969.83628602</v>
      </c>
      <c r="S569">
        <f t="shared" si="272"/>
        <v>2.2096983628602001E-4</v>
      </c>
      <c r="T569" s="41">
        <f t="shared" si="273"/>
        <v>6.0388069898262113E-4</v>
      </c>
      <c r="U569" s="42">
        <f t="shared" si="292"/>
        <v>0.39236729949963428</v>
      </c>
      <c r="V569" s="42">
        <f t="shared" si="293"/>
        <v>1.1741796539286635</v>
      </c>
      <c r="W569" s="42">
        <f t="shared" si="294"/>
        <v>1.1606477098591035</v>
      </c>
      <c r="X569" s="42">
        <f t="shared" si="295"/>
        <v>1.3531944069560042E-2</v>
      </c>
      <c r="Y569" s="42">
        <f t="shared" si="269"/>
        <v>1.3094234575256596E-2</v>
      </c>
      <c r="Z569" s="10">
        <f t="shared" si="296"/>
        <v>21.683479199313556</v>
      </c>
      <c r="AA569">
        <f t="shared" si="274"/>
        <v>6889896.9121903433</v>
      </c>
      <c r="AB569" s="10">
        <f t="shared" si="275"/>
        <v>6.8898969121903431</v>
      </c>
      <c r="AC569" s="10">
        <f t="shared" si="276"/>
        <v>6.7888969121903431</v>
      </c>
      <c r="AD569" s="3">
        <f t="shared" si="277"/>
        <v>984.61158987532167</v>
      </c>
      <c r="AI569" s="94">
        <f t="shared" si="278"/>
        <v>1.1606477098591035</v>
      </c>
    </row>
    <row r="570" spans="2:35">
      <c r="B570" s="39">
        <f t="shared" si="279"/>
        <v>542</v>
      </c>
      <c r="C570" s="42">
        <f t="shared" si="280"/>
        <v>9.7482014388470777</v>
      </c>
      <c r="D570" s="10">
        <f t="shared" si="281"/>
        <v>5.2517985611528246</v>
      </c>
      <c r="E570" s="40">
        <f t="shared" si="282"/>
        <v>35.496402877694351</v>
      </c>
      <c r="F570" s="40">
        <f t="shared" si="283"/>
        <v>46</v>
      </c>
      <c r="G570" s="3">
        <f t="shared" si="284"/>
        <v>327.51798561152054</v>
      </c>
      <c r="H570" s="3">
        <f t="shared" si="285"/>
        <v>150.59214621494854</v>
      </c>
      <c r="I570">
        <f t="shared" si="270"/>
        <v>1.5059214621494855E-4</v>
      </c>
      <c r="J570" s="4">
        <f t="shared" si="286"/>
        <v>1137.2523130019299</v>
      </c>
      <c r="K570" s="40">
        <f t="shared" si="287"/>
        <v>7.5518700117246915</v>
      </c>
      <c r="L570" s="40">
        <f t="shared" si="271"/>
        <v>0</v>
      </c>
      <c r="M570" s="10">
        <f t="shared" si="288"/>
        <v>6.8898969121903431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15.288677026053803</v>
      </c>
      <c r="Q570" s="42">
        <f t="shared" si="290"/>
        <v>0.65869283206597473</v>
      </c>
      <c r="R570" s="4">
        <f t="shared" si="291"/>
        <v>220191.99748259748</v>
      </c>
      <c r="S570">
        <f t="shared" si="272"/>
        <v>2.2019199748259748E-4</v>
      </c>
      <c r="T570" s="41">
        <f t="shared" si="273"/>
        <v>6.0465853778604367E-4</v>
      </c>
      <c r="U570" s="42">
        <f t="shared" si="292"/>
        <v>0.390986122249949</v>
      </c>
      <c r="V570" s="42">
        <f t="shared" si="293"/>
        <v>1.1740703324713997</v>
      </c>
      <c r="W570" s="42">
        <f t="shared" si="294"/>
        <v>1.1605635067289841</v>
      </c>
      <c r="X570" s="42">
        <f t="shared" si="295"/>
        <v>1.3506825742415574E-2</v>
      </c>
      <c r="Y570" s="42">
        <f t="shared" si="269"/>
        <v>1.3110124015535372E-2</v>
      </c>
      <c r="Z570" s="10">
        <f t="shared" si="296"/>
        <v>21.681863723512567</v>
      </c>
      <c r="AA570">
        <f t="shared" si="274"/>
        <v>6889391.1216492476</v>
      </c>
      <c r="AB570" s="10">
        <f t="shared" si="275"/>
        <v>6.8893911216492478</v>
      </c>
      <c r="AC570" s="10">
        <f t="shared" si="276"/>
        <v>6.7883911216492479</v>
      </c>
      <c r="AD570" s="3">
        <f t="shared" si="277"/>
        <v>984.53823374173282</v>
      </c>
      <c r="AI570" s="94">
        <f t="shared" si="278"/>
        <v>1.1605635067289841</v>
      </c>
    </row>
    <row r="571" spans="2:35">
      <c r="B571" s="39">
        <f t="shared" si="279"/>
        <v>543</v>
      </c>
      <c r="C571" s="42">
        <f t="shared" si="280"/>
        <v>9.7661870503578658</v>
      </c>
      <c r="D571" s="10">
        <f t="shared" si="281"/>
        <v>5.2338129496420365</v>
      </c>
      <c r="E571" s="40">
        <f t="shared" si="282"/>
        <v>35.532374100715927</v>
      </c>
      <c r="F571" s="40">
        <f t="shared" si="283"/>
        <v>46</v>
      </c>
      <c r="G571" s="3">
        <f t="shared" si="284"/>
        <v>327.33812949641265</v>
      </c>
      <c r="H571" s="3">
        <f t="shared" si="285"/>
        <v>150.59214621494854</v>
      </c>
      <c r="I571">
        <f t="shared" si="270"/>
        <v>1.5059214621494855E-4</v>
      </c>
      <c r="J571" s="4">
        <f t="shared" si="286"/>
        <v>1139.2589990086635</v>
      </c>
      <c r="K571" s="40">
        <f t="shared" si="287"/>
        <v>7.5651953149172586</v>
      </c>
      <c r="L571" s="40">
        <f t="shared" si="271"/>
        <v>0</v>
      </c>
      <c r="M571" s="10">
        <f t="shared" si="288"/>
        <v>6.8893911216492478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15.288318987804704</v>
      </c>
      <c r="Q571" s="42">
        <f t="shared" si="290"/>
        <v>0.65986926039175309</v>
      </c>
      <c r="R571" s="4">
        <f t="shared" si="291"/>
        <v>219414.21446322315</v>
      </c>
      <c r="S571">
        <f t="shared" si="272"/>
        <v>2.1941421446322314E-4</v>
      </c>
      <c r="T571" s="41">
        <f t="shared" si="273"/>
        <v>6.0543632080541803E-4</v>
      </c>
      <c r="U571" s="42">
        <f t="shared" si="292"/>
        <v>0.38960504405376684</v>
      </c>
      <c r="V571" s="42">
        <f t="shared" si="293"/>
        <v>1.1739586389748002</v>
      </c>
      <c r="W571" s="42">
        <f t="shared" si="294"/>
        <v>1.1604770417183004</v>
      </c>
      <c r="X571" s="42">
        <f t="shared" si="295"/>
        <v>1.3481597256499889E-2</v>
      </c>
      <c r="Y571" s="42">
        <f t="shared" si="269"/>
        <v>1.3125984148424655E-2</v>
      </c>
      <c r="Z571" s="10">
        <f t="shared" si="296"/>
        <v>21.680205989232732</v>
      </c>
      <c r="AA571">
        <f t="shared" si="274"/>
        <v>6888872.1003690297</v>
      </c>
      <c r="AB571" s="10">
        <f t="shared" si="275"/>
        <v>6.8888721003690296</v>
      </c>
      <c r="AC571" s="10">
        <f t="shared" si="276"/>
        <v>6.7878721003690297</v>
      </c>
      <c r="AD571" s="3">
        <f t="shared" si="277"/>
        <v>984.46295871922109</v>
      </c>
      <c r="AI571" s="94">
        <f t="shared" si="278"/>
        <v>1.1604770417183004</v>
      </c>
    </row>
    <row r="572" spans="2:35">
      <c r="B572" s="39">
        <f t="shared" si="279"/>
        <v>544</v>
      </c>
      <c r="C572" s="42">
        <f t="shared" si="280"/>
        <v>9.784172661868654</v>
      </c>
      <c r="D572" s="10">
        <f t="shared" si="281"/>
        <v>5.2158273381312483</v>
      </c>
      <c r="E572" s="40">
        <f t="shared" si="282"/>
        <v>35.568345323737503</v>
      </c>
      <c r="F572" s="40">
        <f t="shared" si="283"/>
        <v>46</v>
      </c>
      <c r="G572" s="3">
        <f t="shared" si="284"/>
        <v>327.15827338130475</v>
      </c>
      <c r="H572" s="3">
        <f t="shared" si="285"/>
        <v>150.59214621494854</v>
      </c>
      <c r="I572">
        <f t="shared" si="270"/>
        <v>1.5059214621494855E-4</v>
      </c>
      <c r="J572" s="4">
        <f t="shared" si="286"/>
        <v>1141.2677175141382</v>
      </c>
      <c r="K572" s="40">
        <f t="shared" si="287"/>
        <v>7.5785341148212559</v>
      </c>
      <c r="L572" s="40">
        <f t="shared" si="271"/>
        <v>0</v>
      </c>
      <c r="M572" s="10">
        <f t="shared" si="288"/>
        <v>6.8888721003690296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15.28795156519031</v>
      </c>
      <c r="Q572" s="42">
        <f t="shared" si="290"/>
        <v>0.66104571699119308</v>
      </c>
      <c r="R572" s="4">
        <f t="shared" si="291"/>
        <v>218636.48832456893</v>
      </c>
      <c r="S572">
        <f t="shared" si="272"/>
        <v>2.1863648832456893E-4</v>
      </c>
      <c r="T572" s="41">
        <f t="shared" si="273"/>
        <v>6.0621404694407221E-4</v>
      </c>
      <c r="U572" s="42">
        <f t="shared" si="292"/>
        <v>0.3882240668584041</v>
      </c>
      <c r="V572" s="42">
        <f t="shared" si="293"/>
        <v>1.1738445736290621</v>
      </c>
      <c r="W572" s="42">
        <f t="shared" si="294"/>
        <v>1.160388314909685</v>
      </c>
      <c r="X572" s="42">
        <f t="shared" si="295"/>
        <v>1.3456258719377168E-2</v>
      </c>
      <c r="Y572" s="42">
        <f t="shared" si="269"/>
        <v>1.3141814852798838E-2</v>
      </c>
      <c r="Z572" s="10">
        <f t="shared" si="296"/>
        <v>21.67850599808234</v>
      </c>
      <c r="AA572">
        <f t="shared" si="274"/>
        <v>6888339.8488532305</v>
      </c>
      <c r="AB572" s="10">
        <f t="shared" si="275"/>
        <v>6.8883398488532306</v>
      </c>
      <c r="AC572" s="10">
        <f t="shared" si="276"/>
        <v>6.7873398488532306</v>
      </c>
      <c r="AD572" s="3">
        <f t="shared" si="277"/>
        <v>984.38576488081662</v>
      </c>
      <c r="AI572" s="94">
        <f t="shared" si="278"/>
        <v>1.160388314909685</v>
      </c>
    </row>
    <row r="573" spans="2:35">
      <c r="B573" s="39">
        <f t="shared" si="279"/>
        <v>545</v>
      </c>
      <c r="C573" s="42">
        <f t="shared" si="280"/>
        <v>9.8021582733794421</v>
      </c>
      <c r="D573" s="10">
        <f t="shared" si="281"/>
        <v>5.1978417266204602</v>
      </c>
      <c r="E573" s="40">
        <f t="shared" si="282"/>
        <v>35.60431654675908</v>
      </c>
      <c r="F573" s="40">
        <f t="shared" si="283"/>
        <v>46</v>
      </c>
      <c r="G573" s="3">
        <f t="shared" si="284"/>
        <v>326.97841726619686</v>
      </c>
      <c r="H573" s="3">
        <f t="shared" si="285"/>
        <v>150.59214621494854</v>
      </c>
      <c r="I573">
        <f t="shared" si="270"/>
        <v>1.5059214621494855E-4</v>
      </c>
      <c r="J573" s="4">
        <f t="shared" si="286"/>
        <v>1143.2784685183535</v>
      </c>
      <c r="K573" s="40">
        <f t="shared" si="287"/>
        <v>7.59188641143668</v>
      </c>
      <c r="L573" s="40">
        <f t="shared" si="271"/>
        <v>0</v>
      </c>
      <c r="M573" s="10">
        <f t="shared" si="288"/>
        <v>6.8883398488532306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15.2875747571231</v>
      </c>
      <c r="Q573" s="42">
        <f t="shared" si="290"/>
        <v>0.66222220258792952</v>
      </c>
      <c r="R573" s="4">
        <f t="shared" si="291"/>
        <v>217858.82016330687</v>
      </c>
      <c r="S573">
        <f t="shared" si="272"/>
        <v>2.1785882016330687E-4</v>
      </c>
      <c r="T573" s="41">
        <f t="shared" si="273"/>
        <v>6.069917151053343E-4</v>
      </c>
      <c r="U573" s="42">
        <f t="shared" si="292"/>
        <v>0.38684319261117744</v>
      </c>
      <c r="V573" s="42">
        <f t="shared" si="293"/>
        <v>1.1737281366275871</v>
      </c>
      <c r="W573" s="42">
        <f t="shared" si="294"/>
        <v>1.1602973263892189</v>
      </c>
      <c r="X573" s="42">
        <f t="shared" si="295"/>
        <v>1.3430810238368229E-2</v>
      </c>
      <c r="Y573" s="42">
        <f t="shared" si="269"/>
        <v>1.315761600759678E-2</v>
      </c>
      <c r="Z573" s="10">
        <f t="shared" si="296"/>
        <v>21.676763751731723</v>
      </c>
      <c r="AA573">
        <f t="shared" si="274"/>
        <v>6887794.3676248137</v>
      </c>
      <c r="AB573" s="10">
        <f t="shared" si="275"/>
        <v>6.8877943676248137</v>
      </c>
      <c r="AC573" s="10">
        <f t="shared" si="276"/>
        <v>6.7867943676248137</v>
      </c>
      <c r="AD573" s="3">
        <f t="shared" si="277"/>
        <v>984.30665230236605</v>
      </c>
      <c r="AI573" s="94">
        <f t="shared" si="278"/>
        <v>1.1602973263892189</v>
      </c>
    </row>
    <row r="574" spans="2:35">
      <c r="B574" s="39">
        <f t="shared" si="279"/>
        <v>546</v>
      </c>
      <c r="C574" s="42">
        <f t="shared" si="280"/>
        <v>9.8201438848902303</v>
      </c>
      <c r="D574" s="10">
        <f t="shared" si="281"/>
        <v>5.179856115109672</v>
      </c>
      <c r="E574" s="40">
        <f t="shared" si="282"/>
        <v>35.640287769780656</v>
      </c>
      <c r="F574" s="40">
        <f t="shared" si="283"/>
        <v>46</v>
      </c>
      <c r="G574" s="3">
        <f t="shared" si="284"/>
        <v>326.79856115108896</v>
      </c>
      <c r="H574" s="3">
        <f t="shared" si="285"/>
        <v>150.59214621494854</v>
      </c>
      <c r="I574">
        <f t="shared" si="270"/>
        <v>1.5059214621494855E-4</v>
      </c>
      <c r="J574" s="4">
        <f t="shared" si="286"/>
        <v>1145.2912520213094</v>
      </c>
      <c r="K574" s="40">
        <f t="shared" si="287"/>
        <v>7.6052522047635307</v>
      </c>
      <c r="L574" s="40">
        <f t="shared" si="271"/>
        <v>0</v>
      </c>
      <c r="M574" s="10">
        <f t="shared" si="288"/>
        <v>6.8877943676248137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15.287188562492243</v>
      </c>
      <c r="Q574" s="42">
        <f t="shared" si="290"/>
        <v>0.66339871790578964</v>
      </c>
      <c r="R574" s="4">
        <f t="shared" si="291"/>
        <v>217081.21107610894</v>
      </c>
      <c r="S574">
        <f t="shared" si="272"/>
        <v>2.1708121107610895E-4</v>
      </c>
      <c r="T574" s="41">
        <f t="shared" si="273"/>
        <v>6.0776932419253217E-4</v>
      </c>
      <c r="U574" s="42">
        <f t="shared" si="292"/>
        <v>0.38546242325940361</v>
      </c>
      <c r="V574" s="42">
        <f t="shared" si="293"/>
        <v>1.1736093281685647</v>
      </c>
      <c r="W574" s="42">
        <f t="shared" si="294"/>
        <v>1.1602040762463026</v>
      </c>
      <c r="X574" s="42">
        <f t="shared" si="295"/>
        <v>1.3405251922262051E-2</v>
      </c>
      <c r="Y574" s="42">
        <f t="shared" si="269"/>
        <v>1.3173387491823094E-2</v>
      </c>
      <c r="Z574" s="10">
        <f t="shared" si="296"/>
        <v>21.674979251914273</v>
      </c>
      <c r="AA574">
        <f t="shared" si="274"/>
        <v>6887235.6572264899</v>
      </c>
      <c r="AB574" s="10">
        <f t="shared" si="275"/>
        <v>6.8872356572264897</v>
      </c>
      <c r="AC574" s="10">
        <f t="shared" si="276"/>
        <v>6.7862356572264897</v>
      </c>
      <c r="AD574" s="3">
        <f t="shared" si="277"/>
        <v>984.2256210625801</v>
      </c>
      <c r="AI574" s="94">
        <f t="shared" si="278"/>
        <v>1.1602040762463026</v>
      </c>
    </row>
    <row r="575" spans="2:35">
      <c r="B575" s="39">
        <f t="shared" si="279"/>
        <v>547</v>
      </c>
      <c r="C575" s="42">
        <f t="shared" si="280"/>
        <v>9.8381294964010184</v>
      </c>
      <c r="D575" s="10">
        <f t="shared" si="281"/>
        <v>5.1618705035988839</v>
      </c>
      <c r="E575" s="40">
        <f t="shared" si="282"/>
        <v>35.676258992802232</v>
      </c>
      <c r="F575" s="40">
        <f t="shared" si="283"/>
        <v>46</v>
      </c>
      <c r="G575" s="3">
        <f t="shared" si="284"/>
        <v>326.61870503598107</v>
      </c>
      <c r="H575" s="3">
        <f t="shared" si="285"/>
        <v>150.59214621494854</v>
      </c>
      <c r="I575">
        <f t="shared" si="270"/>
        <v>1.5059214621494855E-4</v>
      </c>
      <c r="J575" s="4">
        <f t="shared" si="286"/>
        <v>1147.3060680230062</v>
      </c>
      <c r="K575" s="40">
        <f t="shared" si="287"/>
        <v>7.6186314948018108</v>
      </c>
      <c r="L575" s="40">
        <f t="shared" si="271"/>
        <v>0</v>
      </c>
      <c r="M575" s="10">
        <f t="shared" si="288"/>
        <v>6.8872356572264897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15.286792980163831</v>
      </c>
      <c r="Q575" s="42">
        <f t="shared" si="290"/>
        <v>0.66457526366879738</v>
      </c>
      <c r="R575" s="4">
        <f t="shared" si="291"/>
        <v>216303.66215964712</v>
      </c>
      <c r="S575">
        <f t="shared" si="272"/>
        <v>2.1630366215964712E-4</v>
      </c>
      <c r="T575" s="41">
        <f t="shared" si="273"/>
        <v>6.0854687310899402E-4</v>
      </c>
      <c r="U575" s="42">
        <f t="shared" si="292"/>
        <v>0.38408176075039901</v>
      </c>
      <c r="V575" s="42">
        <f t="shared" si="293"/>
        <v>1.1734881484550539</v>
      </c>
      <c r="W575" s="42">
        <f t="shared" si="294"/>
        <v>1.1601085645737124</v>
      </c>
      <c r="X575" s="42">
        <f t="shared" si="295"/>
        <v>1.3379583881341528E-2</v>
      </c>
      <c r="Y575" s="42">
        <f t="shared" si="269"/>
        <v>1.3189129184549493E-2</v>
      </c>
      <c r="Z575" s="10">
        <f t="shared" si="296"/>
        <v>21.673152500427438</v>
      </c>
      <c r="AA575">
        <f t="shared" si="274"/>
        <v>6886663.7182210237</v>
      </c>
      <c r="AB575" s="10">
        <f t="shared" si="275"/>
        <v>6.8866637182210235</v>
      </c>
      <c r="AC575" s="10">
        <f t="shared" si="276"/>
        <v>6.7856637182210235</v>
      </c>
      <c r="AD575" s="3">
        <f t="shared" si="277"/>
        <v>984.1426712430781</v>
      </c>
      <c r="AI575" s="94">
        <f t="shared" si="278"/>
        <v>1.1601085645737124</v>
      </c>
    </row>
    <row r="576" spans="2:35">
      <c r="B576" s="39">
        <f t="shared" si="279"/>
        <v>548</v>
      </c>
      <c r="C576" s="42">
        <f t="shared" si="280"/>
        <v>9.8561151079118066</v>
      </c>
      <c r="D576" s="10">
        <f t="shared" si="281"/>
        <v>5.1438848920880957</v>
      </c>
      <c r="E576" s="40">
        <f t="shared" si="282"/>
        <v>35.712230215823809</v>
      </c>
      <c r="F576" s="40">
        <f t="shared" si="283"/>
        <v>46</v>
      </c>
      <c r="G576" s="3">
        <f t="shared" si="284"/>
        <v>326.43884892087317</v>
      </c>
      <c r="H576" s="3">
        <f t="shared" si="285"/>
        <v>150.59214621494854</v>
      </c>
      <c r="I576">
        <f t="shared" si="270"/>
        <v>1.5059214621494855E-4</v>
      </c>
      <c r="J576" s="4">
        <f t="shared" si="286"/>
        <v>1149.3229165234438</v>
      </c>
      <c r="K576" s="40">
        <f t="shared" si="287"/>
        <v>7.6320242815515185</v>
      </c>
      <c r="L576" s="40">
        <f t="shared" si="271"/>
        <v>0</v>
      </c>
      <c r="M576" s="10">
        <f t="shared" si="288"/>
        <v>6.8866637182210235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15.286388008981062</v>
      </c>
      <c r="Q576" s="42">
        <f t="shared" si="290"/>
        <v>0.66575184060117809</v>
      </c>
      <c r="R576" s="4">
        <f t="shared" si="291"/>
        <v>215526.17451059332</v>
      </c>
      <c r="S576">
        <f t="shared" si="272"/>
        <v>2.1552617451059332E-4</v>
      </c>
      <c r="T576" s="41">
        <f t="shared" si="273"/>
        <v>6.0932436075804785E-4</v>
      </c>
      <c r="U576" s="42">
        <f t="shared" si="292"/>
        <v>0.38270120703148014</v>
      </c>
      <c r="V576" s="42">
        <f t="shared" si="293"/>
        <v>1.1733645976939486</v>
      </c>
      <c r="W576" s="42">
        <f t="shared" si="294"/>
        <v>1.1600107914676534</v>
      </c>
      <c r="X576" s="42">
        <f t="shared" si="295"/>
        <v>1.3353806226295228E-2</v>
      </c>
      <c r="Y576" s="42">
        <f t="shared" si="269"/>
        <v>1.3204840964914834E-2</v>
      </c>
      <c r="Z576" s="10">
        <f t="shared" si="296"/>
        <v>21.671283499131668</v>
      </c>
      <c r="AA576">
        <f t="shared" si="274"/>
        <v>6886078.5511909043</v>
      </c>
      <c r="AB576" s="10">
        <f t="shared" si="275"/>
        <v>6.886078551190904</v>
      </c>
      <c r="AC576" s="10">
        <f t="shared" si="276"/>
        <v>6.785078551190904</v>
      </c>
      <c r="AD576" s="3">
        <f t="shared" si="277"/>
        <v>984.05780292834004</v>
      </c>
      <c r="AI576" s="94">
        <f t="shared" si="278"/>
        <v>1.1600107914676534</v>
      </c>
    </row>
    <row r="577" spans="2:35">
      <c r="B577" s="39">
        <f t="shared" si="279"/>
        <v>549</v>
      </c>
      <c r="C577" s="42">
        <f t="shared" si="280"/>
        <v>9.8741007194225947</v>
      </c>
      <c r="D577" s="10">
        <f t="shared" si="281"/>
        <v>5.1258992805773076</v>
      </c>
      <c r="E577" s="40">
        <f t="shared" si="282"/>
        <v>35.748201438845385</v>
      </c>
      <c r="F577" s="40">
        <f t="shared" si="283"/>
        <v>46</v>
      </c>
      <c r="G577" s="3">
        <f t="shared" si="284"/>
        <v>326.25899280576527</v>
      </c>
      <c r="H577" s="3">
        <f t="shared" si="285"/>
        <v>150.59214621494854</v>
      </c>
      <c r="I577">
        <f t="shared" si="270"/>
        <v>1.5059214621494855E-4</v>
      </c>
      <c r="J577" s="4">
        <f t="shared" si="286"/>
        <v>1151.3417975226221</v>
      </c>
      <c r="K577" s="40">
        <f t="shared" si="287"/>
        <v>7.6454305650126528</v>
      </c>
      <c r="L577" s="40">
        <f t="shared" si="271"/>
        <v>0</v>
      </c>
      <c r="M577" s="10">
        <f t="shared" si="288"/>
        <v>6.886078551190904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15.285973647764017</v>
      </c>
      <c r="Q577" s="42">
        <f t="shared" si="290"/>
        <v>0.66692844942736296</v>
      </c>
      <c r="R577" s="4">
        <f t="shared" si="291"/>
        <v>214748.74922561963</v>
      </c>
      <c r="S577">
        <f t="shared" si="272"/>
        <v>2.1474874922561963E-4</v>
      </c>
      <c r="T577" s="41">
        <f t="shared" si="273"/>
        <v>6.1010178604302152E-4</v>
      </c>
      <c r="U577" s="42">
        <f t="shared" si="292"/>
        <v>0.38132076404996373</v>
      </c>
      <c r="V577" s="42">
        <f t="shared" si="293"/>
        <v>1.1732386760963438</v>
      </c>
      <c r="W577" s="42">
        <f t="shared" si="294"/>
        <v>1.1599107570277023</v>
      </c>
      <c r="X577" s="42">
        <f t="shared" si="295"/>
        <v>1.3327919068641503E-2</v>
      </c>
      <c r="Y577" s="42">
        <f t="shared" si="269"/>
        <v>1.3220522712125676E-2</v>
      </c>
      <c r="Z577" s="10">
        <f t="shared" si="296"/>
        <v>21.669372249950154</v>
      </c>
      <c r="AA577">
        <f t="shared" si="274"/>
        <v>6885480.1567382636</v>
      </c>
      <c r="AB577" s="10">
        <f t="shared" si="275"/>
        <v>6.8854801567382635</v>
      </c>
      <c r="AC577" s="10">
        <f t="shared" si="276"/>
        <v>6.7844801567382635</v>
      </c>
      <c r="AD577" s="3">
        <f t="shared" si="277"/>
        <v>983.97101620569447</v>
      </c>
      <c r="AI577" s="94">
        <f t="shared" si="278"/>
        <v>1.1599107570277023</v>
      </c>
    </row>
    <row r="578" spans="2:35">
      <c r="B578" s="39">
        <f t="shared" si="279"/>
        <v>550</v>
      </c>
      <c r="C578" s="42">
        <f t="shared" si="280"/>
        <v>9.8920863309333829</v>
      </c>
      <c r="D578" s="10">
        <f t="shared" si="281"/>
        <v>5.1079136690665194</v>
      </c>
      <c r="E578" s="40">
        <f t="shared" si="282"/>
        <v>35.784172661866961</v>
      </c>
      <c r="F578" s="40">
        <f t="shared" si="283"/>
        <v>46</v>
      </c>
      <c r="G578" s="3">
        <f t="shared" si="284"/>
        <v>326.07913669065738</v>
      </c>
      <c r="H578" s="3">
        <f t="shared" si="285"/>
        <v>150.59214621494854</v>
      </c>
      <c r="I578">
        <f t="shared" si="270"/>
        <v>1.5059214621494855E-4</v>
      </c>
      <c r="J578" s="4">
        <f t="shared" si="286"/>
        <v>1153.3627110205412</v>
      </c>
      <c r="K578" s="40">
        <f t="shared" si="287"/>
        <v>7.6588503451852157</v>
      </c>
      <c r="L578" s="40">
        <f t="shared" si="271"/>
        <v>0</v>
      </c>
      <c r="M578" s="10">
        <f t="shared" si="288"/>
        <v>6.8854801567382635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15.285549895309554</v>
      </c>
      <c r="Q578" s="42">
        <f t="shared" si="290"/>
        <v>0.66810509087199343</v>
      </c>
      <c r="R578" s="4">
        <f t="shared" si="291"/>
        <v>213971.38740139804</v>
      </c>
      <c r="S578">
        <f t="shared" si="272"/>
        <v>2.1397138740139804E-4</v>
      </c>
      <c r="T578" s="41">
        <f t="shared" si="273"/>
        <v>6.1087914786724313E-4</v>
      </c>
      <c r="U578" s="42">
        <f t="shared" si="292"/>
        <v>0.37994043375316644</v>
      </c>
      <c r="V578" s="42">
        <f t="shared" si="293"/>
        <v>1.1731103838780599</v>
      </c>
      <c r="W578" s="42">
        <f t="shared" si="294"/>
        <v>1.1598084613567934</v>
      </c>
      <c r="X578" s="42">
        <f t="shared" si="295"/>
        <v>1.3301922521266496E-2</v>
      </c>
      <c r="Y578" s="42">
        <f t="shared" si="269"/>
        <v>1.3236174305457461E-2</v>
      </c>
      <c r="Z578" s="10">
        <f t="shared" si="296"/>
        <v>21.667418754869598</v>
      </c>
      <c r="AA578">
        <f t="shared" si="274"/>
        <v>6884868.5354851214</v>
      </c>
      <c r="AB578" s="10">
        <f t="shared" si="275"/>
        <v>6.8848685354851211</v>
      </c>
      <c r="AC578" s="10">
        <f t="shared" si="276"/>
        <v>6.7838685354851211</v>
      </c>
      <c r="AD578" s="3">
        <f t="shared" si="277"/>
        <v>983.88231116535485</v>
      </c>
      <c r="AI578" s="94">
        <f t="shared" si="278"/>
        <v>1.1598084613567934</v>
      </c>
    </row>
    <row r="579" spans="2:35">
      <c r="B579" s="39">
        <f t="shared" si="279"/>
        <v>551</v>
      </c>
      <c r="C579" s="42">
        <f t="shared" si="280"/>
        <v>9.910071942444171</v>
      </c>
      <c r="D579" s="10">
        <f t="shared" si="281"/>
        <v>5.0899280575557313</v>
      </c>
      <c r="E579" s="40">
        <f t="shared" si="282"/>
        <v>35.820143884888537</v>
      </c>
      <c r="F579" s="40">
        <f t="shared" si="283"/>
        <v>46</v>
      </c>
      <c r="G579" s="3">
        <f t="shared" si="284"/>
        <v>325.89928057554948</v>
      </c>
      <c r="H579" s="3">
        <f t="shared" si="285"/>
        <v>150.59214621494854</v>
      </c>
      <c r="I579">
        <f t="shared" si="270"/>
        <v>1.5059214621494855E-4</v>
      </c>
      <c r="J579" s="4">
        <f t="shared" si="286"/>
        <v>1155.3856570172009</v>
      </c>
      <c r="K579" s="40">
        <f t="shared" si="287"/>
        <v>7.6722836220692061</v>
      </c>
      <c r="L579" s="40">
        <f t="shared" si="271"/>
        <v>0</v>
      </c>
      <c r="M579" s="10">
        <f t="shared" si="288"/>
        <v>6.8848685354851211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15.285116750391499</v>
      </c>
      <c r="Q579" s="42">
        <f t="shared" si="290"/>
        <v>0.66928176565992581</v>
      </c>
      <c r="R579" s="4">
        <f t="shared" si="291"/>
        <v>213194.09013460041</v>
      </c>
      <c r="S579">
        <f t="shared" si="272"/>
        <v>2.131940901346004E-4</v>
      </c>
      <c r="T579" s="41">
        <f t="shared" si="273"/>
        <v>6.1165644513404077E-4</v>
      </c>
      <c r="U579" s="42">
        <f t="shared" si="292"/>
        <v>0.37856021808840457</v>
      </c>
      <c r="V579" s="42">
        <f t="shared" si="293"/>
        <v>1.1729797212593951</v>
      </c>
      <c r="W579" s="42">
        <f t="shared" si="294"/>
        <v>1.1597039045612612</v>
      </c>
      <c r="X579" s="42">
        <f t="shared" si="295"/>
        <v>1.3275816698133935E-2</v>
      </c>
      <c r="Y579" s="42">
        <f t="shared" si="269"/>
        <v>1.3251795624255366E-2</v>
      </c>
      <c r="Z579" s="10">
        <f t="shared" si="296"/>
        <v>21.665423015940455</v>
      </c>
      <c r="AA579">
        <f t="shared" si="274"/>
        <v>6884243.6880734563</v>
      </c>
      <c r="AB579" s="10">
        <f t="shared" si="275"/>
        <v>6.8842436880734565</v>
      </c>
      <c r="AC579" s="10">
        <f t="shared" si="276"/>
        <v>6.7832436880734566</v>
      </c>
      <c r="AD579" s="3">
        <f t="shared" si="277"/>
        <v>983.79168790042877</v>
      </c>
      <c r="AI579" s="94">
        <f t="shared" si="278"/>
        <v>1.1597039045612612</v>
      </c>
    </row>
    <row r="580" spans="2:35">
      <c r="B580" s="39">
        <f t="shared" si="279"/>
        <v>552</v>
      </c>
      <c r="C580" s="42">
        <f t="shared" si="280"/>
        <v>9.9280575539549591</v>
      </c>
      <c r="D580" s="10">
        <f t="shared" si="281"/>
        <v>5.0719424460449432</v>
      </c>
      <c r="E580" s="40">
        <f t="shared" si="282"/>
        <v>35.856115107910114</v>
      </c>
      <c r="F580" s="40">
        <f t="shared" si="283"/>
        <v>46</v>
      </c>
      <c r="G580" s="3">
        <f t="shared" si="284"/>
        <v>325.71942446044159</v>
      </c>
      <c r="H580" s="3">
        <f t="shared" si="285"/>
        <v>150.59214621494854</v>
      </c>
      <c r="I580">
        <f t="shared" si="270"/>
        <v>1.5059214621494855E-4</v>
      </c>
      <c r="J580" s="4">
        <f t="shared" si="286"/>
        <v>1157.4106355126014</v>
      </c>
      <c r="K580" s="40">
        <f t="shared" si="287"/>
        <v>7.6857303956646241</v>
      </c>
      <c r="L580" s="40">
        <f t="shared" si="271"/>
        <v>0</v>
      </c>
      <c r="M580" s="10">
        <f t="shared" si="288"/>
        <v>6.8842436880734565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15.284674211760644</v>
      </c>
      <c r="Q580" s="42">
        <f t="shared" si="290"/>
        <v>0.67045847451623553</v>
      </c>
      <c r="R580" s="4">
        <f t="shared" si="291"/>
        <v>212416.85852189883</v>
      </c>
      <c r="S580">
        <f t="shared" si="272"/>
        <v>2.1241685852189883E-4</v>
      </c>
      <c r="T580" s="41">
        <f t="shared" si="273"/>
        <v>6.1243367674674231E-4</v>
      </c>
      <c r="U580" s="42">
        <f t="shared" si="292"/>
        <v>0.37718011900299492</v>
      </c>
      <c r="V580" s="42">
        <f t="shared" si="293"/>
        <v>1.1728466884644555</v>
      </c>
      <c r="W580" s="42">
        <f t="shared" si="294"/>
        <v>1.1595970867508523</v>
      </c>
      <c r="X580" s="42">
        <f t="shared" si="295"/>
        <v>1.3249601713603232E-2</v>
      </c>
      <c r="Y580" s="42">
        <f t="shared" si="269"/>
        <v>1.3267386547934339E-2</v>
      </c>
      <c r="Z580" s="10">
        <f t="shared" si="296"/>
        <v>21.663385035275841</v>
      </c>
      <c r="AA580">
        <f t="shared" si="274"/>
        <v>6883605.6151648639</v>
      </c>
      <c r="AB580" s="10">
        <f t="shared" si="275"/>
        <v>6.8836056151648641</v>
      </c>
      <c r="AC580" s="10">
        <f t="shared" si="276"/>
        <v>6.7826056151648642</v>
      </c>
      <c r="AD580" s="3">
        <f t="shared" si="277"/>
        <v>983.69914650686928</v>
      </c>
      <c r="AI580" s="94">
        <f t="shared" si="278"/>
        <v>1.1595970867508523</v>
      </c>
    </row>
    <row r="581" spans="2:35">
      <c r="B581" s="39">
        <f t="shared" si="279"/>
        <v>553</v>
      </c>
      <c r="C581" s="42">
        <f t="shared" si="280"/>
        <v>9.9460431654657473</v>
      </c>
      <c r="D581" s="10">
        <f t="shared" si="281"/>
        <v>5.053956834534155</v>
      </c>
      <c r="E581" s="40">
        <f t="shared" si="282"/>
        <v>35.89208633093169</v>
      </c>
      <c r="F581" s="40">
        <f t="shared" si="283"/>
        <v>46</v>
      </c>
      <c r="G581" s="3">
        <f t="shared" si="284"/>
        <v>325.53956834533369</v>
      </c>
      <c r="H581" s="3">
        <f t="shared" si="285"/>
        <v>150.59214621494854</v>
      </c>
      <c r="I581">
        <f t="shared" si="270"/>
        <v>1.5059214621494855E-4</v>
      </c>
      <c r="J581" s="4">
        <f t="shared" si="286"/>
        <v>1159.4376465067426</v>
      </c>
      <c r="K581" s="40">
        <f t="shared" si="287"/>
        <v>7.6991906659714697</v>
      </c>
      <c r="L581" s="40">
        <f t="shared" si="271"/>
        <v>0</v>
      </c>
      <c r="M581" s="10">
        <f t="shared" si="288"/>
        <v>6.8836056151648641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15.284222278144513</v>
      </c>
      <c r="Q581" s="42">
        <f t="shared" si="290"/>
        <v>0.67163521816622196</v>
      </c>
      <c r="R581" s="4">
        <f t="shared" si="291"/>
        <v>211639.69365996521</v>
      </c>
      <c r="S581">
        <f t="shared" si="272"/>
        <v>2.116396936599652E-4</v>
      </c>
      <c r="T581" s="41">
        <f t="shared" si="273"/>
        <v>6.1321084160867597E-4</v>
      </c>
      <c r="U581" s="42">
        <f t="shared" si="292"/>
        <v>0.37580013844425381</v>
      </c>
      <c r="V581" s="42">
        <f t="shared" si="293"/>
        <v>1.1727112857222737</v>
      </c>
      <c r="W581" s="42">
        <f t="shared" si="294"/>
        <v>1.1594880080386663</v>
      </c>
      <c r="X581" s="42">
        <f t="shared" si="295"/>
        <v>1.3223277683607426E-2</v>
      </c>
      <c r="Y581" s="42">
        <f t="shared" si="269"/>
        <v>1.3282946955980531E-2</v>
      </c>
      <c r="Z581" s="10">
        <f t="shared" si="296"/>
        <v>21.661304815052699</v>
      </c>
      <c r="AA581">
        <f t="shared" si="274"/>
        <v>6882954.3174409252</v>
      </c>
      <c r="AB581" s="10">
        <f t="shared" si="275"/>
        <v>6.8829543174409249</v>
      </c>
      <c r="AC581" s="10">
        <f t="shared" si="276"/>
        <v>6.7819543174409249</v>
      </c>
      <c r="AD581" s="3">
        <f t="shared" si="277"/>
        <v>983.60468708352789</v>
      </c>
      <c r="AI581" s="94">
        <f t="shared" si="278"/>
        <v>1.1594880080386663</v>
      </c>
    </row>
    <row r="582" spans="2:35">
      <c r="B582" s="39">
        <f t="shared" si="279"/>
        <v>554</v>
      </c>
      <c r="C582" s="42">
        <f t="shared" si="280"/>
        <v>9.9640287769765354</v>
      </c>
      <c r="D582" s="10">
        <f t="shared" si="281"/>
        <v>5.0359712230233669</v>
      </c>
      <c r="E582" s="40">
        <f t="shared" si="282"/>
        <v>35.928057553953266</v>
      </c>
      <c r="F582" s="40">
        <f t="shared" si="283"/>
        <v>46</v>
      </c>
      <c r="G582" s="3">
        <f t="shared" si="284"/>
        <v>325.3597122302258</v>
      </c>
      <c r="H582" s="3">
        <f t="shared" si="285"/>
        <v>150.59214621494854</v>
      </c>
      <c r="I582">
        <f t="shared" si="270"/>
        <v>1.5059214621494855E-4</v>
      </c>
      <c r="J582" s="4">
        <f t="shared" si="286"/>
        <v>1161.4666899996246</v>
      </c>
      <c r="K582" s="40">
        <f t="shared" si="287"/>
        <v>7.7126644329897429</v>
      </c>
      <c r="L582" s="40">
        <f t="shared" si="271"/>
        <v>0</v>
      </c>
      <c r="M582" s="10">
        <f t="shared" si="288"/>
        <v>6.8829543174409249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15.283760948247595</v>
      </c>
      <c r="Q582" s="42">
        <f t="shared" si="290"/>
        <v>0.67281199733541264</v>
      </c>
      <c r="R582" s="4">
        <f t="shared" si="291"/>
        <v>210862.59664547158</v>
      </c>
      <c r="S582">
        <f t="shared" si="272"/>
        <v>2.1086259664547158E-4</v>
      </c>
      <c r="T582" s="41">
        <f t="shared" si="273"/>
        <v>6.1398793862316961E-4</v>
      </c>
      <c r="U582" s="42">
        <f t="shared" si="292"/>
        <v>0.37442027835949809</v>
      </c>
      <c r="V582" s="42">
        <f t="shared" si="293"/>
        <v>1.1725735132656216</v>
      </c>
      <c r="W582" s="42">
        <f t="shared" si="294"/>
        <v>1.1593766685412197</v>
      </c>
      <c r="X582" s="42">
        <f t="shared" si="295"/>
        <v>1.3196844724401968E-2</v>
      </c>
      <c r="Y582" s="42">
        <f t="shared" si="269"/>
        <v>1.3298476727951251E-2</v>
      </c>
      <c r="Z582" s="10">
        <f t="shared" si="296"/>
        <v>21.659182357510591</v>
      </c>
      <c r="AA582">
        <f t="shared" si="274"/>
        <v>6882289.7956028283</v>
      </c>
      <c r="AB582" s="10">
        <f t="shared" si="275"/>
        <v>6.8822897956028282</v>
      </c>
      <c r="AC582" s="10">
        <f t="shared" si="276"/>
        <v>6.7812897956028282</v>
      </c>
      <c r="AD582" s="3">
        <f t="shared" si="277"/>
        <v>983.50830973209986</v>
      </c>
      <c r="AI582" s="94">
        <f t="shared" si="278"/>
        <v>1.1593766685412197</v>
      </c>
    </row>
    <row r="583" spans="2:35">
      <c r="B583" s="39">
        <f t="shared" si="279"/>
        <v>555</v>
      </c>
      <c r="C583" s="42">
        <f t="shared" si="280"/>
        <v>9.9820143884873236</v>
      </c>
      <c r="D583" s="10">
        <f t="shared" si="281"/>
        <v>5.0179856115125787</v>
      </c>
      <c r="E583" s="40">
        <f t="shared" si="282"/>
        <v>35.964028776974843</v>
      </c>
      <c r="F583" s="40">
        <f t="shared" si="283"/>
        <v>46</v>
      </c>
      <c r="G583" s="3">
        <f t="shared" si="284"/>
        <v>325.1798561151179</v>
      </c>
      <c r="H583" s="3">
        <f t="shared" si="285"/>
        <v>150.59214621494854</v>
      </c>
      <c r="I583">
        <f t="shared" si="270"/>
        <v>1.5059214621494855E-4</v>
      </c>
      <c r="J583" s="4">
        <f t="shared" si="286"/>
        <v>1163.4977659912474</v>
      </c>
      <c r="K583" s="40">
        <f t="shared" si="287"/>
        <v>7.7261516967194455</v>
      </c>
      <c r="L583" s="40">
        <f t="shared" si="271"/>
        <v>0</v>
      </c>
      <c r="M583" s="10">
        <f t="shared" si="288"/>
        <v>6.8822897956028282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15.283290220751066</v>
      </c>
      <c r="Q583" s="42">
        <f t="shared" si="290"/>
        <v>0.6739888127495679</v>
      </c>
      <c r="R583" s="4">
        <f t="shared" si="291"/>
        <v>210085.56857508991</v>
      </c>
      <c r="S583">
        <f t="shared" si="272"/>
        <v>2.1008556857508992E-4</v>
      </c>
      <c r="T583" s="41">
        <f t="shared" si="273"/>
        <v>6.1476496669355123E-4</v>
      </c>
      <c r="U583" s="42">
        <f t="shared" si="292"/>
        <v>0.37304054069604414</v>
      </c>
      <c r="V583" s="42">
        <f t="shared" si="293"/>
        <v>1.1724333713323665</v>
      </c>
      <c r="W583" s="42">
        <f t="shared" si="294"/>
        <v>1.1592630683783813</v>
      </c>
      <c r="X583" s="42">
        <f t="shared" si="295"/>
        <v>1.3170302953985136E-2</v>
      </c>
      <c r="Y583" s="42">
        <f t="shared" si="269"/>
        <v>1.3313975743476595E-2</v>
      </c>
      <c r="Z583" s="10">
        <f t="shared" si="296"/>
        <v>21.657017664953184</v>
      </c>
      <c r="AA583">
        <f t="shared" si="274"/>
        <v>6881612.0503718285</v>
      </c>
      <c r="AB583" s="10">
        <f t="shared" si="275"/>
        <v>6.8816120503718281</v>
      </c>
      <c r="AC583" s="10">
        <f t="shared" si="276"/>
        <v>6.7806120503718281</v>
      </c>
      <c r="AD583" s="3">
        <f t="shared" si="277"/>
        <v>983.41001455719049</v>
      </c>
      <c r="AI583" s="94">
        <f t="shared" si="278"/>
        <v>1.1592630683783813</v>
      </c>
    </row>
    <row r="584" spans="2:35">
      <c r="B584" s="39">
        <f t="shared" si="279"/>
        <v>556</v>
      </c>
      <c r="C584" s="42">
        <f t="shared" si="280"/>
        <v>9.9999999999981117</v>
      </c>
      <c r="D584" s="10">
        <f t="shared" si="281"/>
        <v>5.0000000000017906</v>
      </c>
      <c r="E584" s="40">
        <f t="shared" si="282"/>
        <v>35.999999999996419</v>
      </c>
      <c r="F584" s="40">
        <f t="shared" si="283"/>
        <v>46</v>
      </c>
      <c r="G584" s="3">
        <f t="shared" si="284"/>
        <v>325.00000000001</v>
      </c>
      <c r="H584" s="3">
        <f t="shared" si="285"/>
        <v>150.59214621494854</v>
      </c>
      <c r="I584">
        <f t="shared" si="270"/>
        <v>1.5059214621494855E-4</v>
      </c>
      <c r="J584" s="4">
        <f t="shared" si="286"/>
        <v>1165.5308744816107</v>
      </c>
      <c r="K584" s="40">
        <f t="shared" si="287"/>
        <v>7.739652457160572</v>
      </c>
      <c r="L584" s="40">
        <f t="shared" si="271"/>
        <v>0</v>
      </c>
      <c r="M584" s="10">
        <f t="shared" si="288"/>
        <v>6.8816120503718281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15.282810094313081</v>
      </c>
      <c r="Q584" s="42">
        <f t="shared" si="290"/>
        <v>0.67516566513468523</v>
      </c>
      <c r="R584" s="4">
        <f t="shared" si="291"/>
        <v>209308.61054549224</v>
      </c>
      <c r="S584">
        <f t="shared" si="272"/>
        <v>2.0930861054549224E-4</v>
      </c>
      <c r="T584" s="41">
        <f t="shared" si="273"/>
        <v>6.1554192472314891E-4</v>
      </c>
      <c r="U584" s="42">
        <f t="shared" si="292"/>
        <v>0.37166092740120871</v>
      </c>
      <c r="V584" s="42">
        <f t="shared" si="293"/>
        <v>1.1722908601641551</v>
      </c>
      <c r="W584" s="42">
        <f t="shared" si="294"/>
        <v>1.159147207673449</v>
      </c>
      <c r="X584" s="42">
        <f t="shared" si="295"/>
        <v>1.3143652490706037E-2</v>
      </c>
      <c r="Y584" s="42">
        <f t="shared" si="269"/>
        <v>1.3329443882259435E-2</v>
      </c>
      <c r="Z584" s="10">
        <f t="shared" si="296"/>
        <v>21.654810739747084</v>
      </c>
      <c r="AA584">
        <f t="shared" si="274"/>
        <v>6880921.0824888879</v>
      </c>
      <c r="AB584" s="10">
        <f t="shared" si="275"/>
        <v>6.8809210824888876</v>
      </c>
      <c r="AC584" s="10">
        <f t="shared" si="276"/>
        <v>6.7799210824888876</v>
      </c>
      <c r="AD584" s="3">
        <f t="shared" si="277"/>
        <v>983.30980166626364</v>
      </c>
      <c r="AI584" s="94">
        <f t="shared" si="278"/>
        <v>1.159147207673449</v>
      </c>
    </row>
    <row r="585" spans="2:35">
      <c r="B585" s="39">
        <f t="shared" si="279"/>
        <v>557</v>
      </c>
      <c r="C585" s="42">
        <f t="shared" si="280"/>
        <v>10.0179856115089</v>
      </c>
      <c r="D585" s="10">
        <f t="shared" si="281"/>
        <v>4.9820143884910024</v>
      </c>
      <c r="E585" s="40">
        <f t="shared" si="282"/>
        <v>36.035971223017995</v>
      </c>
      <c r="F585" s="40">
        <f t="shared" si="283"/>
        <v>46</v>
      </c>
      <c r="G585" s="3">
        <f t="shared" si="284"/>
        <v>324.82014388490211</v>
      </c>
      <c r="H585" s="3">
        <f t="shared" si="285"/>
        <v>150.59214621494854</v>
      </c>
      <c r="I585">
        <f t="shared" si="270"/>
        <v>1.5059214621494855E-4</v>
      </c>
      <c r="J585" s="4">
        <f t="shared" si="286"/>
        <v>1167.566015470715</v>
      </c>
      <c r="K585" s="40">
        <f t="shared" si="287"/>
        <v>7.7531667143131298</v>
      </c>
      <c r="L585" s="40">
        <f t="shared" si="271"/>
        <v>0</v>
      </c>
      <c r="M585" s="10">
        <f t="shared" si="288"/>
        <v>6.8809210824888876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15.282320567568513</v>
      </c>
      <c r="Q585" s="42">
        <f t="shared" si="290"/>
        <v>0.67634255521700404</v>
      </c>
      <c r="R585" s="4">
        <f t="shared" si="291"/>
        <v>208531.7236533504</v>
      </c>
      <c r="S585">
        <f t="shared" si="272"/>
        <v>2.085317236533504E-4</v>
      </c>
      <c r="T585" s="41">
        <f t="shared" si="273"/>
        <v>6.1631881161529074E-4</v>
      </c>
      <c r="U585" s="42">
        <f t="shared" si="292"/>
        <v>0.37028144042230815</v>
      </c>
      <c r="V585" s="42">
        <f t="shared" si="293"/>
        <v>1.1721459800073935</v>
      </c>
      <c r="W585" s="42">
        <f t="shared" si="294"/>
        <v>1.159029086553091</v>
      </c>
      <c r="X585" s="42">
        <f t="shared" si="295"/>
        <v>1.3116893454302447E-2</v>
      </c>
      <c r="Y585" s="42">
        <f t="shared" si="269"/>
        <v>1.3344881024076636E-2</v>
      </c>
      <c r="Z585" s="10">
        <f t="shared" si="296"/>
        <v>21.652561584322655</v>
      </c>
      <c r="AA585">
        <f t="shared" si="274"/>
        <v>6880216.8927149326</v>
      </c>
      <c r="AB585" s="10">
        <f t="shared" si="275"/>
        <v>6.880216892714933</v>
      </c>
      <c r="AC585" s="10">
        <f t="shared" si="276"/>
        <v>6.779216892714933</v>
      </c>
      <c r="AD585" s="3">
        <f t="shared" si="277"/>
        <v>983.20767116967841</v>
      </c>
      <c r="AI585" s="94">
        <f t="shared" si="278"/>
        <v>1.159029086553091</v>
      </c>
    </row>
    <row r="586" spans="2:35">
      <c r="B586" s="39">
        <f t="shared" si="279"/>
        <v>558</v>
      </c>
      <c r="C586" s="42">
        <f t="shared" si="280"/>
        <v>10.035971223019688</v>
      </c>
      <c r="D586" s="10">
        <f t="shared" si="281"/>
        <v>4.9640287769802143</v>
      </c>
      <c r="E586" s="40">
        <f t="shared" si="282"/>
        <v>36.071942446039571</v>
      </c>
      <c r="F586" s="40">
        <f t="shared" si="283"/>
        <v>46</v>
      </c>
      <c r="G586" s="3">
        <f t="shared" si="284"/>
        <v>324.64028776979421</v>
      </c>
      <c r="H586" s="3">
        <f t="shared" si="285"/>
        <v>150.59214621494854</v>
      </c>
      <c r="I586">
        <f t="shared" si="270"/>
        <v>1.5059214621494855E-4</v>
      </c>
      <c r="J586" s="4">
        <f t="shared" si="286"/>
        <v>1169.6031889585599</v>
      </c>
      <c r="K586" s="40">
        <f t="shared" si="287"/>
        <v>7.7666944681771142</v>
      </c>
      <c r="L586" s="40">
        <f t="shared" si="271"/>
        <v>0</v>
      </c>
      <c r="M586" s="10">
        <f t="shared" si="288"/>
        <v>6.880216892714933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15.281821639129113</v>
      </c>
      <c r="Q586" s="42">
        <f t="shared" si="290"/>
        <v>0.67751948372300985</v>
      </c>
      <c r="R586" s="4">
        <f t="shared" si="291"/>
        <v>207754.90899533653</v>
      </c>
      <c r="S586">
        <f t="shared" si="272"/>
        <v>2.0775490899533654E-4</v>
      </c>
      <c r="T586" s="41">
        <f t="shared" si="273"/>
        <v>6.1709562627330461E-4</v>
      </c>
      <c r="U586" s="42">
        <f t="shared" si="292"/>
        <v>0.36890208170665928</v>
      </c>
      <c r="V586" s="42">
        <f t="shared" si="293"/>
        <v>1.1719987311124371</v>
      </c>
      <c r="W586" s="42">
        <f t="shared" si="294"/>
        <v>1.1589087051473876</v>
      </c>
      <c r="X586" s="42">
        <f t="shared" si="295"/>
        <v>1.309002596504949E-2</v>
      </c>
      <c r="Y586" s="42">
        <f t="shared" si="269"/>
        <v>1.3360287048779259E-2</v>
      </c>
      <c r="Z586" s="10">
        <f t="shared" si="296"/>
        <v>21.650270201173228</v>
      </c>
      <c r="AA586">
        <f t="shared" si="274"/>
        <v>6879499.4818305997</v>
      </c>
      <c r="AB586" s="10">
        <f t="shared" si="275"/>
        <v>6.8794994818305994</v>
      </c>
      <c r="AC586" s="10">
        <f t="shared" si="276"/>
        <v>6.7784994818305995</v>
      </c>
      <c r="AD586" s="3">
        <f t="shared" si="277"/>
        <v>983.10362318065256</v>
      </c>
      <c r="AI586" s="94">
        <f t="shared" si="278"/>
        <v>1.1589087051473876</v>
      </c>
    </row>
    <row r="587" spans="2:35">
      <c r="B587" s="39">
        <f t="shared" si="279"/>
        <v>559</v>
      </c>
      <c r="C587" s="42">
        <f t="shared" si="280"/>
        <v>10.053956834530476</v>
      </c>
      <c r="D587" s="10">
        <f t="shared" si="281"/>
        <v>4.9460431654694261</v>
      </c>
      <c r="E587" s="40">
        <f t="shared" si="282"/>
        <v>36.107913669061148</v>
      </c>
      <c r="F587" s="40">
        <f t="shared" si="283"/>
        <v>46</v>
      </c>
      <c r="G587" s="3">
        <f t="shared" si="284"/>
        <v>324.46043165468632</v>
      </c>
      <c r="H587" s="3">
        <f t="shared" si="285"/>
        <v>150.59214621494854</v>
      </c>
      <c r="I587">
        <f t="shared" si="270"/>
        <v>1.5059214621494855E-4</v>
      </c>
      <c r="J587" s="4">
        <f t="shared" si="286"/>
        <v>1171.6423949451455</v>
      </c>
      <c r="K587" s="40">
        <f t="shared" si="287"/>
        <v>7.7802357187525253</v>
      </c>
      <c r="L587" s="40">
        <f t="shared" si="271"/>
        <v>0</v>
      </c>
      <c r="M587" s="10">
        <f t="shared" si="288"/>
        <v>6.8794994818305994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15.281313307583313</v>
      </c>
      <c r="Q587" s="42">
        <f t="shared" si="290"/>
        <v>0.67869645137943913</v>
      </c>
      <c r="R587" s="4">
        <f t="shared" si="291"/>
        <v>206978.16766812259</v>
      </c>
      <c r="S587">
        <f t="shared" si="272"/>
        <v>2.069781676681226E-4</v>
      </c>
      <c r="T587" s="41">
        <f t="shared" si="273"/>
        <v>6.178723676005186E-4</v>
      </c>
      <c r="U587" s="42">
        <f t="shared" si="292"/>
        <v>0.36752285320157857</v>
      </c>
      <c r="V587" s="42">
        <f t="shared" si="293"/>
        <v>1.1718491137344105</v>
      </c>
      <c r="W587" s="42">
        <f t="shared" si="294"/>
        <v>1.1587860635897891</v>
      </c>
      <c r="X587" s="42">
        <f t="shared" si="295"/>
        <v>1.3063050144621391E-2</v>
      </c>
      <c r="Y587" s="42">
        <f t="shared" si="269"/>
        <v>1.3375661836293792E-2</v>
      </c>
      <c r="Z587" s="10">
        <f t="shared" si="296"/>
        <v>21.64793659285592</v>
      </c>
      <c r="AA587">
        <f t="shared" si="274"/>
        <v>6878768.8506364999</v>
      </c>
      <c r="AB587" s="10">
        <f t="shared" si="275"/>
        <v>6.8787688506364999</v>
      </c>
      <c r="AC587" s="10">
        <f t="shared" si="276"/>
        <v>6.7777688506364999</v>
      </c>
      <c r="AD587" s="3">
        <f t="shared" si="277"/>
        <v>982.99765781530095</v>
      </c>
      <c r="AI587" s="94">
        <f t="shared" si="278"/>
        <v>1.1587860635897891</v>
      </c>
    </row>
    <row r="588" spans="2:35">
      <c r="B588" s="39">
        <f t="shared" si="279"/>
        <v>560</v>
      </c>
      <c r="C588" s="42">
        <f t="shared" si="280"/>
        <v>10.071942446041264</v>
      </c>
      <c r="D588" s="10">
        <f t="shared" si="281"/>
        <v>4.928057553958638</v>
      </c>
      <c r="E588" s="40">
        <f t="shared" si="282"/>
        <v>36.143884892082724</v>
      </c>
      <c r="F588" s="40">
        <f t="shared" si="283"/>
        <v>46</v>
      </c>
      <c r="G588" s="3">
        <f t="shared" si="284"/>
        <v>324.28057553957842</v>
      </c>
      <c r="H588" s="3">
        <f t="shared" si="285"/>
        <v>150.59214621494854</v>
      </c>
      <c r="I588">
        <f t="shared" si="270"/>
        <v>1.5059214621494855E-4</v>
      </c>
      <c r="J588" s="4">
        <f t="shared" si="286"/>
        <v>1173.6836334304721</v>
      </c>
      <c r="K588" s="40">
        <f t="shared" si="287"/>
        <v>7.7937904660393658</v>
      </c>
      <c r="L588" s="40">
        <f t="shared" si="271"/>
        <v>0</v>
      </c>
      <c r="M588" s="10">
        <f t="shared" si="288"/>
        <v>6.8787688506364999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15.280795571496384</v>
      </c>
      <c r="Q588" s="42">
        <f t="shared" si="290"/>
        <v>0.67987345891328355</v>
      </c>
      <c r="R588" s="4">
        <f t="shared" si="291"/>
        <v>206201.50076838044</v>
      </c>
      <c r="S588">
        <f t="shared" si="272"/>
        <v>2.0620150076838044E-4</v>
      </c>
      <c r="T588" s="41">
        <f t="shared" si="273"/>
        <v>6.186490345002607E-4</v>
      </c>
      <c r="U588" s="42">
        <f t="shared" si="292"/>
        <v>0.36614375685438239</v>
      </c>
      <c r="V588" s="42">
        <f t="shared" si="293"/>
        <v>1.1716971281328064</v>
      </c>
      <c r="W588" s="42">
        <f t="shared" si="294"/>
        <v>1.1586611620171601</v>
      </c>
      <c r="X588" s="42">
        <f t="shared" si="295"/>
        <v>1.303596611564628E-2</v>
      </c>
      <c r="Y588" s="42">
        <f t="shared" si="269"/>
        <v>1.3391005266622848E-2</v>
      </c>
      <c r="Z588" s="10">
        <f t="shared" si="296"/>
        <v>21.645560761991629</v>
      </c>
      <c r="AA588">
        <f t="shared" si="274"/>
        <v>6878024.9999532122</v>
      </c>
      <c r="AB588" s="10">
        <f t="shared" si="275"/>
        <v>6.8780249999532126</v>
      </c>
      <c r="AC588" s="10">
        <f t="shared" si="276"/>
        <v>6.7770249999532126</v>
      </c>
      <c r="AD588" s="3">
        <f t="shared" si="277"/>
        <v>982.88977519263415</v>
      </c>
      <c r="AI588" s="94">
        <f t="shared" si="278"/>
        <v>1.1586611620171601</v>
      </c>
    </row>
    <row r="589" spans="2:35">
      <c r="B589" s="39">
        <f t="shared" si="279"/>
        <v>561</v>
      </c>
      <c r="C589" s="42">
        <f t="shared" si="280"/>
        <v>10.089928057552052</v>
      </c>
      <c r="D589" s="10">
        <f t="shared" si="281"/>
        <v>4.9100719424478498</v>
      </c>
      <c r="E589" s="40">
        <f t="shared" si="282"/>
        <v>36.1798561151043</v>
      </c>
      <c r="F589" s="40">
        <f t="shared" si="283"/>
        <v>46</v>
      </c>
      <c r="G589" s="3">
        <f t="shared" si="284"/>
        <v>324.10071942447053</v>
      </c>
      <c r="H589" s="3">
        <f t="shared" si="285"/>
        <v>150.59214621494854</v>
      </c>
      <c r="I589">
        <f t="shared" si="270"/>
        <v>1.5059214621494855E-4</v>
      </c>
      <c r="J589" s="4">
        <f t="shared" si="286"/>
        <v>1175.7269044145391</v>
      </c>
      <c r="K589" s="40">
        <f t="shared" si="287"/>
        <v>7.807358710037632</v>
      </c>
      <c r="L589" s="40">
        <f t="shared" si="271"/>
        <v>0</v>
      </c>
      <c r="M589" s="10">
        <f t="shared" si="288"/>
        <v>6.8780249999532126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15.280268429410425</v>
      </c>
      <c r="Q589" s="42">
        <f t="shared" si="290"/>
        <v>0.68105050705179471</v>
      </c>
      <c r="R589" s="4">
        <f t="shared" si="291"/>
        <v>205424.90939278214</v>
      </c>
      <c r="S589">
        <f t="shared" si="272"/>
        <v>2.0542490939278214E-4</v>
      </c>
      <c r="T589" s="41">
        <f t="shared" si="273"/>
        <v>6.1942562587585901E-4</v>
      </c>
      <c r="U589" s="42">
        <f t="shared" si="292"/>
        <v>0.36476479461238753</v>
      </c>
      <c r="V589" s="42">
        <f t="shared" si="293"/>
        <v>1.1715427745708777</v>
      </c>
      <c r="W589" s="42">
        <f t="shared" si="294"/>
        <v>1.1585340005697784</v>
      </c>
      <c r="X589" s="42">
        <f t="shared" si="295"/>
        <v>1.3008774001099344E-2</v>
      </c>
      <c r="Y589" s="42">
        <f t="shared" si="269"/>
        <v>1.3406317219845155E-2</v>
      </c>
      <c r="Z589" s="10">
        <f t="shared" si="296"/>
        <v>21.643142711263863</v>
      </c>
      <c r="AA589">
        <f t="shared" si="274"/>
        <v>6877267.9306209181</v>
      </c>
      <c r="AB589" s="10">
        <f t="shared" si="275"/>
        <v>6.8772679306209179</v>
      </c>
      <c r="AC589" s="10">
        <f t="shared" si="276"/>
        <v>6.7762679306209179</v>
      </c>
      <c r="AD589" s="3">
        <f t="shared" si="277"/>
        <v>982.7799754345059</v>
      </c>
      <c r="AI589" s="94">
        <f t="shared" si="278"/>
        <v>1.1585340005697784</v>
      </c>
    </row>
    <row r="590" spans="2:35">
      <c r="B590" s="39">
        <f t="shared" si="279"/>
        <v>562</v>
      </c>
      <c r="C590" s="42">
        <f t="shared" si="280"/>
        <v>10.107913669062841</v>
      </c>
      <c r="D590" s="10">
        <f t="shared" si="281"/>
        <v>4.8920863309370617</v>
      </c>
      <c r="E590" s="40">
        <f t="shared" si="282"/>
        <v>36.215827338125877</v>
      </c>
      <c r="F590" s="40">
        <f t="shared" si="283"/>
        <v>46</v>
      </c>
      <c r="G590" s="3">
        <f t="shared" si="284"/>
        <v>323.92086330936263</v>
      </c>
      <c r="H590" s="3">
        <f t="shared" si="285"/>
        <v>150.59214621494854</v>
      </c>
      <c r="I590">
        <f t="shared" si="270"/>
        <v>1.5059214621494855E-4</v>
      </c>
      <c r="J590" s="4">
        <f t="shared" si="286"/>
        <v>1177.772207897347</v>
      </c>
      <c r="K590" s="40">
        <f t="shared" si="287"/>
        <v>7.8209404507473268</v>
      </c>
      <c r="L590" s="40">
        <f t="shared" si="271"/>
        <v>0</v>
      </c>
      <c r="M590" s="10">
        <f t="shared" si="288"/>
        <v>6.8772679306209179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15.279731879844071</v>
      </c>
      <c r="Q590" s="42">
        <f t="shared" si="290"/>
        <v>0.68222759652248843</v>
      </c>
      <c r="R590" s="4">
        <f t="shared" si="291"/>
        <v>204648.39463799977</v>
      </c>
      <c r="S590">
        <f t="shared" si="272"/>
        <v>2.0464839463799975E-4</v>
      </c>
      <c r="T590" s="41">
        <f t="shared" si="273"/>
        <v>6.2020214063064139E-4</v>
      </c>
      <c r="U590" s="42">
        <f t="shared" si="292"/>
        <v>0.36338596842291065</v>
      </c>
      <c r="V590" s="42">
        <f t="shared" si="293"/>
        <v>1.171386053316964</v>
      </c>
      <c r="W590" s="42">
        <f t="shared" si="294"/>
        <v>1.1584045793912734</v>
      </c>
      <c r="X590" s="42">
        <f t="shared" si="295"/>
        <v>1.2981473925690601E-2</v>
      </c>
      <c r="Y590" s="42">
        <f t="shared" si="269"/>
        <v>1.342159757611717E-2</v>
      </c>
      <c r="Z590" s="10">
        <f t="shared" si="296"/>
        <v>21.640682443420236</v>
      </c>
      <c r="AA590">
        <f t="shared" si="274"/>
        <v>6876497.6434998689</v>
      </c>
      <c r="AB590" s="10">
        <f t="shared" si="275"/>
        <v>6.876497643499869</v>
      </c>
      <c r="AC590" s="10">
        <f t="shared" si="276"/>
        <v>6.775497643499869</v>
      </c>
      <c r="AD590" s="3">
        <f t="shared" si="277"/>
        <v>982.66825866568081</v>
      </c>
      <c r="AI590" s="94">
        <f t="shared" si="278"/>
        <v>1.1584045793912734</v>
      </c>
    </row>
    <row r="591" spans="2:35">
      <c r="B591" s="39">
        <f t="shared" si="279"/>
        <v>563</v>
      </c>
      <c r="C591" s="42">
        <f t="shared" si="280"/>
        <v>10.125899280573629</v>
      </c>
      <c r="D591" s="10">
        <f t="shared" si="281"/>
        <v>4.8741007194262735</v>
      </c>
      <c r="E591" s="40">
        <f t="shared" si="282"/>
        <v>36.251798561147453</v>
      </c>
      <c r="F591" s="40">
        <f t="shared" si="283"/>
        <v>46</v>
      </c>
      <c r="G591" s="3">
        <f t="shared" si="284"/>
        <v>323.74100719425473</v>
      </c>
      <c r="H591" s="3">
        <f t="shared" si="285"/>
        <v>150.59214621494854</v>
      </c>
      <c r="I591">
        <f t="shared" si="270"/>
        <v>1.5059214621494855E-4</v>
      </c>
      <c r="J591" s="4">
        <f t="shared" si="286"/>
        <v>1179.8195438788957</v>
      </c>
      <c r="K591" s="40">
        <f t="shared" si="287"/>
        <v>7.83453568816845</v>
      </c>
      <c r="L591" s="40">
        <f t="shared" si="271"/>
        <v>0</v>
      </c>
      <c r="M591" s="10">
        <f t="shared" si="288"/>
        <v>6.876497643499869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15.279185921292814</v>
      </c>
      <c r="Q591" s="42">
        <f t="shared" si="290"/>
        <v>0.68340472805314956</v>
      </c>
      <c r="R591" s="4">
        <f t="shared" si="291"/>
        <v>203871.95760070515</v>
      </c>
      <c r="S591">
        <f t="shared" si="272"/>
        <v>2.0387195760070514E-4</v>
      </c>
      <c r="T591" s="41">
        <f t="shared" si="273"/>
        <v>6.2097857766793606E-4</v>
      </c>
      <c r="U591" s="42">
        <f t="shared" si="292"/>
        <v>0.36200728023326811</v>
      </c>
      <c r="V591" s="42">
        <f t="shared" si="293"/>
        <v>1.171226964643632</v>
      </c>
      <c r="W591" s="42">
        <f t="shared" si="294"/>
        <v>1.1582728986287054</v>
      </c>
      <c r="X591" s="42">
        <f t="shared" si="295"/>
        <v>1.2954066014926546E-2</v>
      </c>
      <c r="Y591" s="42">
        <f t="shared" si="269"/>
        <v>1.3436846215673606E-2</v>
      </c>
      <c r="Z591" s="10">
        <f t="shared" si="296"/>
        <v>21.638179961272137</v>
      </c>
      <c r="AA591">
        <f t="shared" si="274"/>
        <v>6875714.1394702848</v>
      </c>
      <c r="AB591" s="10">
        <f t="shared" si="275"/>
        <v>6.8757141394702845</v>
      </c>
      <c r="AC591" s="10">
        <f t="shared" si="276"/>
        <v>6.7747141394702846</v>
      </c>
      <c r="AD591" s="3">
        <f t="shared" si="277"/>
        <v>982.55462501381942</v>
      </c>
      <c r="AI591" s="94">
        <f t="shared" si="278"/>
        <v>1.1582728986287054</v>
      </c>
    </row>
    <row r="592" spans="2:35">
      <c r="B592" s="39">
        <f t="shared" si="279"/>
        <v>564</v>
      </c>
      <c r="C592" s="42">
        <f t="shared" si="280"/>
        <v>10.143884892084417</v>
      </c>
      <c r="D592" s="10">
        <f t="shared" si="281"/>
        <v>4.8561151079154854</v>
      </c>
      <c r="E592" s="40">
        <f t="shared" si="282"/>
        <v>36.287769784169029</v>
      </c>
      <c r="F592" s="40">
        <f t="shared" si="283"/>
        <v>46</v>
      </c>
      <c r="G592" s="3">
        <f t="shared" si="284"/>
        <v>323.56115107914684</v>
      </c>
      <c r="H592" s="3">
        <f t="shared" si="285"/>
        <v>150.59214621494854</v>
      </c>
      <c r="I592">
        <f t="shared" si="270"/>
        <v>1.5059214621494855E-4</v>
      </c>
      <c r="J592" s="4">
        <f t="shared" si="286"/>
        <v>1181.8689123591853</v>
      </c>
      <c r="K592" s="40">
        <f t="shared" si="287"/>
        <v>7.8481444223010017</v>
      </c>
      <c r="L592" s="40">
        <f t="shared" si="271"/>
        <v>0</v>
      </c>
      <c r="M592" s="10">
        <f t="shared" si="288"/>
        <v>6.8757141394702845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15.278630552228904</v>
      </c>
      <c r="Q592" s="42">
        <f t="shared" si="290"/>
        <v>0.68458190237183636</v>
      </c>
      <c r="R592" s="4">
        <f t="shared" si="291"/>
        <v>203095.59937757032</v>
      </c>
      <c r="S592">
        <f t="shared" si="272"/>
        <v>2.0309559937757031E-4</v>
      </c>
      <c r="T592" s="41">
        <f t="shared" si="273"/>
        <v>6.2175493589107088E-4</v>
      </c>
      <c r="U592" s="42">
        <f t="shared" si="292"/>
        <v>0.36062873199077655</v>
      </c>
      <c r="V592" s="42">
        <f t="shared" si="293"/>
        <v>1.1710655088274458</v>
      </c>
      <c r="W592" s="42">
        <f t="shared" si="294"/>
        <v>1.1581389584325481</v>
      </c>
      <c r="X592" s="42">
        <f t="shared" si="295"/>
        <v>1.2926550394897651E-2</v>
      </c>
      <c r="Y592" s="42">
        <f t="shared" si="269"/>
        <v>1.3452063018827691E-2</v>
      </c>
      <c r="Z592" s="10">
        <f t="shared" si="296"/>
        <v>21.635635267694028</v>
      </c>
      <c r="AA592">
        <f t="shared" si="274"/>
        <v>6874917.4194321353</v>
      </c>
      <c r="AB592" s="10">
        <f t="shared" si="275"/>
        <v>6.8749174194321352</v>
      </c>
      <c r="AC592" s="10">
        <f t="shared" si="276"/>
        <v>6.7739174194321352</v>
      </c>
      <c r="AD592" s="3">
        <f t="shared" si="277"/>
        <v>982.43907460944672</v>
      </c>
      <c r="AI592" s="94">
        <f t="shared" si="278"/>
        <v>1.1581389584325481</v>
      </c>
    </row>
    <row r="593" spans="2:35">
      <c r="B593" s="39">
        <f t="shared" si="279"/>
        <v>565</v>
      </c>
      <c r="C593" s="42">
        <f t="shared" si="280"/>
        <v>10.161870503595205</v>
      </c>
      <c r="D593" s="10">
        <f t="shared" si="281"/>
        <v>4.8381294964046972</v>
      </c>
      <c r="E593" s="40">
        <f t="shared" si="282"/>
        <v>36.323741007190606</v>
      </c>
      <c r="F593" s="40">
        <f t="shared" si="283"/>
        <v>46</v>
      </c>
      <c r="G593" s="3">
        <f t="shared" si="284"/>
        <v>323.38129496403894</v>
      </c>
      <c r="H593" s="3">
        <f t="shared" si="285"/>
        <v>150.59214621494854</v>
      </c>
      <c r="I593">
        <f t="shared" si="270"/>
        <v>1.5059214621494855E-4</v>
      </c>
      <c r="J593" s="4">
        <f t="shared" si="286"/>
        <v>1183.9203133382152</v>
      </c>
      <c r="K593" s="40">
        <f t="shared" si="287"/>
        <v>7.8617666531449784</v>
      </c>
      <c r="L593" s="40">
        <f t="shared" si="271"/>
        <v>0</v>
      </c>
      <c r="M593" s="10">
        <f t="shared" si="288"/>
        <v>6.8749174194321352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15.278065771101168</v>
      </c>
      <c r="Q593" s="42">
        <f t="shared" si="290"/>
        <v>0.68575912020688512</v>
      </c>
      <c r="R593" s="4">
        <f t="shared" si="291"/>
        <v>202319.32106526734</v>
      </c>
      <c r="S593">
        <f t="shared" si="272"/>
        <v>2.0231932106526735E-4</v>
      </c>
      <c r="T593" s="41">
        <f t="shared" si="273"/>
        <v>6.2253121420337385E-4</v>
      </c>
      <c r="U593" s="42">
        <f t="shared" si="292"/>
        <v>0.35925032564275261</v>
      </c>
      <c r="V593" s="42">
        <f t="shared" si="293"/>
        <v>1.1709016861495714</v>
      </c>
      <c r="W593" s="42">
        <f t="shared" si="294"/>
        <v>1.1580027589566517</v>
      </c>
      <c r="X593" s="42">
        <f t="shared" si="295"/>
        <v>1.2898927192919629E-2</v>
      </c>
      <c r="Y593" s="42">
        <f t="shared" si="269"/>
        <v>1.3467247865972191E-2</v>
      </c>
      <c r="Z593" s="10">
        <f t="shared" si="296"/>
        <v>21.633048365623953</v>
      </c>
      <c r="AA593">
        <f t="shared" si="274"/>
        <v>6874107.4843052933</v>
      </c>
      <c r="AB593" s="10">
        <f t="shared" si="275"/>
        <v>6.8741074843052932</v>
      </c>
      <c r="AC593" s="10">
        <f t="shared" si="276"/>
        <v>6.7731074843052932</v>
      </c>
      <c r="AD593" s="3">
        <f t="shared" si="277"/>
        <v>982.32160758597433</v>
      </c>
      <c r="AI593" s="94">
        <f t="shared" si="278"/>
        <v>1.1580027589566517</v>
      </c>
    </row>
    <row r="594" spans="2:35">
      <c r="B594" s="39">
        <f t="shared" si="279"/>
        <v>566</v>
      </c>
      <c r="C594" s="42">
        <f t="shared" si="280"/>
        <v>10.179856115105993</v>
      </c>
      <c r="D594" s="10">
        <f t="shared" si="281"/>
        <v>4.8201438848939091</v>
      </c>
      <c r="E594" s="40">
        <f t="shared" si="282"/>
        <v>36.359712230212182</v>
      </c>
      <c r="F594" s="40">
        <f t="shared" si="283"/>
        <v>46</v>
      </c>
      <c r="G594" s="3">
        <f t="shared" si="284"/>
        <v>323.20143884893105</v>
      </c>
      <c r="H594" s="3">
        <f t="shared" si="285"/>
        <v>150.59214621494854</v>
      </c>
      <c r="I594">
        <f t="shared" si="270"/>
        <v>1.5059214621494855E-4</v>
      </c>
      <c r="J594" s="4">
        <f t="shared" si="286"/>
        <v>1185.973746815986</v>
      </c>
      <c r="K594" s="40">
        <f t="shared" si="287"/>
        <v>7.8754023807003835</v>
      </c>
      <c r="L594" s="40">
        <f t="shared" si="271"/>
        <v>0</v>
      </c>
      <c r="M594" s="10">
        <f t="shared" si="288"/>
        <v>6.8741074843052932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15.277491576335116</v>
      </c>
      <c r="Q594" s="42">
        <f t="shared" si="290"/>
        <v>0.68693638228691456</v>
      </c>
      <c r="R594" s="4">
        <f t="shared" si="291"/>
        <v>201543.12376046809</v>
      </c>
      <c r="S594">
        <f t="shared" si="272"/>
        <v>2.0154312376046809E-4</v>
      </c>
      <c r="T594" s="41">
        <f t="shared" si="273"/>
        <v>6.2330741150817305E-4</v>
      </c>
      <c r="U594" s="42">
        <f t="shared" si="292"/>
        <v>0.35787206313651276</v>
      </c>
      <c r="V594" s="42">
        <f t="shared" si="293"/>
        <v>1.1707354968957979</v>
      </c>
      <c r="W594" s="42">
        <f t="shared" si="294"/>
        <v>1.157864300358268</v>
      </c>
      <c r="X594" s="42">
        <f t="shared" si="295"/>
        <v>1.2871196537529883E-2</v>
      </c>
      <c r="Y594" s="42">
        <f t="shared" si="269"/>
        <v>1.3482400637580431E-2</v>
      </c>
      <c r="Z594" s="10">
        <f t="shared" si="296"/>
        <v>21.630419258064038</v>
      </c>
      <c r="AA594">
        <f t="shared" si="274"/>
        <v>6873284.335029697</v>
      </c>
      <c r="AB594" s="10">
        <f t="shared" si="275"/>
        <v>6.8732843350296973</v>
      </c>
      <c r="AC594" s="10">
        <f t="shared" si="276"/>
        <v>6.7722843350296973</v>
      </c>
      <c r="AD594" s="3">
        <f t="shared" si="277"/>
        <v>982.20222407972403</v>
      </c>
      <c r="AI594" s="94">
        <f t="shared" si="278"/>
        <v>1.157864300358268</v>
      </c>
    </row>
    <row r="595" spans="2:35">
      <c r="B595" s="39">
        <f t="shared" si="279"/>
        <v>567</v>
      </c>
      <c r="C595" s="42">
        <f t="shared" si="280"/>
        <v>10.197841726616781</v>
      </c>
      <c r="D595" s="10">
        <f t="shared" si="281"/>
        <v>4.802158273383121</v>
      </c>
      <c r="E595" s="40">
        <f t="shared" si="282"/>
        <v>36.395683453233758</v>
      </c>
      <c r="F595" s="40">
        <f t="shared" si="283"/>
        <v>46</v>
      </c>
      <c r="G595" s="3">
        <f t="shared" si="284"/>
        <v>323.02158273382315</v>
      </c>
      <c r="H595" s="3">
        <f t="shared" si="285"/>
        <v>150.59214621494854</v>
      </c>
      <c r="I595">
        <f t="shared" si="270"/>
        <v>1.5059214621494855E-4</v>
      </c>
      <c r="J595" s="4">
        <f t="shared" si="286"/>
        <v>1188.0292127924977</v>
      </c>
      <c r="K595" s="40">
        <f t="shared" si="287"/>
        <v>7.889051604967217</v>
      </c>
      <c r="L595" s="40">
        <f t="shared" si="271"/>
        <v>0</v>
      </c>
      <c r="M595" s="10">
        <f t="shared" si="288"/>
        <v>6.8732843350296973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15.276907966333004</v>
      </c>
      <c r="Q595" s="42">
        <f t="shared" si="290"/>
        <v>0.6881136893408305</v>
      </c>
      <c r="R595" s="4">
        <f t="shared" si="291"/>
        <v>200767.00855984457</v>
      </c>
      <c r="S595">
        <f t="shared" si="272"/>
        <v>2.0076700855984456E-4</v>
      </c>
      <c r="T595" s="41">
        <f t="shared" si="273"/>
        <v>6.2408352670879658E-4</v>
      </c>
      <c r="U595" s="42">
        <f t="shared" si="292"/>
        <v>0.3564939464193736</v>
      </c>
      <c r="V595" s="42">
        <f t="shared" si="293"/>
        <v>1.1705669413559463</v>
      </c>
      <c r="W595" s="42">
        <f t="shared" si="294"/>
        <v>1.157723582798081</v>
      </c>
      <c r="X595" s="42">
        <f t="shared" si="295"/>
        <v>1.2843358557865336E-2</v>
      </c>
      <c r="Y595" s="42">
        <f t="shared" si="269"/>
        <v>1.3497521214206578E-2</v>
      </c>
      <c r="Z595" s="10">
        <f t="shared" si="296"/>
        <v>21.627747948079797</v>
      </c>
      <c r="AA595">
        <f t="shared" si="274"/>
        <v>6872447.9725651303</v>
      </c>
      <c r="AB595" s="10">
        <f t="shared" si="275"/>
        <v>6.87244797256513</v>
      </c>
      <c r="AC595" s="10">
        <f t="shared" si="276"/>
        <v>6.77144797256513</v>
      </c>
      <c r="AD595" s="3">
        <f t="shared" si="277"/>
        <v>982.08092422989557</v>
      </c>
      <c r="AI595" s="94">
        <f t="shared" si="278"/>
        <v>1.157723582798081</v>
      </c>
    </row>
    <row r="596" spans="2:35">
      <c r="B596" s="39">
        <f t="shared" si="279"/>
        <v>568</v>
      </c>
      <c r="C596" s="42">
        <f t="shared" si="280"/>
        <v>10.215827338127569</v>
      </c>
      <c r="D596" s="10">
        <f t="shared" si="281"/>
        <v>4.7841726618723328</v>
      </c>
      <c r="E596" s="40">
        <f t="shared" si="282"/>
        <v>36.431654676255334</v>
      </c>
      <c r="F596" s="40">
        <f t="shared" si="283"/>
        <v>46</v>
      </c>
      <c r="G596" s="3">
        <f t="shared" si="284"/>
        <v>322.84172661871526</v>
      </c>
      <c r="H596" s="3">
        <f t="shared" si="285"/>
        <v>150.59214621494854</v>
      </c>
      <c r="I596">
        <f t="shared" si="270"/>
        <v>1.5059214621494855E-4</v>
      </c>
      <c r="J596" s="4">
        <f t="shared" si="286"/>
        <v>1190.0867112677502</v>
      </c>
      <c r="K596" s="40">
        <f t="shared" si="287"/>
        <v>7.9027143259454791</v>
      </c>
      <c r="L596" s="40">
        <f t="shared" si="271"/>
        <v>0</v>
      </c>
      <c r="M596" s="10">
        <f t="shared" si="288"/>
        <v>6.87244797256513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15.276314939473684</v>
      </c>
      <c r="Q596" s="42">
        <f t="shared" si="290"/>
        <v>0.68929104209783043</v>
      </c>
      <c r="R596" s="4">
        <f t="shared" si="291"/>
        <v>199990.97656006884</v>
      </c>
      <c r="S596">
        <f t="shared" si="272"/>
        <v>1.9999097656006883E-4</v>
      </c>
      <c r="T596" s="41">
        <f t="shared" si="273"/>
        <v>6.2485955870857232E-4</v>
      </c>
      <c r="U596" s="42">
        <f t="shared" si="292"/>
        <v>0.35511597743865186</v>
      </c>
      <c r="V596" s="42">
        <f t="shared" si="293"/>
        <v>1.1703960198241741</v>
      </c>
      <c r="W596" s="42">
        <f t="shared" si="294"/>
        <v>1.1575806064401644</v>
      </c>
      <c r="X596" s="42">
        <f t="shared" si="295"/>
        <v>1.2815413384009711E-2</v>
      </c>
      <c r="Y596" s="42">
        <f t="shared" si="269"/>
        <v>1.3512609476486335E-2</v>
      </c>
      <c r="Z596" s="10">
        <f t="shared" si="296"/>
        <v>21.625034438800142</v>
      </c>
      <c r="AA596">
        <f t="shared" si="274"/>
        <v>6871598.3978912281</v>
      </c>
      <c r="AB596" s="10">
        <f t="shared" si="275"/>
        <v>6.8715983978912281</v>
      </c>
      <c r="AC596" s="10">
        <f t="shared" si="276"/>
        <v>6.7705983978912281</v>
      </c>
      <c r="AD596" s="3">
        <f t="shared" si="277"/>
        <v>981.95770817856828</v>
      </c>
      <c r="AI596" s="94">
        <f t="shared" si="278"/>
        <v>1.1575806064401644</v>
      </c>
    </row>
    <row r="597" spans="2:35">
      <c r="B597" s="39">
        <f t="shared" si="279"/>
        <v>569</v>
      </c>
      <c r="C597" s="42">
        <f t="shared" si="280"/>
        <v>10.233812949638358</v>
      </c>
      <c r="D597" s="10">
        <f t="shared" si="281"/>
        <v>4.7661870503615447</v>
      </c>
      <c r="E597" s="40">
        <f t="shared" si="282"/>
        <v>36.467625899276911</v>
      </c>
      <c r="F597" s="40">
        <f t="shared" si="283"/>
        <v>46</v>
      </c>
      <c r="G597" s="3">
        <f t="shared" si="284"/>
        <v>322.66187050360736</v>
      </c>
      <c r="H597" s="3">
        <f t="shared" si="285"/>
        <v>150.59214621494854</v>
      </c>
      <c r="I597">
        <f t="shared" si="270"/>
        <v>1.5059214621494855E-4</v>
      </c>
      <c r="J597" s="4">
        <f t="shared" si="286"/>
        <v>1192.146242241743</v>
      </c>
      <c r="K597" s="40">
        <f t="shared" si="287"/>
        <v>7.9163905436351669</v>
      </c>
      <c r="L597" s="40">
        <f t="shared" si="271"/>
        <v>0</v>
      </c>
      <c r="M597" s="10">
        <f t="shared" si="288"/>
        <v>6.8715983978912281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15.275712494112573</v>
      </c>
      <c r="Q597" s="42">
        <f t="shared" si="290"/>
        <v>0.69046844128740803</v>
      </c>
      <c r="R597" s="4">
        <f t="shared" si="291"/>
        <v>199215.02885781278</v>
      </c>
      <c r="S597">
        <f t="shared" si="272"/>
        <v>1.9921502885781277E-4</v>
      </c>
      <c r="T597" s="41">
        <f t="shared" si="273"/>
        <v>6.2563550641082846E-4</v>
      </c>
      <c r="U597" s="42">
        <f t="shared" si="292"/>
        <v>0.35373815814166382</v>
      </c>
      <c r="V597" s="42">
        <f t="shared" si="293"/>
        <v>1.1702227325995957</v>
      </c>
      <c r="W597" s="42">
        <f t="shared" si="294"/>
        <v>1.157435371451988</v>
      </c>
      <c r="X597" s="42">
        <f t="shared" si="295"/>
        <v>1.2787361147607701E-2</v>
      </c>
      <c r="Y597" s="42">
        <f t="shared" si="269"/>
        <v>1.3527665305138364E-2</v>
      </c>
      <c r="Z597" s="10">
        <f t="shared" si="296"/>
        <v>21.62227873341849</v>
      </c>
      <c r="AA597">
        <f t="shared" si="274"/>
        <v>6870735.6120078173</v>
      </c>
      <c r="AB597" s="10">
        <f t="shared" si="275"/>
        <v>6.8707356120078176</v>
      </c>
      <c r="AC597" s="10">
        <f t="shared" si="276"/>
        <v>6.7697356120078176</v>
      </c>
      <c r="AD597" s="3">
        <f t="shared" si="277"/>
        <v>981.83257607074938</v>
      </c>
      <c r="AI597" s="94">
        <f t="shared" si="278"/>
        <v>1.157435371451988</v>
      </c>
    </row>
    <row r="598" spans="2:35">
      <c r="B598" s="39">
        <f t="shared" si="279"/>
        <v>570</v>
      </c>
      <c r="C598" s="42">
        <f t="shared" si="280"/>
        <v>10.251798561149146</v>
      </c>
      <c r="D598" s="10">
        <f t="shared" si="281"/>
        <v>4.7482014388507565</v>
      </c>
      <c r="E598" s="40">
        <f t="shared" si="282"/>
        <v>36.503597122298487</v>
      </c>
      <c r="F598" s="40">
        <f t="shared" si="283"/>
        <v>46</v>
      </c>
      <c r="G598" s="3">
        <f t="shared" si="284"/>
        <v>322.48201438849946</v>
      </c>
      <c r="H598" s="3">
        <f t="shared" si="285"/>
        <v>150.59214621494854</v>
      </c>
      <c r="I598">
        <f t="shared" si="270"/>
        <v>1.5059214621494855E-4</v>
      </c>
      <c r="J598" s="4">
        <f t="shared" si="286"/>
        <v>1194.207805714477</v>
      </c>
      <c r="K598" s="40">
        <f t="shared" si="287"/>
        <v>7.9300802580362841</v>
      </c>
      <c r="L598" s="40">
        <f t="shared" si="271"/>
        <v>0</v>
      </c>
      <c r="M598" s="10">
        <f t="shared" si="288"/>
        <v>6.8707356120078176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15.275100628581866</v>
      </c>
      <c r="Q598" s="42">
        <f t="shared" si="290"/>
        <v>0.69164588763935775</v>
      </c>
      <c r="R598" s="4">
        <f t="shared" si="291"/>
        <v>198439.16654974845</v>
      </c>
      <c r="S598">
        <f t="shared" si="272"/>
        <v>1.9843916654974845E-4</v>
      </c>
      <c r="T598" s="41">
        <f t="shared" si="273"/>
        <v>6.2641136871889277E-4</v>
      </c>
      <c r="U598" s="42">
        <f t="shared" si="292"/>
        <v>0.35236049047572632</v>
      </c>
      <c r="V598" s="42">
        <f t="shared" si="293"/>
        <v>1.1700470799847795</v>
      </c>
      <c r="W598" s="42">
        <f t="shared" si="294"/>
        <v>1.1572878780044726</v>
      </c>
      <c r="X598" s="42">
        <f t="shared" si="295"/>
        <v>1.2759201980306889E-2</v>
      </c>
      <c r="Y598" s="42">
        <f t="shared" si="269"/>
        <v>1.3542688580963866E-2</v>
      </c>
      <c r="Z598" s="10">
        <f t="shared" si="296"/>
        <v>21.619480835191002</v>
      </c>
      <c r="AA598">
        <f t="shared" si="274"/>
        <v>6869859.6159343719</v>
      </c>
      <c r="AB598" s="10">
        <f t="shared" si="275"/>
        <v>6.8698596159343719</v>
      </c>
      <c r="AC598" s="10">
        <f t="shared" si="276"/>
        <v>6.7688596159343719</v>
      </c>
      <c r="AD598" s="3">
        <f t="shared" si="277"/>
        <v>981.70552805429611</v>
      </c>
      <c r="AI598" s="94">
        <f t="shared" si="278"/>
        <v>1.1572878780044726</v>
      </c>
    </row>
    <row r="599" spans="2:35">
      <c r="B599" s="39">
        <f t="shared" si="279"/>
        <v>571</v>
      </c>
      <c r="C599" s="42">
        <f t="shared" si="280"/>
        <v>10.269784172659934</v>
      </c>
      <c r="D599" s="10">
        <f t="shared" si="281"/>
        <v>4.7302158273399684</v>
      </c>
      <c r="E599" s="40">
        <f t="shared" si="282"/>
        <v>36.539568345320063</v>
      </c>
      <c r="F599" s="40">
        <f t="shared" si="283"/>
        <v>46</v>
      </c>
      <c r="G599" s="3">
        <f t="shared" si="284"/>
        <v>322.30215827339157</v>
      </c>
      <c r="H599" s="3">
        <f t="shared" si="285"/>
        <v>150.59214621494854</v>
      </c>
      <c r="I599">
        <f t="shared" si="270"/>
        <v>1.5059214621494855E-4</v>
      </c>
      <c r="J599" s="4">
        <f t="shared" si="286"/>
        <v>1196.2714016859516</v>
      </c>
      <c r="K599" s="40">
        <f t="shared" si="287"/>
        <v>7.9437834691488289</v>
      </c>
      <c r="L599" s="40">
        <f t="shared" si="271"/>
        <v>0</v>
      </c>
      <c r="M599" s="10">
        <f t="shared" si="288"/>
        <v>6.8698596159343719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15.274479341190141</v>
      </c>
      <c r="Q599" s="42">
        <f t="shared" si="290"/>
        <v>0.69282338188377934</v>
      </c>
      <c r="R599" s="4">
        <f t="shared" si="291"/>
        <v>197663.39073254776</v>
      </c>
      <c r="S599">
        <f t="shared" si="272"/>
        <v>1.9766339073254777E-4</v>
      </c>
      <c r="T599" s="41">
        <f t="shared" si="273"/>
        <v>6.2718714453609335E-4</v>
      </c>
      <c r="U599" s="42">
        <f t="shared" si="292"/>
        <v>0.35098297638815579</v>
      </c>
      <c r="V599" s="42">
        <f t="shared" si="293"/>
        <v>1.1698690622875938</v>
      </c>
      <c r="W599" s="42">
        <f t="shared" si="294"/>
        <v>1.1571381262718967</v>
      </c>
      <c r="X599" s="42">
        <f t="shared" si="295"/>
        <v>1.2730936015697081E-2</v>
      </c>
      <c r="Y599" s="42">
        <f t="shared" si="269"/>
        <v>1.3557679184848449E-2</v>
      </c>
      <c r="Z599" s="10">
        <f t="shared" si="296"/>
        <v>21.616640747438392</v>
      </c>
      <c r="AA599">
        <f t="shared" si="274"/>
        <v>6868970.4107105788</v>
      </c>
      <c r="AB599" s="10">
        <f t="shared" si="275"/>
        <v>6.8689704107105785</v>
      </c>
      <c r="AC599" s="10">
        <f t="shared" si="276"/>
        <v>6.7679704107105785</v>
      </c>
      <c r="AD599" s="3">
        <f t="shared" si="277"/>
        <v>981.57656427999689</v>
      </c>
      <c r="AI599" s="94">
        <f t="shared" si="278"/>
        <v>1.1571381262718967</v>
      </c>
    </row>
    <row r="600" spans="2:35">
      <c r="B600" s="39">
        <f t="shared" si="279"/>
        <v>572</v>
      </c>
      <c r="C600" s="42">
        <f t="shared" si="280"/>
        <v>10.287769784170722</v>
      </c>
      <c r="D600" s="10">
        <f t="shared" si="281"/>
        <v>4.7122302158291802</v>
      </c>
      <c r="E600" s="40">
        <f t="shared" si="282"/>
        <v>36.57553956834164</v>
      </c>
      <c r="F600" s="40">
        <f t="shared" si="283"/>
        <v>46</v>
      </c>
      <c r="G600" s="3">
        <f t="shared" si="284"/>
        <v>322.12230215828367</v>
      </c>
      <c r="H600" s="3">
        <f t="shared" si="285"/>
        <v>150.59214621494854</v>
      </c>
      <c r="I600">
        <f t="shared" si="270"/>
        <v>1.5059214621494855E-4</v>
      </c>
      <c r="J600" s="4">
        <f t="shared" si="286"/>
        <v>1198.3370301561667</v>
      </c>
      <c r="K600" s="40">
        <f t="shared" si="287"/>
        <v>7.9575001769727995</v>
      </c>
      <c r="L600" s="40">
        <f t="shared" si="271"/>
        <v>0</v>
      </c>
      <c r="M600" s="10">
        <f t="shared" si="288"/>
        <v>6.8689704107105785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15.273848630222718</v>
      </c>
      <c r="Q600" s="42">
        <f t="shared" si="290"/>
        <v>0.69400092475108255</v>
      </c>
      <c r="R600" s="4">
        <f t="shared" si="291"/>
        <v>196887.70250288275</v>
      </c>
      <c r="S600">
        <f t="shared" si="272"/>
        <v>1.9688770250288274E-4</v>
      </c>
      <c r="T600" s="41">
        <f t="shared" si="273"/>
        <v>6.279628327657584E-4</v>
      </c>
      <c r="U600" s="42">
        <f t="shared" si="292"/>
        <v>0.34960561782626876</v>
      </c>
      <c r="V600" s="42">
        <f t="shared" si="293"/>
        <v>1.1696886798197357</v>
      </c>
      <c r="W600" s="42">
        <f t="shared" si="294"/>
        <v>1.1569861164319957</v>
      </c>
      <c r="X600" s="42">
        <f t="shared" si="295"/>
        <v>1.2702563387740007E-2</v>
      </c>
      <c r="Y600" s="42">
        <f t="shared" si="269"/>
        <v>1.3572636997762148E-2</v>
      </c>
      <c r="Z600" s="10">
        <f t="shared" si="296"/>
        <v>21.613758473544866</v>
      </c>
      <c r="AA600">
        <f t="shared" si="274"/>
        <v>6868067.9973960007</v>
      </c>
      <c r="AB600" s="10">
        <f t="shared" si="275"/>
        <v>6.8680679973960004</v>
      </c>
      <c r="AC600" s="10">
        <f t="shared" si="276"/>
        <v>6.7670679973960004</v>
      </c>
      <c r="AD600" s="3">
        <f t="shared" si="277"/>
        <v>981.4456849015229</v>
      </c>
      <c r="AI600" s="94">
        <f t="shared" si="278"/>
        <v>1.1569861164319957</v>
      </c>
    </row>
    <row r="601" spans="2:35">
      <c r="B601" s="39">
        <f t="shared" si="279"/>
        <v>573</v>
      </c>
      <c r="C601" s="42">
        <f t="shared" si="280"/>
        <v>10.30575539568151</v>
      </c>
      <c r="D601" s="10">
        <f t="shared" si="281"/>
        <v>4.6942446043183921</v>
      </c>
      <c r="E601" s="40">
        <f t="shared" si="282"/>
        <v>36.611510791363216</v>
      </c>
      <c r="F601" s="40">
        <f t="shared" si="283"/>
        <v>46</v>
      </c>
      <c r="G601" s="3">
        <f t="shared" si="284"/>
        <v>321.94244604317578</v>
      </c>
      <c r="H601" s="3">
        <f t="shared" si="285"/>
        <v>150.59214621494854</v>
      </c>
      <c r="I601">
        <f t="shared" si="270"/>
        <v>1.5059214621494855E-4</v>
      </c>
      <c r="J601" s="4">
        <f t="shared" si="286"/>
        <v>1200.404691125123</v>
      </c>
      <c r="K601" s="40">
        <f t="shared" si="287"/>
        <v>7.9712303815082004</v>
      </c>
      <c r="L601" s="40">
        <f t="shared" si="271"/>
        <v>0</v>
      </c>
      <c r="M601" s="10">
        <f t="shared" si="288"/>
        <v>6.8680679973960004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15.273208493941413</v>
      </c>
      <c r="Q601" s="42">
        <f t="shared" si="290"/>
        <v>0.69517851697199162</v>
      </c>
      <c r="R601" s="4">
        <f t="shared" si="291"/>
        <v>196112.10295742541</v>
      </c>
      <c r="S601">
        <f t="shared" si="272"/>
        <v>1.961121029574254E-4</v>
      </c>
      <c r="T601" s="41">
        <f t="shared" si="273"/>
        <v>6.2873843231121579E-4</v>
      </c>
      <c r="U601" s="42">
        <f t="shared" si="292"/>
        <v>0.34822841673738203</v>
      </c>
      <c r="V601" s="42">
        <f t="shared" si="293"/>
        <v>1.1695059328971777</v>
      </c>
      <c r="W601" s="42">
        <f t="shared" si="294"/>
        <v>1.1568318486659017</v>
      </c>
      <c r="X601" s="42">
        <f t="shared" si="295"/>
        <v>1.2674084231276028E-2</v>
      </c>
      <c r="Y601" s="42">
        <f t="shared" si="269"/>
        <v>1.3587561900760044E-2</v>
      </c>
      <c r="Z601" s="10">
        <f t="shared" si="296"/>
        <v>21.610834016957963</v>
      </c>
      <c r="AA601">
        <f t="shared" si="274"/>
        <v>6867152.3770700283</v>
      </c>
      <c r="AB601" s="10">
        <f t="shared" si="275"/>
        <v>6.8671523770700285</v>
      </c>
      <c r="AC601" s="10">
        <f t="shared" si="276"/>
        <v>6.7661523770700285</v>
      </c>
      <c r="AD601" s="3">
        <f t="shared" si="277"/>
        <v>981.31289007542102</v>
      </c>
      <c r="AI601" s="94">
        <f t="shared" si="278"/>
        <v>1.1568318486659017</v>
      </c>
    </row>
    <row r="602" spans="2:35">
      <c r="B602" s="39">
        <f t="shared" si="279"/>
        <v>574</v>
      </c>
      <c r="C602" s="42">
        <f t="shared" si="280"/>
        <v>10.323741007192298</v>
      </c>
      <c r="D602" s="10">
        <f t="shared" si="281"/>
        <v>4.6762589928076039</v>
      </c>
      <c r="E602" s="40">
        <f t="shared" si="282"/>
        <v>36.647482014384792</v>
      </c>
      <c r="F602" s="40">
        <f t="shared" si="283"/>
        <v>46</v>
      </c>
      <c r="G602" s="3">
        <f t="shared" si="284"/>
        <v>321.76258992806788</v>
      </c>
      <c r="H602" s="3">
        <f t="shared" si="285"/>
        <v>150.59214621494854</v>
      </c>
      <c r="I602">
        <f t="shared" si="270"/>
        <v>1.5059214621494855E-4</v>
      </c>
      <c r="J602" s="4">
        <f t="shared" si="286"/>
        <v>1202.4743845928197</v>
      </c>
      <c r="K602" s="40">
        <f t="shared" si="287"/>
        <v>7.9849740827550271</v>
      </c>
      <c r="L602" s="40">
        <f t="shared" si="271"/>
        <v>0</v>
      </c>
      <c r="M602" s="10">
        <f t="shared" si="288"/>
        <v>6.8671523770700285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15.27255893058447</v>
      </c>
      <c r="Q602" s="42">
        <f t="shared" si="290"/>
        <v>0.6963561592775499</v>
      </c>
      <c r="R602" s="4">
        <f t="shared" si="291"/>
        <v>195336.59319284765</v>
      </c>
      <c r="S602">
        <f t="shared" si="272"/>
        <v>1.9533659319284765E-4</v>
      </c>
      <c r="T602" s="41">
        <f t="shared" si="273"/>
        <v>6.2951394207579352E-4</v>
      </c>
      <c r="U602" s="42">
        <f t="shared" si="292"/>
        <v>0.34685137506881186</v>
      </c>
      <c r="V602" s="42">
        <f t="shared" si="293"/>
        <v>1.1693208218410249</v>
      </c>
      <c r="W602" s="42">
        <f t="shared" si="294"/>
        <v>1.156675323158137</v>
      </c>
      <c r="X602" s="42">
        <f t="shared" si="295"/>
        <v>1.264549868288789E-2</v>
      </c>
      <c r="Y602" s="42">
        <f t="shared" si="269"/>
        <v>1.3602453774983895E-2</v>
      </c>
      <c r="Z602" s="10">
        <f t="shared" si="296"/>
        <v>21.60786738119004</v>
      </c>
      <c r="AA602">
        <f t="shared" si="274"/>
        <v>6866223.5508323526</v>
      </c>
      <c r="AB602" s="10">
        <f t="shared" si="275"/>
        <v>6.8662235508323528</v>
      </c>
      <c r="AC602" s="10">
        <f t="shared" si="276"/>
        <v>6.7652235508323528</v>
      </c>
      <c r="AD602" s="3">
        <f t="shared" si="277"/>
        <v>981.17817996118242</v>
      </c>
      <c r="AI602" s="94">
        <f t="shared" si="278"/>
        <v>1.156675323158137</v>
      </c>
    </row>
    <row r="603" spans="2:35">
      <c r="B603" s="39">
        <f t="shared" si="279"/>
        <v>575</v>
      </c>
      <c r="C603" s="42">
        <f t="shared" si="280"/>
        <v>10.341726618703087</v>
      </c>
      <c r="D603" s="10">
        <f t="shared" si="281"/>
        <v>4.6582733812968158</v>
      </c>
      <c r="E603" s="40">
        <f t="shared" si="282"/>
        <v>36.683453237406368</v>
      </c>
      <c r="F603" s="40">
        <f t="shared" si="283"/>
        <v>46</v>
      </c>
      <c r="G603" s="3">
        <f t="shared" si="284"/>
        <v>321.58273381295999</v>
      </c>
      <c r="H603" s="3">
        <f t="shared" si="285"/>
        <v>150.59214621494854</v>
      </c>
      <c r="I603">
        <f t="shared" si="270"/>
        <v>1.5059214621494855E-4</v>
      </c>
      <c r="J603" s="4">
        <f t="shared" si="286"/>
        <v>1204.5461105592574</v>
      </c>
      <c r="K603" s="40">
        <f t="shared" si="287"/>
        <v>7.9987312807132831</v>
      </c>
      <c r="L603" s="40">
        <f t="shared" si="271"/>
        <v>0</v>
      </c>
      <c r="M603" s="10">
        <f t="shared" si="288"/>
        <v>6.8662235508323528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15.271899938366879</v>
      </c>
      <c r="Q603" s="42">
        <f t="shared" si="290"/>
        <v>0.69753385239912435</v>
      </c>
      <c r="R603" s="4">
        <f t="shared" si="291"/>
        <v>194561.17430582148</v>
      </c>
      <c r="S603">
        <f t="shared" si="272"/>
        <v>1.9456117430582148E-4</v>
      </c>
      <c r="T603" s="41">
        <f t="shared" si="273"/>
        <v>6.3028936096281966E-4</v>
      </c>
      <c r="U603" s="42">
        <f t="shared" si="292"/>
        <v>0.34547449476787495</v>
      </c>
      <c r="V603" s="42">
        <f t="shared" si="293"/>
        <v>1.1691333469759648</v>
      </c>
      <c r="W603" s="42">
        <f t="shared" si="294"/>
        <v>1.1565165400966941</v>
      </c>
      <c r="X603" s="42">
        <f t="shared" si="295"/>
        <v>1.2616806879270692E-2</v>
      </c>
      <c r="Y603" s="42">
        <f t="shared" si="269"/>
        <v>1.3617312501661845E-2</v>
      </c>
      <c r="Z603" s="10">
        <f t="shared" si="296"/>
        <v>21.604858569816667</v>
      </c>
      <c r="AA603">
        <f t="shared" si="274"/>
        <v>6865281.5198024465</v>
      </c>
      <c r="AB603" s="10">
        <f t="shared" si="275"/>
        <v>6.8652815198024468</v>
      </c>
      <c r="AC603" s="10">
        <f t="shared" si="276"/>
        <v>6.7642815198024469</v>
      </c>
      <c r="AD603" s="3">
        <f t="shared" si="277"/>
        <v>981.04155472116702</v>
      </c>
      <c r="AI603" s="94">
        <f t="shared" si="278"/>
        <v>1.1565165400966941</v>
      </c>
    </row>
    <row r="604" spans="2:35">
      <c r="B604" s="39">
        <f t="shared" si="279"/>
        <v>576</v>
      </c>
      <c r="C604" s="42">
        <f t="shared" si="280"/>
        <v>10.359712230213875</v>
      </c>
      <c r="D604" s="10">
        <f t="shared" si="281"/>
        <v>4.6402877697860276</v>
      </c>
      <c r="E604" s="40">
        <f t="shared" si="282"/>
        <v>36.719424460427945</v>
      </c>
      <c r="F604" s="40">
        <f t="shared" si="283"/>
        <v>46</v>
      </c>
      <c r="G604" s="3">
        <f t="shared" si="284"/>
        <v>321.40287769785209</v>
      </c>
      <c r="H604" s="3">
        <f t="shared" si="285"/>
        <v>150.59214621494854</v>
      </c>
      <c r="I604">
        <f t="shared" si="270"/>
        <v>1.5059214621494855E-4</v>
      </c>
      <c r="J604" s="4">
        <f t="shared" si="286"/>
        <v>1206.6198690244355</v>
      </c>
      <c r="K604" s="40">
        <f t="shared" si="287"/>
        <v>8.0125019753829658</v>
      </c>
      <c r="L604" s="40">
        <f t="shared" si="271"/>
        <v>0</v>
      </c>
      <c r="M604" s="10">
        <f t="shared" si="288"/>
        <v>6.8652815198024468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15.271231515479966</v>
      </c>
      <c r="Q604" s="42">
        <f t="shared" si="290"/>
        <v>0.69871159706841024</v>
      </c>
      <c r="R604" s="4">
        <f t="shared" si="291"/>
        <v>193785.84739301895</v>
      </c>
      <c r="S604">
        <f t="shared" si="272"/>
        <v>1.9378584739301896E-4</v>
      </c>
      <c r="T604" s="41">
        <f t="shared" si="273"/>
        <v>6.3106468787562221E-4</v>
      </c>
      <c r="U604" s="42">
        <f t="shared" si="292"/>
        <v>0.34409777778188805</v>
      </c>
      <c r="V604" s="42">
        <f t="shared" si="293"/>
        <v>1.1689435086313431</v>
      </c>
      <c r="W604" s="42">
        <f t="shared" si="294"/>
        <v>1.1563554996729468</v>
      </c>
      <c r="X604" s="42">
        <f t="shared" si="295"/>
        <v>1.2588008958396291E-2</v>
      </c>
      <c r="Y604" s="42">
        <f t="shared" si="269"/>
        <v>1.363213796210952E-2</v>
      </c>
      <c r="Z604" s="10">
        <f t="shared" si="296"/>
        <v>21.601807586477261</v>
      </c>
      <c r="AA604">
        <f t="shared" si="274"/>
        <v>6864326.2851197803</v>
      </c>
      <c r="AB604" s="10">
        <f t="shared" si="275"/>
        <v>6.8643262851197804</v>
      </c>
      <c r="AC604" s="10">
        <f t="shared" si="276"/>
        <v>6.7633262851197804</v>
      </c>
      <c r="AD604" s="3">
        <f t="shared" si="277"/>
        <v>980.90301452063534</v>
      </c>
      <c r="AI604" s="94">
        <f t="shared" si="278"/>
        <v>1.1563554996729468</v>
      </c>
    </row>
    <row r="605" spans="2:35">
      <c r="B605" s="39">
        <f t="shared" si="279"/>
        <v>577</v>
      </c>
      <c r="C605" s="42">
        <f t="shared" si="280"/>
        <v>10.377697841724663</v>
      </c>
      <c r="D605" s="10">
        <f t="shared" si="281"/>
        <v>4.6223021582752395</v>
      </c>
      <c r="E605" s="40">
        <f t="shared" si="282"/>
        <v>36.755395683449521</v>
      </c>
      <c r="F605" s="40">
        <f t="shared" si="283"/>
        <v>46</v>
      </c>
      <c r="G605" s="3">
        <f t="shared" si="284"/>
        <v>321.2230215827442</v>
      </c>
      <c r="H605" s="3">
        <f t="shared" si="285"/>
        <v>150.59214621494854</v>
      </c>
      <c r="I605">
        <f t="shared" si="270"/>
        <v>1.5059214621494855E-4</v>
      </c>
      <c r="J605" s="4">
        <f t="shared" si="286"/>
        <v>1208.6956599883547</v>
      </c>
      <c r="K605" s="40">
        <f t="shared" si="287"/>
        <v>8.026286166764077</v>
      </c>
      <c r="L605" s="40">
        <f t="shared" si="271"/>
        <v>0</v>
      </c>
      <c r="M605" s="10">
        <f t="shared" si="288"/>
        <v>6.8643262851197804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15.270553660091544</v>
      </c>
      <c r="Q605" s="42">
        <f t="shared" si="290"/>
        <v>0.69988939401743588</v>
      </c>
      <c r="R605" s="4">
        <f t="shared" si="291"/>
        <v>193010.61355111198</v>
      </c>
      <c r="S605">
        <f t="shared" si="272"/>
        <v>1.9301061355111199E-4</v>
      </c>
      <c r="T605" s="41">
        <f t="shared" si="273"/>
        <v>6.3183992171752916E-4</v>
      </c>
      <c r="U605" s="42">
        <f t="shared" si="292"/>
        <v>0.34272122605816752</v>
      </c>
      <c r="V605" s="42">
        <f t="shared" si="293"/>
        <v>1.1687513071411084</v>
      </c>
      <c r="W605" s="42">
        <f t="shared" si="294"/>
        <v>1.1561922020816882</v>
      </c>
      <c r="X605" s="42">
        <f t="shared" si="295"/>
        <v>1.2559105059420261E-2</v>
      </c>
      <c r="Y605" s="42">
        <f t="shared" si="269"/>
        <v>1.3646930037730997E-2</v>
      </c>
      <c r="Z605" s="10">
        <f t="shared" si="296"/>
        <v>21.59871443487549</v>
      </c>
      <c r="AA605">
        <f t="shared" si="274"/>
        <v>6863357.8479439402</v>
      </c>
      <c r="AB605" s="10">
        <f t="shared" si="275"/>
        <v>6.8633578479439405</v>
      </c>
      <c r="AC605" s="10">
        <f t="shared" si="276"/>
        <v>6.7623578479439406</v>
      </c>
      <c r="AD605" s="3">
        <f t="shared" si="277"/>
        <v>980.76255952776512</v>
      </c>
      <c r="AI605" s="94">
        <f t="shared" si="278"/>
        <v>1.1561922020816882</v>
      </c>
    </row>
    <row r="606" spans="2:35">
      <c r="B606" s="39">
        <f t="shared" si="279"/>
        <v>578</v>
      </c>
      <c r="C606" s="42">
        <f t="shared" si="280"/>
        <v>10.395683453235451</v>
      </c>
      <c r="D606" s="10">
        <f t="shared" si="281"/>
        <v>4.6043165467644513</v>
      </c>
      <c r="E606" s="40">
        <f t="shared" si="282"/>
        <v>36.791366906471097</v>
      </c>
      <c r="F606" s="40">
        <f t="shared" si="283"/>
        <v>46</v>
      </c>
      <c r="G606" s="3">
        <f t="shared" si="284"/>
        <v>321.0431654676363</v>
      </c>
      <c r="H606" s="3">
        <f t="shared" si="285"/>
        <v>150.59214621494854</v>
      </c>
      <c r="I606">
        <f t="shared" si="270"/>
        <v>1.5059214621494855E-4</v>
      </c>
      <c r="J606" s="4">
        <f t="shared" si="286"/>
        <v>1210.7734834510143</v>
      </c>
      <c r="K606" s="40">
        <f t="shared" si="287"/>
        <v>8.0400838548566131</v>
      </c>
      <c r="L606" s="40">
        <f t="shared" si="271"/>
        <v>0</v>
      </c>
      <c r="M606" s="10">
        <f t="shared" si="288"/>
        <v>6.8633578479439405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15.269866370345952</v>
      </c>
      <c r="Q606" s="42">
        <f t="shared" si="290"/>
        <v>0.7010672439785669</v>
      </c>
      <c r="R606" s="4">
        <f t="shared" si="291"/>
        <v>192235.47387677259</v>
      </c>
      <c r="S606">
        <f t="shared" si="272"/>
        <v>1.9223547387677258E-4</v>
      </c>
      <c r="T606" s="41">
        <f t="shared" si="273"/>
        <v>6.3261506139186859E-4</v>
      </c>
      <c r="U606" s="42">
        <f t="shared" si="292"/>
        <v>0.34134484154403</v>
      </c>
      <c r="V606" s="42">
        <f t="shared" si="293"/>
        <v>1.1685567428434276</v>
      </c>
      <c r="W606" s="42">
        <f t="shared" si="294"/>
        <v>1.1560266475211494</v>
      </c>
      <c r="X606" s="42">
        <f t="shared" si="295"/>
        <v>1.2530095322278223E-2</v>
      </c>
      <c r="Y606" s="42">
        <f t="shared" ref="Y606:Y669" si="299">IF((X606*(Q606-Q605)+Y605)&lt;0,0,X606*(Q606-Q605)+Y605)</f>
        <v>1.3661688610019311E-2</v>
      </c>
      <c r="Z606" s="10">
        <f t="shared" si="296"/>
        <v>21.595579118778968</v>
      </c>
      <c r="AA606">
        <f t="shared" si="274"/>
        <v>6862376.2094545271</v>
      </c>
      <c r="AB606" s="10">
        <f t="shared" si="275"/>
        <v>6.8623762094545269</v>
      </c>
      <c r="AC606" s="10">
        <f t="shared" si="276"/>
        <v>6.7613762094545269</v>
      </c>
      <c r="AD606" s="3">
        <f t="shared" si="277"/>
        <v>980.62018991363698</v>
      </c>
      <c r="AI606" s="94">
        <f t="shared" si="278"/>
        <v>1.1560266475211494</v>
      </c>
    </row>
    <row r="607" spans="2:35">
      <c r="B607" s="39">
        <f t="shared" si="279"/>
        <v>579</v>
      </c>
      <c r="C607" s="42">
        <f t="shared" si="280"/>
        <v>10.413669064746239</v>
      </c>
      <c r="D607" s="10">
        <f t="shared" si="281"/>
        <v>4.5863309352536632</v>
      </c>
      <c r="E607" s="40">
        <f t="shared" si="282"/>
        <v>36.827338129492674</v>
      </c>
      <c r="F607" s="40">
        <f t="shared" si="283"/>
        <v>46</v>
      </c>
      <c r="G607" s="3">
        <f t="shared" si="284"/>
        <v>320.8633093525284</v>
      </c>
      <c r="H607" s="3">
        <f t="shared" si="285"/>
        <v>150.59214621494854</v>
      </c>
      <c r="I607">
        <f t="shared" si="270"/>
        <v>1.5059214621494855E-4</v>
      </c>
      <c r="J607" s="4">
        <f t="shared" si="286"/>
        <v>1212.8533394124147</v>
      </c>
      <c r="K607" s="40">
        <f t="shared" si="287"/>
        <v>8.0538950396605795</v>
      </c>
      <c r="L607" s="40">
        <f t="shared" si="271"/>
        <v>0</v>
      </c>
      <c r="M607" s="10">
        <f t="shared" si="288"/>
        <v>6.8623762094545269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15.26916964436397</v>
      </c>
      <c r="Q607" s="42">
        <f t="shared" si="290"/>
        <v>0.70224514768451118</v>
      </c>
      <c r="R607" s="4">
        <f t="shared" si="291"/>
        <v>191460.42946667277</v>
      </c>
      <c r="S607">
        <f t="shared" si="272"/>
        <v>1.9146042946667277E-4</v>
      </c>
      <c r="T607" s="41">
        <f t="shared" si="273"/>
        <v>6.3339010580196837E-4</v>
      </c>
      <c r="U607" s="42">
        <f t="shared" si="292"/>
        <v>0.33996862618679213</v>
      </c>
      <c r="V607" s="42">
        <f t="shared" si="293"/>
        <v>1.1683598160807227</v>
      </c>
      <c r="W607" s="42">
        <f t="shared" si="294"/>
        <v>1.155858836192984</v>
      </c>
      <c r="X607" s="42">
        <f t="shared" si="295"/>
        <v>1.2500979887738684E-2</v>
      </c>
      <c r="Y607" s="42">
        <f t="shared" si="299"/>
        <v>1.3676413560557014E-2</v>
      </c>
      <c r="Z607" s="10">
        <f t="shared" si="296"/>
        <v>21.592401642019006</v>
      </c>
      <c r="AA607">
        <f t="shared" si="274"/>
        <v>6861381.370851092</v>
      </c>
      <c r="AB607" s="10">
        <f t="shared" si="275"/>
        <v>6.8613813708510918</v>
      </c>
      <c r="AC607" s="10">
        <f t="shared" si="276"/>
        <v>6.7603813708510918</v>
      </c>
      <c r="AD607" s="3">
        <f t="shared" si="277"/>
        <v>980.47590585222508</v>
      </c>
      <c r="AI607" s="94">
        <f t="shared" si="278"/>
        <v>1.155858836192984</v>
      </c>
    </row>
    <row r="608" spans="2:35">
      <c r="B608" s="39">
        <f t="shared" si="279"/>
        <v>580</v>
      </c>
      <c r="C608" s="42">
        <f t="shared" si="280"/>
        <v>10.431654676257027</v>
      </c>
      <c r="D608" s="10">
        <f t="shared" si="281"/>
        <v>4.5683453237428751</v>
      </c>
      <c r="E608" s="40">
        <f t="shared" si="282"/>
        <v>36.86330935251425</v>
      </c>
      <c r="F608" s="40">
        <f t="shared" si="283"/>
        <v>46</v>
      </c>
      <c r="G608" s="3">
        <f t="shared" si="284"/>
        <v>320.68345323742051</v>
      </c>
      <c r="H608" s="3">
        <f t="shared" si="285"/>
        <v>150.59214621494854</v>
      </c>
      <c r="I608">
        <f t="shared" si="270"/>
        <v>1.5059214621494855E-4</v>
      </c>
      <c r="J608" s="4">
        <f t="shared" si="286"/>
        <v>1214.9352278725562</v>
      </c>
      <c r="K608" s="40">
        <f t="shared" si="287"/>
        <v>8.0677197211759744</v>
      </c>
      <c r="L608" s="40">
        <f t="shared" si="271"/>
        <v>0</v>
      </c>
      <c r="M608" s="10">
        <f t="shared" si="288"/>
        <v>6.8613813708510918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15.268463480242733</v>
      </c>
      <c r="Q608" s="42">
        <f t="shared" si="290"/>
        <v>0.70342310586832324</v>
      </c>
      <c r="R608" s="4">
        <f t="shared" si="291"/>
        <v>190685.48141748435</v>
      </c>
      <c r="S608">
        <f t="shared" si="272"/>
        <v>1.9068548141748434E-4</v>
      </c>
      <c r="T608" s="41">
        <f t="shared" si="273"/>
        <v>6.3416505385115683E-4</v>
      </c>
      <c r="U608" s="42">
        <f t="shared" si="292"/>
        <v>0.33859258193377029</v>
      </c>
      <c r="V608" s="42">
        <f t="shared" si="293"/>
        <v>1.1681605272003404</v>
      </c>
      <c r="W608" s="42">
        <f t="shared" si="294"/>
        <v>1.155688768302255</v>
      </c>
      <c r="X608" s="42">
        <f t="shared" si="295"/>
        <v>1.2471758898085383E-2</v>
      </c>
      <c r="Y608" s="42">
        <f t="shared" si="299"/>
        <v>1.3691104771017544E-2</v>
      </c>
      <c r="Z608" s="10">
        <f t="shared" si="296"/>
        <v>21.589182008491665</v>
      </c>
      <c r="AA608">
        <f t="shared" si="274"/>
        <v>6860373.3333534552</v>
      </c>
      <c r="AB608" s="10">
        <f t="shared" si="275"/>
        <v>6.8603733333534551</v>
      </c>
      <c r="AC608" s="10">
        <f t="shared" si="276"/>
        <v>6.7593733333534551</v>
      </c>
      <c r="AD608" s="3">
        <f t="shared" si="277"/>
        <v>980.32970752044309</v>
      </c>
      <c r="AI608" s="94">
        <f t="shared" si="278"/>
        <v>1.155688768302255</v>
      </c>
    </row>
    <row r="609" spans="2:35">
      <c r="B609" s="39">
        <f t="shared" si="279"/>
        <v>581</v>
      </c>
      <c r="C609" s="42">
        <f t="shared" si="280"/>
        <v>10.449640287767815</v>
      </c>
      <c r="D609" s="10">
        <f t="shared" si="281"/>
        <v>4.5503597122320869</v>
      </c>
      <c r="E609" s="40">
        <f t="shared" si="282"/>
        <v>36.899280575535826</v>
      </c>
      <c r="F609" s="40">
        <f t="shared" si="283"/>
        <v>46</v>
      </c>
      <c r="G609" s="3">
        <f t="shared" si="284"/>
        <v>320.50359712231261</v>
      </c>
      <c r="H609" s="3">
        <f t="shared" si="285"/>
        <v>150.59214621494854</v>
      </c>
      <c r="I609">
        <f t="shared" si="270"/>
        <v>1.5059214621494855E-4</v>
      </c>
      <c r="J609" s="4">
        <f t="shared" si="286"/>
        <v>1217.0191488314381</v>
      </c>
      <c r="K609" s="40">
        <f t="shared" si="287"/>
        <v>8.0815578994027941</v>
      </c>
      <c r="L609" s="40">
        <f t="shared" si="271"/>
        <v>0</v>
      </c>
      <c r="M609" s="10">
        <f t="shared" si="288"/>
        <v>6.8603733333534551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15.267747876055953</v>
      </c>
      <c r="Q609" s="42">
        <f t="shared" si="290"/>
        <v>0.70460111926340907</v>
      </c>
      <c r="R609" s="4">
        <f t="shared" si="291"/>
        <v>189910.63082587955</v>
      </c>
      <c r="S609">
        <f t="shared" si="272"/>
        <v>1.8991063082587955E-4</v>
      </c>
      <c r="T609" s="41">
        <f t="shared" si="273"/>
        <v>6.3493990444276162E-4</v>
      </c>
      <c r="U609" s="42">
        <f t="shared" si="292"/>
        <v>0.33721671073228127</v>
      </c>
      <c r="V609" s="42">
        <f t="shared" si="293"/>
        <v>1.1679588765531601</v>
      </c>
      <c r="W609" s="42">
        <f t="shared" si="294"/>
        <v>1.1555164440574914</v>
      </c>
      <c r="X609" s="42">
        <f t="shared" si="295"/>
        <v>1.2442432495668676E-2</v>
      </c>
      <c r="Y609" s="42">
        <f t="shared" si="299"/>
        <v>1.3705762123164893E-2</v>
      </c>
      <c r="Z609" s="10">
        <f t="shared" si="296"/>
        <v>21.585920222156137</v>
      </c>
      <c r="AA609">
        <f t="shared" si="274"/>
        <v>6859352.0982012013</v>
      </c>
      <c r="AB609" s="10">
        <f t="shared" si="275"/>
        <v>6.8593520982012013</v>
      </c>
      <c r="AC609" s="10">
        <f t="shared" si="276"/>
        <v>6.7583520982012013</v>
      </c>
      <c r="AD609" s="3">
        <f t="shared" si="277"/>
        <v>980.18159509807128</v>
      </c>
      <c r="AI609" s="94">
        <f t="shared" si="278"/>
        <v>1.1555164440574914</v>
      </c>
    </row>
    <row r="610" spans="2:35">
      <c r="B610" s="39">
        <f t="shared" si="279"/>
        <v>582</v>
      </c>
      <c r="C610" s="42">
        <f t="shared" si="280"/>
        <v>10.467625899278604</v>
      </c>
      <c r="D610" s="10">
        <f t="shared" si="281"/>
        <v>4.5323741007212988</v>
      </c>
      <c r="E610" s="40">
        <f t="shared" si="282"/>
        <v>36.935251798557402</v>
      </c>
      <c r="F610" s="40">
        <f t="shared" si="283"/>
        <v>46</v>
      </c>
      <c r="G610" s="3">
        <f t="shared" si="284"/>
        <v>320.32374100720472</v>
      </c>
      <c r="H610" s="3">
        <f t="shared" si="285"/>
        <v>150.59214621494854</v>
      </c>
      <c r="I610">
        <f t="shared" si="270"/>
        <v>1.5059214621494855E-4</v>
      </c>
      <c r="J610" s="4">
        <f t="shared" si="286"/>
        <v>1219.1051022890608</v>
      </c>
      <c r="K610" s="40">
        <f t="shared" si="287"/>
        <v>8.0954095743410441</v>
      </c>
      <c r="L610" s="40">
        <f t="shared" si="271"/>
        <v>0</v>
      </c>
      <c r="M610" s="10">
        <f t="shared" si="288"/>
        <v>6.8593520982012013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15.267022829853506</v>
      </c>
      <c r="Q610" s="42">
        <f t="shared" si="290"/>
        <v>0.70577918860353073</v>
      </c>
      <c r="R610" s="4">
        <f t="shared" si="291"/>
        <v>189135.87878853019</v>
      </c>
      <c r="S610">
        <f t="shared" si="272"/>
        <v>1.891358787885302E-4</v>
      </c>
      <c r="T610" s="41">
        <f t="shared" si="273"/>
        <v>6.3571465648011095E-4</v>
      </c>
      <c r="U610" s="42">
        <f t="shared" si="292"/>
        <v>0.33584101452964149</v>
      </c>
      <c r="V610" s="42">
        <f t="shared" si="293"/>
        <v>1.1677548644952513</v>
      </c>
      <c r="W610" s="42">
        <f t="shared" si="294"/>
        <v>1.1553418636706003</v>
      </c>
      <c r="X610" s="42">
        <f t="shared" si="295"/>
        <v>1.2413000824651022E-2</v>
      </c>
      <c r="Y610" s="42">
        <f t="shared" si="299"/>
        <v>1.372038549885532E-2</v>
      </c>
      <c r="Z610" s="10">
        <f t="shared" si="296"/>
        <v>21.582616287036284</v>
      </c>
      <c r="AA610">
        <f t="shared" si="274"/>
        <v>6858317.6666541668</v>
      </c>
      <c r="AB610" s="10">
        <f t="shared" si="275"/>
        <v>6.858317666654167</v>
      </c>
      <c r="AC610" s="10">
        <f t="shared" si="276"/>
        <v>6.757317666654167</v>
      </c>
      <c r="AD610" s="3">
        <f t="shared" si="277"/>
        <v>980.03156876782691</v>
      </c>
      <c r="AI610" s="94">
        <f t="shared" si="278"/>
        <v>1.1553418636706003</v>
      </c>
    </row>
    <row r="611" spans="2:35">
      <c r="B611" s="39">
        <f t="shared" si="279"/>
        <v>583</v>
      </c>
      <c r="C611" s="42">
        <f t="shared" si="280"/>
        <v>10.485611510789392</v>
      </c>
      <c r="D611" s="10">
        <f t="shared" si="281"/>
        <v>4.5143884892105106</v>
      </c>
      <c r="E611" s="40">
        <f t="shared" si="282"/>
        <v>36.971223021578979</v>
      </c>
      <c r="F611" s="40">
        <f t="shared" si="283"/>
        <v>46</v>
      </c>
      <c r="G611" s="3">
        <f t="shared" si="284"/>
        <v>320.14388489209682</v>
      </c>
      <c r="H611" s="3">
        <f t="shared" si="285"/>
        <v>150.59214621494854</v>
      </c>
      <c r="I611">
        <f t="shared" si="270"/>
        <v>1.5059214621494855E-4</v>
      </c>
      <c r="J611" s="4">
        <f t="shared" si="286"/>
        <v>1221.1930882454244</v>
      </c>
      <c r="K611" s="40">
        <f t="shared" si="287"/>
        <v>8.1092747459907208</v>
      </c>
      <c r="L611" s="40">
        <f t="shared" si="271"/>
        <v>0</v>
      </c>
      <c r="M611" s="10">
        <f t="shared" si="288"/>
        <v>6.858317666654167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15.266288339661768</v>
      </c>
      <c r="Q611" s="42">
        <f t="shared" si="290"/>
        <v>0.70695731462281086</v>
      </c>
      <c r="R611" s="4">
        <f t="shared" si="291"/>
        <v>188361.22640210827</v>
      </c>
      <c r="S611">
        <f t="shared" si="272"/>
        <v>1.8836122640210828E-4</v>
      </c>
      <c r="T611" s="41">
        <f t="shared" si="273"/>
        <v>6.3648930886653289E-4</v>
      </c>
      <c r="U611" s="42">
        <f t="shared" si="292"/>
        <v>0.33446549527316755</v>
      </c>
      <c r="V611" s="42">
        <f t="shared" si="293"/>
        <v>1.1675484913867047</v>
      </c>
      <c r="W611" s="42">
        <f t="shared" si="294"/>
        <v>1.1551650273569509</v>
      </c>
      <c r="X611" s="42">
        <f t="shared" si="295"/>
        <v>1.2383464029753766E-2</v>
      </c>
      <c r="Y611" s="42">
        <f t="shared" si="299"/>
        <v>1.3734974780037592E-2</v>
      </c>
      <c r="Z611" s="10">
        <f t="shared" si="296"/>
        <v>21.579270207219952</v>
      </c>
      <c r="AA611">
        <f t="shared" si="274"/>
        <v>6857270.039992217</v>
      </c>
      <c r="AB611" s="10">
        <f t="shared" si="275"/>
        <v>6.8572700399922173</v>
      </c>
      <c r="AC611" s="10">
        <f t="shared" si="276"/>
        <v>6.7562700399922173</v>
      </c>
      <c r="AD611" s="3">
        <f t="shared" si="277"/>
        <v>979.87962871533239</v>
      </c>
      <c r="AI611" s="94">
        <f t="shared" si="278"/>
        <v>1.1551650273569509</v>
      </c>
    </row>
    <row r="612" spans="2:35">
      <c r="B612" s="39">
        <f t="shared" si="279"/>
        <v>584</v>
      </c>
      <c r="C612" s="42">
        <f t="shared" si="280"/>
        <v>10.50359712230018</v>
      </c>
      <c r="D612" s="10">
        <f t="shared" si="281"/>
        <v>4.4964028776997225</v>
      </c>
      <c r="E612" s="40">
        <f t="shared" si="282"/>
        <v>37.007194244600555</v>
      </c>
      <c r="F612" s="40">
        <f t="shared" si="283"/>
        <v>46</v>
      </c>
      <c r="G612" s="3">
        <f t="shared" si="284"/>
        <v>319.96402877698893</v>
      </c>
      <c r="H612" s="3">
        <f t="shared" si="285"/>
        <v>150.59214621494854</v>
      </c>
      <c r="I612">
        <f t="shared" si="270"/>
        <v>1.5059214621494855E-4</v>
      </c>
      <c r="J612" s="4">
        <f t="shared" si="286"/>
        <v>1223.2831067005286</v>
      </c>
      <c r="K612" s="40">
        <f t="shared" si="287"/>
        <v>8.123153414351826</v>
      </c>
      <c r="L612" s="40">
        <f t="shared" si="271"/>
        <v>0</v>
      </c>
      <c r="M612" s="10">
        <f t="shared" si="288"/>
        <v>6.8572700399922173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15.265544403483428</v>
      </c>
      <c r="Q612" s="42">
        <f t="shared" si="290"/>
        <v>0.70813549805573739</v>
      </c>
      <c r="R612" s="4">
        <f t="shared" si="291"/>
        <v>187586.67476328585</v>
      </c>
      <c r="S612">
        <f t="shared" si="272"/>
        <v>1.8758667476328586E-4</v>
      </c>
      <c r="T612" s="41">
        <f t="shared" si="273"/>
        <v>6.3726386050535534E-4</v>
      </c>
      <c r="U612" s="42">
        <f t="shared" si="292"/>
        <v>0.33309015491017613</v>
      </c>
      <c r="V612" s="42">
        <f t="shared" si="293"/>
        <v>1.1673397575920463</v>
      </c>
      <c r="W612" s="42">
        <f t="shared" si="294"/>
        <v>1.1549859353353364</v>
      </c>
      <c r="X612" s="42">
        <f t="shared" si="295"/>
        <v>1.235382225670989E-2</v>
      </c>
      <c r="Y612" s="42">
        <f t="shared" si="299"/>
        <v>1.3749529848753767E-2</v>
      </c>
      <c r="Z612" s="10">
        <f t="shared" si="296"/>
        <v>21.57588198685907</v>
      </c>
      <c r="AA612">
        <f t="shared" si="274"/>
        <v>6856209.2195152827</v>
      </c>
      <c r="AB612" s="10">
        <f t="shared" si="275"/>
        <v>6.8562092195152831</v>
      </c>
      <c r="AC612" s="10">
        <f t="shared" si="276"/>
        <v>6.7552092195152831</v>
      </c>
      <c r="AD612" s="3">
        <f t="shared" si="277"/>
        <v>979.72577512912005</v>
      </c>
      <c r="AI612" s="94">
        <f t="shared" si="278"/>
        <v>1.1549859353353364</v>
      </c>
    </row>
    <row r="613" spans="2:35">
      <c r="B613" s="39">
        <f t="shared" si="279"/>
        <v>585</v>
      </c>
      <c r="C613" s="42">
        <f t="shared" si="280"/>
        <v>10.521582733810968</v>
      </c>
      <c r="D613" s="10">
        <f t="shared" si="281"/>
        <v>4.4784172661889343</v>
      </c>
      <c r="E613" s="40">
        <f t="shared" si="282"/>
        <v>37.043165467622131</v>
      </c>
      <c r="F613" s="40">
        <f t="shared" si="283"/>
        <v>46</v>
      </c>
      <c r="G613" s="3">
        <f t="shared" si="284"/>
        <v>319.78417266188103</v>
      </c>
      <c r="H613" s="3">
        <f t="shared" si="285"/>
        <v>150.59214621494854</v>
      </c>
      <c r="I613">
        <f t="shared" si="270"/>
        <v>1.5059214621494855E-4</v>
      </c>
      <c r="J613" s="4">
        <f t="shared" si="286"/>
        <v>1225.3751576543734</v>
      </c>
      <c r="K613" s="40">
        <f t="shared" si="287"/>
        <v>8.1370455794243561</v>
      </c>
      <c r="L613" s="40">
        <f t="shared" si="271"/>
        <v>0</v>
      </c>
      <c r="M613" s="10">
        <f t="shared" si="288"/>
        <v>6.8562092195152831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15.264791019297478</v>
      </c>
      <c r="Q613" s="42">
        <f t="shared" si="290"/>
        <v>0.70931373963716815</v>
      </c>
      <c r="R613" s="4">
        <f t="shared" si="291"/>
        <v>186812.22496873487</v>
      </c>
      <c r="S613">
        <f t="shared" si="272"/>
        <v>1.8681222496873487E-4</v>
      </c>
      <c r="T613" s="41">
        <f t="shared" si="273"/>
        <v>6.3803831029990627E-4</v>
      </c>
      <c r="U613" s="42">
        <f t="shared" si="292"/>
        <v>0.33171499538798377</v>
      </c>
      <c r="V613" s="42">
        <f t="shared" si="293"/>
        <v>1.1671286634804361</v>
      </c>
      <c r="W613" s="42">
        <f t="shared" si="294"/>
        <v>1.1548045878279807</v>
      </c>
      <c r="X613" s="42">
        <f t="shared" si="295"/>
        <v>1.2324075652455413E-2</v>
      </c>
      <c r="Y613" s="42">
        <f t="shared" si="299"/>
        <v>1.3764050587140189E-2</v>
      </c>
      <c r="Z613" s="10">
        <f t="shared" si="296"/>
        <v>21.5724516301701</v>
      </c>
      <c r="AA613">
        <f t="shared" si="274"/>
        <v>6855135.2065434987</v>
      </c>
      <c r="AB613" s="10">
        <f t="shared" si="275"/>
        <v>6.8551352065434985</v>
      </c>
      <c r="AC613" s="10">
        <f t="shared" si="276"/>
        <v>6.7541352065434985</v>
      </c>
      <c r="AD613" s="3">
        <f t="shared" si="277"/>
        <v>979.57000820065241</v>
      </c>
      <c r="AI613" s="94">
        <f t="shared" si="278"/>
        <v>1.1548045878279807</v>
      </c>
    </row>
    <row r="614" spans="2:35">
      <c r="B614" s="39">
        <f t="shared" si="279"/>
        <v>586</v>
      </c>
      <c r="C614" s="42">
        <f t="shared" si="280"/>
        <v>10.539568345321756</v>
      </c>
      <c r="D614" s="10">
        <f t="shared" si="281"/>
        <v>4.4604316546781462</v>
      </c>
      <c r="E614" s="40">
        <f t="shared" si="282"/>
        <v>37.079136690643708</v>
      </c>
      <c r="F614" s="40">
        <f t="shared" si="283"/>
        <v>46</v>
      </c>
      <c r="G614" s="3">
        <f t="shared" si="284"/>
        <v>319.60431654677313</v>
      </c>
      <c r="H614" s="3">
        <f t="shared" si="285"/>
        <v>150.59214621494854</v>
      </c>
      <c r="I614">
        <f t="shared" si="270"/>
        <v>1.5059214621494855E-4</v>
      </c>
      <c r="J614" s="4">
        <f t="shared" si="286"/>
        <v>1227.4692411069591</v>
      </c>
      <c r="K614" s="40">
        <f t="shared" si="287"/>
        <v>8.1509512412083165</v>
      </c>
      <c r="L614" s="40">
        <f t="shared" si="271"/>
        <v>0</v>
      </c>
      <c r="M614" s="10">
        <f t="shared" si="288"/>
        <v>6.8551352065434985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15.264028185059292</v>
      </c>
      <c r="Q614" s="42">
        <f t="shared" si="290"/>
        <v>0.7104920401023358</v>
      </c>
      <c r="R614" s="4">
        <f t="shared" si="291"/>
        <v>186037.87811512727</v>
      </c>
      <c r="S614">
        <f t="shared" si="272"/>
        <v>1.8603787811512728E-4</v>
      </c>
      <c r="T614" s="41">
        <f t="shared" si="273"/>
        <v>6.3881265715351389E-4</v>
      </c>
      <c r="U614" s="42">
        <f t="shared" si="292"/>
        <v>0.33034001865390689</v>
      </c>
      <c r="V614" s="42">
        <f t="shared" si="293"/>
        <v>1.1669152094251716</v>
      </c>
      <c r="W614" s="42">
        <f t="shared" si="294"/>
        <v>1.1546209850605609</v>
      </c>
      <c r="X614" s="42">
        <f t="shared" si="295"/>
        <v>1.2294224364610695E-2</v>
      </c>
      <c r="Y614" s="42">
        <f t="shared" si="299"/>
        <v>1.3778536877427885E-2</v>
      </c>
      <c r="Z614" s="10">
        <f t="shared" si="296"/>
        <v>21.568979141433552</v>
      </c>
      <c r="AA614">
        <f t="shared" si="274"/>
        <v>6854048.002417055</v>
      </c>
      <c r="AB614" s="10">
        <f t="shared" si="275"/>
        <v>6.8540480024170547</v>
      </c>
      <c r="AC614" s="10">
        <f t="shared" si="276"/>
        <v>6.7530480024170547</v>
      </c>
      <c r="AD614" s="3">
        <f t="shared" si="277"/>
        <v>979.41232812430098</v>
      </c>
      <c r="AI614" s="94">
        <f t="shared" si="278"/>
        <v>1.1546209850605609</v>
      </c>
    </row>
    <row r="615" spans="2:35">
      <c r="B615" s="39">
        <f t="shared" si="279"/>
        <v>587</v>
      </c>
      <c r="C615" s="42">
        <f t="shared" si="280"/>
        <v>10.557553956832544</v>
      </c>
      <c r="D615" s="10">
        <f t="shared" si="281"/>
        <v>4.442446043167358</v>
      </c>
      <c r="E615" s="40">
        <f t="shared" si="282"/>
        <v>37.115107913665284</v>
      </c>
      <c r="F615" s="40">
        <f t="shared" si="283"/>
        <v>46</v>
      </c>
      <c r="G615" s="3">
        <f t="shared" si="284"/>
        <v>319.42446043166524</v>
      </c>
      <c r="H615" s="3">
        <f t="shared" si="285"/>
        <v>150.59214621494854</v>
      </c>
      <c r="I615">
        <f t="shared" ref="I615:I678" si="300">H615/1000^2</f>
        <v>1.5059214621494855E-4</v>
      </c>
      <c r="J615" s="4">
        <f t="shared" si="286"/>
        <v>1229.5653570582856</v>
      </c>
      <c r="K615" s="40">
        <f t="shared" si="287"/>
        <v>8.1648703997037035</v>
      </c>
      <c r="L615" s="40">
        <f t="shared" ref="L615:L678" si="301">IF((gstar-K615)&lt;0,0,gstar-K615)</f>
        <v>0</v>
      </c>
      <c r="M615" s="10">
        <f t="shared" si="288"/>
        <v>6.8540480024170547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15.26325589870048</v>
      </c>
      <c r="Q615" s="42">
        <f t="shared" si="290"/>
        <v>0.71167040018685213</v>
      </c>
      <c r="R615" s="4">
        <f t="shared" si="291"/>
        <v>185263.63529913509</v>
      </c>
      <c r="S615">
        <f t="shared" ref="S615:S678" si="302">R615/1000^3</f>
        <v>1.8526363529913509E-4</v>
      </c>
      <c r="T615" s="41">
        <f t="shared" ref="T615:T678" si="303">(vc/1000^3-S615)</f>
        <v>6.3958689996950608E-4</v>
      </c>
      <c r="U615" s="42">
        <f t="shared" si="292"/>
        <v>0.32896522665526223</v>
      </c>
      <c r="V615" s="42">
        <f t="shared" si="293"/>
        <v>1.166699395803918</v>
      </c>
      <c r="W615" s="42">
        <f t="shared" si="294"/>
        <v>1.1544351272621829</v>
      </c>
      <c r="X615" s="42">
        <f t="shared" si="295"/>
        <v>1.2264268541735124E-2</v>
      </c>
      <c r="Y615" s="42">
        <f t="shared" si="299"/>
        <v>1.3792988601943255E-2</v>
      </c>
      <c r="Z615" s="10">
        <f t="shared" si="296"/>
        <v>21.565464524993978</v>
      </c>
      <c r="AA615">
        <f t="shared" ref="AA615:AA678" si="304">Z615*rat*to+patm*1000000</f>
        <v>6852947.6084961882</v>
      </c>
      <c r="AB615" s="10">
        <f t="shared" ref="AB615:AB678" si="305">AA615/1000000</f>
        <v>6.852947608496188</v>
      </c>
      <c r="AC615" s="10">
        <f t="shared" ref="AC615:AC678" si="306">AB615-patm</f>
        <v>6.751947608496188</v>
      </c>
      <c r="AD615" s="3">
        <f t="shared" ref="AD615:AD678" si="307">AC615*1000000/6895</f>
        <v>979.25273509734416</v>
      </c>
      <c r="AI615" s="94">
        <f t="shared" ref="AI615:AI678" si="308">($M615-patm)*1000000*$I615/SQRT(rat*to)*SQRT(k)*(2/(k+1))^((k+1)/2/(k-1))</f>
        <v>1.1544351272621829</v>
      </c>
    </row>
    <row r="616" spans="2:35">
      <c r="B616" s="39">
        <f t="shared" ref="B616:B679" si="309">1+B615</f>
        <v>588</v>
      </c>
      <c r="C616" s="42">
        <f t="shared" ref="C616:C679" si="310">xincp+C615</f>
        <v>10.575539568343332</v>
      </c>
      <c r="D616" s="10">
        <f t="shared" ref="D616:D679" si="311">(F616-E616)/2</f>
        <v>4.4244604316565699</v>
      </c>
      <c r="E616" s="40">
        <f t="shared" ref="E616:E679" si="312">E615+ci*2*xincp</f>
        <v>37.15107913668686</v>
      </c>
      <c r="F616" s="40">
        <f t="shared" ref="F616:F679" si="313">F615-osi*2*xincp</f>
        <v>46</v>
      </c>
      <c r="G616" s="3">
        <f t="shared" ref="G616:G679" si="314">G615-ei*n*2*xincp</f>
        <v>319.24460431655734</v>
      </c>
      <c r="H616" s="3">
        <f t="shared" ref="H616:H679" si="315">PI()/4*(dto+erate*(two-D616)/two)^2</f>
        <v>150.59214621494854</v>
      </c>
      <c r="I616">
        <f t="shared" si="300"/>
        <v>1.5059214621494855E-4</v>
      </c>
      <c r="J616" s="4">
        <f t="shared" ref="J616:J679" si="316">PI()/4*dc^2-PI()/4*(F616^2-E616^2)</f>
        <v>1231.663505508353</v>
      </c>
      <c r="K616" s="40">
        <f t="shared" ref="K616:K679" si="317">J616/H616</f>
        <v>8.1788030549105208</v>
      </c>
      <c r="L616" s="40">
        <f t="shared" si="301"/>
        <v>0</v>
      </c>
      <c r="M616" s="10">
        <f t="shared" ref="M616:M679" si="318">AB615</f>
        <v>6.852947608496188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15.262474158128871</v>
      </c>
      <c r="Q616" s="42">
        <f t="shared" ref="Q616:Q679" si="320">xincp/P616+Q615</f>
        <v>0.71284882062671306</v>
      </c>
      <c r="R616" s="4">
        <f t="shared" ref="R616:R679" si="321">PI()/4*(F616^2-E616^2)*G616</f>
        <v>184489.49761743026</v>
      </c>
      <c r="S616">
        <f t="shared" si="302"/>
        <v>1.8448949761743026E-4</v>
      </c>
      <c r="T616" s="41">
        <f t="shared" si="303"/>
        <v>6.4036103765121092E-4</v>
      </c>
      <c r="U616" s="42">
        <f t="shared" ref="U616:U679" si="322">rhopgrain*R616/1000^2</f>
        <v>0.32759062133936617</v>
      </c>
      <c r="V616" s="42">
        <f t="shared" ref="V616:V679" si="323">(U615-U616)/(Q616-Q615)</f>
        <v>1.1664812229990449</v>
      </c>
      <c r="W616" s="42">
        <f t="shared" ref="W616:W679" si="324">IF(V616&lt;AI616,IF(AB615&gt;pbd,AI616,0),AI616)</f>
        <v>1.1542470146653792</v>
      </c>
      <c r="X616" s="42">
        <f t="shared" ref="X616:X679" si="325">V616-W616</f>
        <v>1.223420833366573E-2</v>
      </c>
      <c r="Y616" s="42">
        <f t="shared" si="299"/>
        <v>1.3807405643109163E-2</v>
      </c>
      <c r="Z616" s="10">
        <f t="shared" ref="Z616:Z679" si="326">Y616/T616</f>
        <v>21.561907785260541</v>
      </c>
      <c r="AA616">
        <f t="shared" si="304"/>
        <v>6851834.026161368</v>
      </c>
      <c r="AB616" s="10">
        <f t="shared" si="305"/>
        <v>6.8518340261613684</v>
      </c>
      <c r="AC616" s="10">
        <f t="shared" si="306"/>
        <v>6.7508340261613684</v>
      </c>
      <c r="AD616" s="3">
        <f t="shared" si="307"/>
        <v>979.09122931999536</v>
      </c>
      <c r="AI616" s="94">
        <f t="shared" si="308"/>
        <v>1.1542470146653792</v>
      </c>
    </row>
    <row r="617" spans="2:35">
      <c r="B617" s="39">
        <f t="shared" si="309"/>
        <v>589</v>
      </c>
      <c r="C617" s="42">
        <f t="shared" si="310"/>
        <v>10.593525179854121</v>
      </c>
      <c r="D617" s="10">
        <f t="shared" si="311"/>
        <v>4.4064748201457817</v>
      </c>
      <c r="E617" s="40">
        <f t="shared" si="312"/>
        <v>37.187050359708437</v>
      </c>
      <c r="F617" s="40">
        <f t="shared" si="313"/>
        <v>46</v>
      </c>
      <c r="G617" s="3">
        <f t="shared" si="314"/>
        <v>319.06474820144945</v>
      </c>
      <c r="H617" s="3">
        <f t="shared" si="315"/>
        <v>150.59214621494854</v>
      </c>
      <c r="I617">
        <f t="shared" si="300"/>
        <v>1.5059214621494855E-4</v>
      </c>
      <c r="J617" s="4">
        <f t="shared" si="316"/>
        <v>1233.7636864571607</v>
      </c>
      <c r="K617" s="40">
        <f t="shared" si="317"/>
        <v>8.1927492068287631</v>
      </c>
      <c r="L617" s="40">
        <f t="shared" si="301"/>
        <v>0</v>
      </c>
      <c r="M617" s="10">
        <f t="shared" si="318"/>
        <v>6.8518340261613684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15.261682961228589</v>
      </c>
      <c r="Q617" s="42">
        <f t="shared" si="320"/>
        <v>0.7140273021583029</v>
      </c>
      <c r="R617" s="4">
        <f t="shared" si="321"/>
        <v>183715.46616668481</v>
      </c>
      <c r="S617">
        <f t="shared" si="302"/>
        <v>1.837154661666848E-4</v>
      </c>
      <c r="T617" s="41">
        <f t="shared" si="303"/>
        <v>6.411350691019564E-4</v>
      </c>
      <c r="U617" s="42">
        <f t="shared" si="322"/>
        <v>0.32621620465353557</v>
      </c>
      <c r="V617" s="42">
        <f t="shared" si="323"/>
        <v>1.1662606913970386</v>
      </c>
      <c r="W617" s="42">
        <f t="shared" si="324"/>
        <v>1.1540566475061418</v>
      </c>
      <c r="X617" s="42">
        <f t="shared" si="325"/>
        <v>1.2204043890896799E-2</v>
      </c>
      <c r="Y617" s="42">
        <f t="shared" si="299"/>
        <v>1.3821787883445296E-2</v>
      </c>
      <c r="Z617" s="10">
        <f t="shared" si="326"/>
        <v>21.558308926706502</v>
      </c>
      <c r="AA617">
        <f t="shared" si="304"/>
        <v>6850707.2568131303</v>
      </c>
      <c r="AB617" s="10">
        <f t="shared" si="305"/>
        <v>6.8507072568131306</v>
      </c>
      <c r="AC617" s="10">
        <f t="shared" si="306"/>
        <v>6.7497072568131307</v>
      </c>
      <c r="AD617" s="3">
        <f t="shared" si="307"/>
        <v>978.92781099537785</v>
      </c>
      <c r="AI617" s="94">
        <f t="shared" si="308"/>
        <v>1.1540566475061418</v>
      </c>
    </row>
    <row r="618" spans="2:35">
      <c r="B618" s="39">
        <f t="shared" si="309"/>
        <v>590</v>
      </c>
      <c r="C618" s="42">
        <f t="shared" si="310"/>
        <v>10.611510791364909</v>
      </c>
      <c r="D618" s="10">
        <f t="shared" si="311"/>
        <v>4.3884892086349936</v>
      </c>
      <c r="E618" s="40">
        <f t="shared" si="312"/>
        <v>37.223021582730013</v>
      </c>
      <c r="F618" s="40">
        <f t="shared" si="313"/>
        <v>46</v>
      </c>
      <c r="G618" s="3">
        <f t="shared" si="314"/>
        <v>318.88489208634155</v>
      </c>
      <c r="H618" s="3">
        <f t="shared" si="315"/>
        <v>150.59214621494854</v>
      </c>
      <c r="I618">
        <f t="shared" si="300"/>
        <v>1.5059214621494855E-4</v>
      </c>
      <c r="J618" s="4">
        <f t="shared" si="316"/>
        <v>1235.8658999047093</v>
      </c>
      <c r="K618" s="40">
        <f t="shared" si="317"/>
        <v>8.206708855458432</v>
      </c>
      <c r="L618" s="40">
        <f t="shared" si="301"/>
        <v>0</v>
      </c>
      <c r="M618" s="10">
        <f t="shared" si="318"/>
        <v>6.8507072568131306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15.260882305859933</v>
      </c>
      <c r="Q618" s="42">
        <f t="shared" si="320"/>
        <v>0.71520584551839961</v>
      </c>
      <c r="R618" s="4">
        <f t="shared" si="321"/>
        <v>182941.54204357069</v>
      </c>
      <c r="S618">
        <f t="shared" si="302"/>
        <v>1.829415420435707E-4</v>
      </c>
      <c r="T618" s="41">
        <f t="shared" si="303"/>
        <v>6.419089932250705E-4</v>
      </c>
      <c r="U618" s="42">
        <f t="shared" si="322"/>
        <v>0.32484197854508673</v>
      </c>
      <c r="V618" s="42">
        <f t="shared" si="323"/>
        <v>1.1660378013890604</v>
      </c>
      <c r="W618" s="42">
        <f t="shared" si="324"/>
        <v>1.1538640260238922</v>
      </c>
      <c r="X618" s="42">
        <f t="shared" si="325"/>
        <v>1.2173775365168282E-2</v>
      </c>
      <c r="Y618" s="42">
        <f t="shared" si="299"/>
        <v>1.3836135205569224E-2</v>
      </c>
      <c r="Z618" s="10">
        <f t="shared" si="326"/>
        <v>21.554667953869753</v>
      </c>
      <c r="AA618">
        <f t="shared" si="304"/>
        <v>6849567.3018722488</v>
      </c>
      <c r="AB618" s="10">
        <f t="shared" si="305"/>
        <v>6.8495673018722485</v>
      </c>
      <c r="AC618" s="10">
        <f t="shared" si="306"/>
        <v>6.7485673018722485</v>
      </c>
      <c r="AD618" s="3">
        <f t="shared" si="307"/>
        <v>978.76248032955027</v>
      </c>
      <c r="AI618" s="94">
        <f t="shared" si="308"/>
        <v>1.1538640260238922</v>
      </c>
    </row>
    <row r="619" spans="2:35">
      <c r="B619" s="39">
        <f t="shared" si="309"/>
        <v>591</v>
      </c>
      <c r="C619" s="42">
        <f t="shared" si="310"/>
        <v>10.629496402875697</v>
      </c>
      <c r="D619" s="10">
        <f t="shared" si="311"/>
        <v>4.3705035971242054</v>
      </c>
      <c r="E619" s="40">
        <f t="shared" si="312"/>
        <v>37.258992805751589</v>
      </c>
      <c r="F619" s="40">
        <f t="shared" si="313"/>
        <v>46</v>
      </c>
      <c r="G619" s="3">
        <f t="shared" si="314"/>
        <v>318.70503597123366</v>
      </c>
      <c r="H619" s="3">
        <f t="shared" si="315"/>
        <v>150.59214621494854</v>
      </c>
      <c r="I619">
        <f t="shared" si="300"/>
        <v>1.5059214621494855E-4</v>
      </c>
      <c r="J619" s="4">
        <f t="shared" si="316"/>
        <v>1237.9701458509987</v>
      </c>
      <c r="K619" s="40">
        <f t="shared" si="317"/>
        <v>8.2206820007995312</v>
      </c>
      <c r="L619" s="40">
        <f t="shared" si="301"/>
        <v>0</v>
      </c>
      <c r="M619" s="10">
        <f t="shared" si="318"/>
        <v>6.8495673018722485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15.260072189859445</v>
      </c>
      <c r="Q619" s="42">
        <f t="shared" si="320"/>
        <v>0.71638445144417884</v>
      </c>
      <c r="R619" s="4">
        <f t="shared" si="321"/>
        <v>182167.72634475995</v>
      </c>
      <c r="S619">
        <f t="shared" si="302"/>
        <v>1.8216772634475995E-4</v>
      </c>
      <c r="T619" s="41">
        <f t="shared" si="303"/>
        <v>6.4268280892388122E-4</v>
      </c>
      <c r="U619" s="42">
        <f t="shared" si="322"/>
        <v>0.32346794496133646</v>
      </c>
      <c r="V619" s="42">
        <f t="shared" si="323"/>
        <v>1.1658125533704835</v>
      </c>
      <c r="W619" s="42">
        <f t="shared" si="324"/>
        <v>1.1536691504615122</v>
      </c>
      <c r="X619" s="42">
        <f t="shared" si="325"/>
        <v>1.2143402908971312E-2</v>
      </c>
      <c r="Y619" s="42">
        <f t="shared" si="299"/>
        <v>1.3850447492196863E-2</v>
      </c>
      <c r="Z619" s="10">
        <f t="shared" si="326"/>
        <v>21.550984871352451</v>
      </c>
      <c r="AA619">
        <f t="shared" si="304"/>
        <v>6848414.1627796143</v>
      </c>
      <c r="AB619" s="10">
        <f t="shared" si="305"/>
        <v>6.8484141627796147</v>
      </c>
      <c r="AC619" s="10">
        <f t="shared" si="306"/>
        <v>6.7474141627796147</v>
      </c>
      <c r="AD619" s="3">
        <f t="shared" si="307"/>
        <v>978.59523753148869</v>
      </c>
      <c r="AI619" s="94">
        <f t="shared" si="308"/>
        <v>1.1536691504615122</v>
      </c>
    </row>
    <row r="620" spans="2:35">
      <c r="B620" s="39">
        <f t="shared" si="309"/>
        <v>592</v>
      </c>
      <c r="C620" s="42">
        <f t="shared" si="310"/>
        <v>10.647482014386485</v>
      </c>
      <c r="D620" s="10">
        <f t="shared" si="311"/>
        <v>4.3525179856134173</v>
      </c>
      <c r="E620" s="40">
        <f t="shared" si="312"/>
        <v>37.294964028773165</v>
      </c>
      <c r="F620" s="40">
        <f t="shared" si="313"/>
        <v>46</v>
      </c>
      <c r="G620" s="3">
        <f t="shared" si="314"/>
        <v>318.52517985612576</v>
      </c>
      <c r="H620" s="3">
        <f t="shared" si="315"/>
        <v>150.59214621494854</v>
      </c>
      <c r="I620">
        <f t="shared" si="300"/>
        <v>1.5059214621494855E-4</v>
      </c>
      <c r="J620" s="4">
        <f t="shared" si="316"/>
        <v>1240.076424296029</v>
      </c>
      <c r="K620" s="40">
        <f t="shared" si="317"/>
        <v>8.2346686428520588</v>
      </c>
      <c r="L620" s="40">
        <f t="shared" si="301"/>
        <v>0</v>
      </c>
      <c r="M620" s="10">
        <f t="shared" si="318"/>
        <v>6.8484141627796147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15.25925261103982</v>
      </c>
      <c r="Q620" s="42">
        <f t="shared" si="320"/>
        <v>0.71756312067321926</v>
      </c>
      <c r="R620" s="4">
        <f t="shared" si="321"/>
        <v>181394.02016692446</v>
      </c>
      <c r="S620">
        <f t="shared" si="302"/>
        <v>1.8139402016692445E-4</v>
      </c>
      <c r="T620" s="41">
        <f t="shared" si="303"/>
        <v>6.4345651510171675E-4</v>
      </c>
      <c r="U620" s="42">
        <f t="shared" si="322"/>
        <v>0.32209410584960108</v>
      </c>
      <c r="V620" s="42">
        <f t="shared" si="323"/>
        <v>1.1655849477413267</v>
      </c>
      <c r="W620" s="42">
        <f t="shared" si="324"/>
        <v>1.1534720210653224</v>
      </c>
      <c r="X620" s="42">
        <f t="shared" si="325"/>
        <v>1.2112926676004276E-2</v>
      </c>
      <c r="Y620" s="42">
        <f t="shared" si="299"/>
        <v>1.3864724626143493E-2</v>
      </c>
      <c r="Z620" s="10">
        <f t="shared" si="326"/>
        <v>21.547259683821487</v>
      </c>
      <c r="AA620">
        <f t="shared" si="304"/>
        <v>6847247.8409963874</v>
      </c>
      <c r="AB620" s="10">
        <f t="shared" si="305"/>
        <v>6.8472478409963875</v>
      </c>
      <c r="AC620" s="10">
        <f t="shared" si="306"/>
        <v>6.7462478409963875</v>
      </c>
      <c r="AD620" s="3">
        <f t="shared" si="307"/>
        <v>978.42608281310913</v>
      </c>
      <c r="AI620" s="94">
        <f t="shared" si="308"/>
        <v>1.1534720210653224</v>
      </c>
    </row>
    <row r="621" spans="2:35">
      <c r="B621" s="39">
        <f t="shared" si="309"/>
        <v>593</v>
      </c>
      <c r="C621" s="42">
        <f t="shared" si="310"/>
        <v>10.665467625897273</v>
      </c>
      <c r="D621" s="10">
        <f t="shared" si="311"/>
        <v>4.3345323741026291</v>
      </c>
      <c r="E621" s="40">
        <f t="shared" si="312"/>
        <v>37.330935251794742</v>
      </c>
      <c r="F621" s="40">
        <f t="shared" si="313"/>
        <v>46</v>
      </c>
      <c r="G621" s="3">
        <f t="shared" si="314"/>
        <v>318.34532374101786</v>
      </c>
      <c r="H621" s="3">
        <f t="shared" si="315"/>
        <v>150.59214621494854</v>
      </c>
      <c r="I621">
        <f t="shared" si="300"/>
        <v>1.5059214621494855E-4</v>
      </c>
      <c r="J621" s="4">
        <f t="shared" si="316"/>
        <v>1242.1847352397999</v>
      </c>
      <c r="K621" s="40">
        <f t="shared" si="317"/>
        <v>8.2486687816160114</v>
      </c>
      <c r="L621" s="40">
        <f t="shared" si="301"/>
        <v>0</v>
      </c>
      <c r="M621" s="10">
        <f t="shared" si="318"/>
        <v>6.8472478409963875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15.258423567189944</v>
      </c>
      <c r="Q621" s="42">
        <f t="shared" si="320"/>
        <v>0.71874185394350687</v>
      </c>
      <c r="R621" s="4">
        <f t="shared" si="321"/>
        <v>180620.42460673631</v>
      </c>
      <c r="S621">
        <f t="shared" si="302"/>
        <v>1.8062042460673632E-4</v>
      </c>
      <c r="T621" s="41">
        <f t="shared" si="303"/>
        <v>6.4423011066190485E-4</v>
      </c>
      <c r="U621" s="42">
        <f t="shared" si="322"/>
        <v>0.32072046315719738</v>
      </c>
      <c r="V621" s="42">
        <f t="shared" si="323"/>
        <v>1.1653549849055562</v>
      </c>
      <c r="W621" s="42">
        <f t="shared" si="324"/>
        <v>1.1532726380851086</v>
      </c>
      <c r="X621" s="42">
        <f t="shared" si="325"/>
        <v>1.208234682044762E-2</v>
      </c>
      <c r="Y621" s="42">
        <f t="shared" si="299"/>
        <v>1.3878966490323908E-2</v>
      </c>
      <c r="Z621" s="10">
        <f t="shared" si="326"/>
        <v>21.54349239600764</v>
      </c>
      <c r="AA621">
        <f t="shared" si="304"/>
        <v>6846068.3380037332</v>
      </c>
      <c r="AB621" s="10">
        <f t="shared" si="305"/>
        <v>6.8460683380037333</v>
      </c>
      <c r="AC621" s="10">
        <f t="shared" si="306"/>
        <v>6.7450683380037333</v>
      </c>
      <c r="AD621" s="3">
        <f t="shared" si="307"/>
        <v>978.2550163892289</v>
      </c>
      <c r="AI621" s="94">
        <f t="shared" si="308"/>
        <v>1.1532726380851086</v>
      </c>
    </row>
    <row r="622" spans="2:35">
      <c r="B622" s="39">
        <f t="shared" si="309"/>
        <v>594</v>
      </c>
      <c r="C622" s="42">
        <f t="shared" si="310"/>
        <v>10.683453237408061</v>
      </c>
      <c r="D622" s="10">
        <f t="shared" si="311"/>
        <v>4.316546762591841</v>
      </c>
      <c r="E622" s="40">
        <f t="shared" si="312"/>
        <v>37.366906474816318</v>
      </c>
      <c r="F622" s="40">
        <f t="shared" si="313"/>
        <v>46</v>
      </c>
      <c r="G622" s="3">
        <f t="shared" si="314"/>
        <v>318.16546762590997</v>
      </c>
      <c r="H622" s="3">
        <f t="shared" si="315"/>
        <v>150.59214621494854</v>
      </c>
      <c r="I622">
        <f t="shared" si="300"/>
        <v>1.5059214621494855E-4</v>
      </c>
      <c r="J622" s="4">
        <f t="shared" si="316"/>
        <v>1244.2950786823112</v>
      </c>
      <c r="K622" s="40">
        <f t="shared" si="317"/>
        <v>8.2626824170913906</v>
      </c>
      <c r="L622" s="40">
        <f t="shared" si="301"/>
        <v>0</v>
      </c>
      <c r="M622" s="10">
        <f t="shared" si="318"/>
        <v>6.8460683380037333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15.257585056074717</v>
      </c>
      <c r="Q622" s="42">
        <f t="shared" si="320"/>
        <v>0.71992065199343991</v>
      </c>
      <c r="R622" s="4">
        <f t="shared" si="321"/>
        <v>179846.94076086744</v>
      </c>
      <c r="S622">
        <f t="shared" si="302"/>
        <v>1.7984694076086743E-4</v>
      </c>
      <c r="T622" s="41">
        <f t="shared" si="303"/>
        <v>6.4500359450777374E-4</v>
      </c>
      <c r="U622" s="42">
        <f t="shared" si="322"/>
        <v>0.3193470188314419</v>
      </c>
      <c r="V622" s="42">
        <f t="shared" si="323"/>
        <v>1.1651226652720521</v>
      </c>
      <c r="W622" s="42">
        <f t="shared" si="324"/>
        <v>1.1530710017740764</v>
      </c>
      <c r="X622" s="42">
        <f t="shared" si="325"/>
        <v>1.2051663497975706E-2</v>
      </c>
      <c r="Y622" s="42">
        <f t="shared" si="299"/>
        <v>1.389317296775377E-2</v>
      </c>
      <c r="Z622" s="10">
        <f t="shared" si="326"/>
        <v>21.539683012706568</v>
      </c>
      <c r="AA622">
        <f t="shared" si="304"/>
        <v>6844875.6553031262</v>
      </c>
      <c r="AB622" s="10">
        <f t="shared" si="305"/>
        <v>6.8448756553031265</v>
      </c>
      <c r="AC622" s="10">
        <f t="shared" si="306"/>
        <v>6.7438756553031265</v>
      </c>
      <c r="AD622" s="3">
        <f t="shared" si="307"/>
        <v>978.08203847761081</v>
      </c>
      <c r="AI622" s="94">
        <f t="shared" si="308"/>
        <v>1.1530710017740764</v>
      </c>
    </row>
    <row r="623" spans="2:35">
      <c r="B623" s="39">
        <f t="shared" si="309"/>
        <v>595</v>
      </c>
      <c r="C623" s="42">
        <f t="shared" si="310"/>
        <v>10.701438848918849</v>
      </c>
      <c r="D623" s="10">
        <f t="shared" si="311"/>
        <v>4.2985611510810529</v>
      </c>
      <c r="E623" s="40">
        <f t="shared" si="312"/>
        <v>37.402877697837894</v>
      </c>
      <c r="F623" s="40">
        <f t="shared" si="313"/>
        <v>46</v>
      </c>
      <c r="G623" s="3">
        <f t="shared" si="314"/>
        <v>317.98561151080207</v>
      </c>
      <c r="H623" s="3">
        <f t="shared" si="315"/>
        <v>150.59214621494854</v>
      </c>
      <c r="I623">
        <f t="shared" si="300"/>
        <v>1.5059214621494855E-4</v>
      </c>
      <c r="J623" s="4">
        <f t="shared" si="316"/>
        <v>1246.4074546235638</v>
      </c>
      <c r="K623" s="40">
        <f t="shared" si="317"/>
        <v>8.2767095492782019</v>
      </c>
      <c r="L623" s="40">
        <f t="shared" si="301"/>
        <v>0</v>
      </c>
      <c r="M623" s="10">
        <f t="shared" si="318"/>
        <v>6.8448756553031265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15.256737075435209</v>
      </c>
      <c r="Q623" s="42">
        <f t="shared" si="320"/>
        <v>0.72109951556183338</v>
      </c>
      <c r="R623" s="4">
        <f t="shared" si="321"/>
        <v>179073.5697259898</v>
      </c>
      <c r="S623">
        <f t="shared" si="302"/>
        <v>1.790735697259898E-4</v>
      </c>
      <c r="T623" s="41">
        <f t="shared" si="303"/>
        <v>6.457769655426514E-4</v>
      </c>
      <c r="U623" s="42">
        <f t="shared" si="322"/>
        <v>0.31797377481965106</v>
      </c>
      <c r="V623" s="42">
        <f t="shared" si="323"/>
        <v>1.164887989254147</v>
      </c>
      <c r="W623" s="42">
        <f t="shared" si="324"/>
        <v>1.1528671123889032</v>
      </c>
      <c r="X623" s="42">
        <f t="shared" si="325"/>
        <v>1.202087686524389E-2</v>
      </c>
      <c r="Y623" s="42">
        <f t="shared" si="299"/>
        <v>1.3907343941550351E-2</v>
      </c>
      <c r="Z623" s="10">
        <f t="shared" si="326"/>
        <v>21.535831538778876</v>
      </c>
      <c r="AA623">
        <f t="shared" si="304"/>
        <v>6843669.7944163773</v>
      </c>
      <c r="AB623" s="10">
        <f t="shared" si="305"/>
        <v>6.8436697944163773</v>
      </c>
      <c r="AC623" s="10">
        <f t="shared" si="306"/>
        <v>6.7426697944163774</v>
      </c>
      <c r="AD623" s="3">
        <f t="shared" si="307"/>
        <v>977.90714929896694</v>
      </c>
      <c r="AI623" s="94">
        <f t="shared" si="308"/>
        <v>1.1528671123889032</v>
      </c>
    </row>
    <row r="624" spans="2:35">
      <c r="B624" s="39">
        <f t="shared" si="309"/>
        <v>596</v>
      </c>
      <c r="C624" s="42">
        <f t="shared" si="310"/>
        <v>10.719424460429638</v>
      </c>
      <c r="D624" s="10">
        <f t="shared" si="311"/>
        <v>4.2805755395702647</v>
      </c>
      <c r="E624" s="40">
        <f t="shared" si="312"/>
        <v>37.438848920859471</v>
      </c>
      <c r="F624" s="40">
        <f t="shared" si="313"/>
        <v>46</v>
      </c>
      <c r="G624" s="3">
        <f t="shared" si="314"/>
        <v>317.80575539569418</v>
      </c>
      <c r="H624" s="3">
        <f t="shared" si="315"/>
        <v>150.59214621494854</v>
      </c>
      <c r="I624">
        <f t="shared" si="300"/>
        <v>1.5059214621494855E-4</v>
      </c>
      <c r="J624" s="4">
        <f t="shared" si="316"/>
        <v>1248.5218630635568</v>
      </c>
      <c r="K624" s="40">
        <f t="shared" si="317"/>
        <v>8.2907501781764381</v>
      </c>
      <c r="L624" s="40">
        <f t="shared" si="301"/>
        <v>0</v>
      </c>
      <c r="M624" s="10">
        <f t="shared" si="318"/>
        <v>6.8436697944163773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15.255879622988664</v>
      </c>
      <c r="Q624" s="42">
        <f t="shared" si="320"/>
        <v>0.72227844538792385</v>
      </c>
      <c r="R624" s="4">
        <f t="shared" si="321"/>
        <v>178300.31259877537</v>
      </c>
      <c r="S624">
        <f t="shared" si="302"/>
        <v>1.7830031259877537E-4</v>
      </c>
      <c r="T624" s="41">
        <f t="shared" si="303"/>
        <v>6.465502226698658E-4</v>
      </c>
      <c r="U624" s="42">
        <f t="shared" si="322"/>
        <v>0.31660073306914149</v>
      </c>
      <c r="V624" s="42">
        <f t="shared" si="323"/>
        <v>1.1646509572692734</v>
      </c>
      <c r="W624" s="42">
        <f t="shared" si="324"/>
        <v>1.1526609701897428</v>
      </c>
      <c r="X624" s="42">
        <f t="shared" si="325"/>
        <v>1.1989987079530584E-2</v>
      </c>
      <c r="Y624" s="42">
        <f t="shared" si="299"/>
        <v>1.3921479294932849E-2</v>
      </c>
      <c r="Z624" s="10">
        <f t="shared" si="326"/>
        <v>21.5319379791495</v>
      </c>
      <c r="AA624">
        <f t="shared" si="304"/>
        <v>6842450.7568854373</v>
      </c>
      <c r="AB624" s="10">
        <f t="shared" si="305"/>
        <v>6.8424507568854374</v>
      </c>
      <c r="AC624" s="10">
        <f t="shared" si="306"/>
        <v>6.7414507568854374</v>
      </c>
      <c r="AD624" s="3">
        <f t="shared" si="307"/>
        <v>977.73034907693068</v>
      </c>
      <c r="AI624" s="94">
        <f t="shared" si="308"/>
        <v>1.1526609701897428</v>
      </c>
    </row>
    <row r="625" spans="2:35">
      <c r="B625" s="39">
        <f t="shared" si="309"/>
        <v>597</v>
      </c>
      <c r="C625" s="42">
        <f t="shared" si="310"/>
        <v>10.737410071940426</v>
      </c>
      <c r="D625" s="10">
        <f t="shared" si="311"/>
        <v>4.2625899280594766</v>
      </c>
      <c r="E625" s="40">
        <f t="shared" si="312"/>
        <v>37.474820143881047</v>
      </c>
      <c r="F625" s="40">
        <f t="shared" si="313"/>
        <v>46</v>
      </c>
      <c r="G625" s="3">
        <f t="shared" si="314"/>
        <v>317.62589928058628</v>
      </c>
      <c r="H625" s="3">
        <f t="shared" si="315"/>
        <v>150.59214621494854</v>
      </c>
      <c r="I625">
        <f t="shared" si="300"/>
        <v>1.5059214621494855E-4</v>
      </c>
      <c r="J625" s="4">
        <f t="shared" si="316"/>
        <v>1250.6383040022909</v>
      </c>
      <c r="K625" s="40">
        <f t="shared" si="317"/>
        <v>8.3048043037861028</v>
      </c>
      <c r="L625" s="40">
        <f t="shared" si="301"/>
        <v>0</v>
      </c>
      <c r="M625" s="10">
        <f t="shared" si="318"/>
        <v>6.8424507568854374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15.255012696428311</v>
      </c>
      <c r="Q625" s="42">
        <f t="shared" si="320"/>
        <v>0.72345744221137442</v>
      </c>
      <c r="R625" s="4">
        <f t="shared" si="321"/>
        <v>177527.17047589619</v>
      </c>
      <c r="S625">
        <f t="shared" si="302"/>
        <v>1.7752717047589617E-4</v>
      </c>
      <c r="T625" s="41">
        <f t="shared" si="303"/>
        <v>6.4732336479274505E-4</v>
      </c>
      <c r="U625" s="42">
        <f t="shared" si="322"/>
        <v>0.3152278955272298</v>
      </c>
      <c r="V625" s="42">
        <f t="shared" si="323"/>
        <v>1.1644115697392725</v>
      </c>
      <c r="W625" s="42">
        <f t="shared" si="324"/>
        <v>1.152452575440192</v>
      </c>
      <c r="X625" s="42">
        <f t="shared" si="325"/>
        <v>1.1958994299080539E-2</v>
      </c>
      <c r="Y625" s="42">
        <f t="shared" si="299"/>
        <v>1.3935578911223129E-2</v>
      </c>
      <c r="Z625" s="10">
        <f t="shared" si="326"/>
        <v>21.528002338807767</v>
      </c>
      <c r="AA625">
        <f t="shared" si="304"/>
        <v>6841218.5442724209</v>
      </c>
      <c r="AB625" s="10">
        <f t="shared" si="305"/>
        <v>6.8412185442724205</v>
      </c>
      <c r="AC625" s="10">
        <f t="shared" si="306"/>
        <v>6.7402185442724205</v>
      </c>
      <c r="AD625" s="3">
        <f t="shared" si="307"/>
        <v>977.55163803805965</v>
      </c>
      <c r="AI625" s="94">
        <f t="shared" si="308"/>
        <v>1.152452575440192</v>
      </c>
    </row>
    <row r="626" spans="2:35">
      <c r="B626" s="39">
        <f t="shared" si="309"/>
        <v>598</v>
      </c>
      <c r="C626" s="42">
        <f t="shared" si="310"/>
        <v>10.755395683451214</v>
      </c>
      <c r="D626" s="10">
        <f t="shared" si="311"/>
        <v>4.2446043165486884</v>
      </c>
      <c r="E626" s="40">
        <f t="shared" si="312"/>
        <v>37.510791366902623</v>
      </c>
      <c r="F626" s="40">
        <f t="shared" si="313"/>
        <v>46</v>
      </c>
      <c r="G626" s="3">
        <f t="shared" si="314"/>
        <v>317.44604316547839</v>
      </c>
      <c r="H626" s="3">
        <f t="shared" si="315"/>
        <v>150.59214621494854</v>
      </c>
      <c r="I626">
        <f t="shared" si="300"/>
        <v>1.5059214621494855E-4</v>
      </c>
      <c r="J626" s="4">
        <f t="shared" si="316"/>
        <v>1252.7567774397653</v>
      </c>
      <c r="K626" s="40">
        <f t="shared" si="317"/>
        <v>8.3188719261071942</v>
      </c>
      <c r="L626" s="40">
        <f t="shared" si="301"/>
        <v>0</v>
      </c>
      <c r="M626" s="10">
        <f t="shared" si="318"/>
        <v>6.8412185442724205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15.254136293423368</v>
      </c>
      <c r="Q626" s="42">
        <f t="shared" si="320"/>
        <v>0.72463650677227931</v>
      </c>
      <c r="R626" s="4">
        <f t="shared" si="321"/>
        <v>176754.14445402424</v>
      </c>
      <c r="S626">
        <f t="shared" si="302"/>
        <v>1.7675414445402423E-4</v>
      </c>
      <c r="T626" s="41">
        <f t="shared" si="303"/>
        <v>6.4809639081461691E-4</v>
      </c>
      <c r="U626" s="42">
        <f t="shared" si="322"/>
        <v>0.31385526414123271</v>
      </c>
      <c r="V626" s="42">
        <f t="shared" si="323"/>
        <v>1.1641698270904184</v>
      </c>
      <c r="W626" s="42">
        <f t="shared" si="324"/>
        <v>1.1522419284072947</v>
      </c>
      <c r="X626" s="42">
        <f t="shared" si="325"/>
        <v>1.1927898683123717E-2</v>
      </c>
      <c r="Y626" s="42">
        <f t="shared" si="299"/>
        <v>1.3949642673846465E-2</v>
      </c>
      <c r="Z626" s="10">
        <f t="shared" si="326"/>
        <v>21.524024622807467</v>
      </c>
      <c r="AA626">
        <f t="shared" si="304"/>
        <v>6839973.1581596211</v>
      </c>
      <c r="AB626" s="10">
        <f t="shared" si="305"/>
        <v>6.839973158159621</v>
      </c>
      <c r="AC626" s="10">
        <f t="shared" si="306"/>
        <v>6.7389731581596211</v>
      </c>
      <c r="AD626" s="3">
        <f t="shared" si="307"/>
        <v>977.37101641183767</v>
      </c>
      <c r="AI626" s="94">
        <f t="shared" si="308"/>
        <v>1.1522419284072947</v>
      </c>
    </row>
    <row r="627" spans="2:35">
      <c r="B627" s="39">
        <f t="shared" si="309"/>
        <v>599</v>
      </c>
      <c r="C627" s="42">
        <f t="shared" si="310"/>
        <v>10.773381294962002</v>
      </c>
      <c r="D627" s="10">
        <f t="shared" si="311"/>
        <v>4.2266187050379003</v>
      </c>
      <c r="E627" s="40">
        <f t="shared" si="312"/>
        <v>37.546762589924199</v>
      </c>
      <c r="F627" s="40">
        <f t="shared" si="313"/>
        <v>46</v>
      </c>
      <c r="G627" s="3">
        <f t="shared" si="314"/>
        <v>317.26618705037049</v>
      </c>
      <c r="H627" s="3">
        <f t="shared" si="315"/>
        <v>150.59214621494854</v>
      </c>
      <c r="I627">
        <f t="shared" si="300"/>
        <v>1.5059214621494855E-4</v>
      </c>
      <c r="J627" s="4">
        <f t="shared" si="316"/>
        <v>1254.8772833759808</v>
      </c>
      <c r="K627" s="40">
        <f t="shared" si="317"/>
        <v>8.3329530451397158</v>
      </c>
      <c r="L627" s="40">
        <f t="shared" si="301"/>
        <v>0</v>
      </c>
      <c r="M627" s="10">
        <f t="shared" si="318"/>
        <v>6.839973158159621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15.253250411619003</v>
      </c>
      <c r="Q627" s="42">
        <f t="shared" si="320"/>
        <v>0.72581563981116837</v>
      </c>
      <c r="R627" s="4">
        <f t="shared" si="321"/>
        <v>175981.23562983144</v>
      </c>
      <c r="S627">
        <f t="shared" si="302"/>
        <v>1.7598123562983145E-4</v>
      </c>
      <c r="T627" s="41">
        <f t="shared" si="303"/>
        <v>6.4886929963880969E-4</v>
      </c>
      <c r="U627" s="42">
        <f t="shared" si="322"/>
        <v>0.3124828408584665</v>
      </c>
      <c r="V627" s="42">
        <f t="shared" si="323"/>
        <v>1.1639257297541805</v>
      </c>
      <c r="W627" s="42">
        <f t="shared" si="324"/>
        <v>1.1520290293615445</v>
      </c>
      <c r="X627" s="42">
        <f t="shared" si="325"/>
        <v>1.1896700392636017E-2</v>
      </c>
      <c r="Y627" s="42">
        <f t="shared" si="299"/>
        <v>1.3963670466333187E-2</v>
      </c>
      <c r="Z627" s="10">
        <f t="shared" si="326"/>
        <v>21.520004836268264</v>
      </c>
      <c r="AA627">
        <f t="shared" si="304"/>
        <v>6838714.6001499584</v>
      </c>
      <c r="AB627" s="10">
        <f t="shared" si="305"/>
        <v>6.8387146001499586</v>
      </c>
      <c r="AC627" s="10">
        <f t="shared" si="306"/>
        <v>6.7377146001499586</v>
      </c>
      <c r="AD627" s="3">
        <f t="shared" si="307"/>
        <v>977.18848443074091</v>
      </c>
      <c r="AI627" s="94">
        <f t="shared" si="308"/>
        <v>1.1520290293615445</v>
      </c>
    </row>
    <row r="628" spans="2:35">
      <c r="B628" s="39">
        <f t="shared" si="309"/>
        <v>600</v>
      </c>
      <c r="C628" s="42">
        <f t="shared" si="310"/>
        <v>10.79136690647279</v>
      </c>
      <c r="D628" s="10">
        <f t="shared" si="311"/>
        <v>4.2086330935271121</v>
      </c>
      <c r="E628" s="40">
        <f t="shared" si="312"/>
        <v>37.582733812945776</v>
      </c>
      <c r="F628" s="40">
        <f t="shared" si="313"/>
        <v>46</v>
      </c>
      <c r="G628" s="3">
        <f t="shared" si="314"/>
        <v>317.08633093526259</v>
      </c>
      <c r="H628" s="3">
        <f t="shared" si="315"/>
        <v>150.59214621494854</v>
      </c>
      <c r="I628">
        <f t="shared" si="300"/>
        <v>1.5059214621494855E-4</v>
      </c>
      <c r="J628" s="4">
        <f t="shared" si="316"/>
        <v>1256.9998218109367</v>
      </c>
      <c r="K628" s="40">
        <f t="shared" si="317"/>
        <v>8.3470476608836623</v>
      </c>
      <c r="L628" s="40">
        <f t="shared" si="301"/>
        <v>0</v>
      </c>
      <c r="M628" s="10">
        <f t="shared" si="318"/>
        <v>6.8387146001499586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15.252355048636627</v>
      </c>
      <c r="Q628" s="42">
        <f t="shared" si="320"/>
        <v>0.72699484206901221</v>
      </c>
      <c r="R628" s="4">
        <f t="shared" si="321"/>
        <v>175208.44509998985</v>
      </c>
      <c r="S628">
        <f t="shared" si="302"/>
        <v>1.7520844509998984E-4</v>
      </c>
      <c r="T628" s="41">
        <f t="shared" si="303"/>
        <v>6.4964209016865138E-4</v>
      </c>
      <c r="U628" s="42">
        <f t="shared" si="322"/>
        <v>0.31111062762624797</v>
      </c>
      <c r="V628" s="42">
        <f t="shared" si="323"/>
        <v>1.1636792781652259</v>
      </c>
      <c r="W628" s="42">
        <f t="shared" si="324"/>
        <v>1.1518138785769607</v>
      </c>
      <c r="X628" s="42">
        <f t="shared" si="325"/>
        <v>1.1865399588265158E-2</v>
      </c>
      <c r="Y628" s="42">
        <f t="shared" si="299"/>
        <v>1.3977662172317887E-2</v>
      </c>
      <c r="Z628" s="10">
        <f t="shared" si="326"/>
        <v>21.515942984373432</v>
      </c>
      <c r="AA628">
        <f t="shared" si="304"/>
        <v>6837442.8718662662</v>
      </c>
      <c r="AB628" s="10">
        <f t="shared" si="305"/>
        <v>6.8374428718662665</v>
      </c>
      <c r="AC628" s="10">
        <f t="shared" si="306"/>
        <v>6.7364428718662666</v>
      </c>
      <c r="AD628" s="3">
        <f t="shared" si="307"/>
        <v>977.00404233013285</v>
      </c>
      <c r="AI628" s="94">
        <f t="shared" si="308"/>
        <v>1.1518138785769607</v>
      </c>
    </row>
    <row r="629" spans="2:35">
      <c r="B629" s="39">
        <f t="shared" si="309"/>
        <v>601</v>
      </c>
      <c r="C629" s="42">
        <f t="shared" si="310"/>
        <v>10.809352517983578</v>
      </c>
      <c r="D629" s="10">
        <f t="shared" si="311"/>
        <v>4.190647482016324</v>
      </c>
      <c r="E629" s="40">
        <f t="shared" si="312"/>
        <v>37.618705035967352</v>
      </c>
      <c r="F629" s="40">
        <f t="shared" si="313"/>
        <v>46</v>
      </c>
      <c r="G629" s="3">
        <f t="shared" si="314"/>
        <v>316.9064748201547</v>
      </c>
      <c r="H629" s="3">
        <f t="shared" si="315"/>
        <v>150.59214621494854</v>
      </c>
      <c r="I629">
        <f t="shared" si="300"/>
        <v>1.5059214621494855E-4</v>
      </c>
      <c r="J629" s="4">
        <f t="shared" si="316"/>
        <v>1259.1243927446335</v>
      </c>
      <c r="K629" s="40">
        <f t="shared" si="317"/>
        <v>8.3611557733390374</v>
      </c>
      <c r="L629" s="40">
        <f t="shared" si="301"/>
        <v>0</v>
      </c>
      <c r="M629" s="10">
        <f t="shared" si="318"/>
        <v>6.8374428718662665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15.251450202073352</v>
      </c>
      <c r="Q629" s="42">
        <f t="shared" si="320"/>
        <v>0.72817411428722678</v>
      </c>
      <c r="R629" s="4">
        <f t="shared" si="321"/>
        <v>174435.77396117136</v>
      </c>
      <c r="S629">
        <f t="shared" si="302"/>
        <v>1.7443577396117135E-4</v>
      </c>
      <c r="T629" s="41">
        <f t="shared" si="303"/>
        <v>6.5041476130746985E-4</v>
      </c>
      <c r="U629" s="42">
        <f t="shared" si="322"/>
        <v>0.30973862639189353</v>
      </c>
      <c r="V629" s="42">
        <f t="shared" si="323"/>
        <v>1.1634304727636713</v>
      </c>
      <c r="W629" s="42">
        <f t="shared" si="324"/>
        <v>1.1515964763309672</v>
      </c>
      <c r="X629" s="42">
        <f t="shared" si="325"/>
        <v>1.1833996432704108E-2</v>
      </c>
      <c r="Y629" s="42">
        <f t="shared" si="299"/>
        <v>1.3991617675541426E-2</v>
      </c>
      <c r="Z629" s="10">
        <f t="shared" si="326"/>
        <v>21.511839072371828</v>
      </c>
      <c r="AA629">
        <f t="shared" si="304"/>
        <v>6836157.9749519164</v>
      </c>
      <c r="AB629" s="10">
        <f t="shared" si="305"/>
        <v>6.8361579749519166</v>
      </c>
      <c r="AC629" s="10">
        <f t="shared" si="306"/>
        <v>6.7351579749519166</v>
      </c>
      <c r="AD629" s="3">
        <f t="shared" si="307"/>
        <v>976.81769034835622</v>
      </c>
      <c r="AI629" s="94">
        <f t="shared" si="308"/>
        <v>1.1515964763309672</v>
      </c>
    </row>
    <row r="630" spans="2:35">
      <c r="B630" s="39">
        <f t="shared" si="309"/>
        <v>602</v>
      </c>
      <c r="C630" s="42">
        <f t="shared" si="310"/>
        <v>10.827338129494366</v>
      </c>
      <c r="D630" s="10">
        <f t="shared" si="311"/>
        <v>4.1726618705055358</v>
      </c>
      <c r="E630" s="40">
        <f t="shared" si="312"/>
        <v>37.654676258988928</v>
      </c>
      <c r="F630" s="40">
        <f t="shared" si="313"/>
        <v>46</v>
      </c>
      <c r="G630" s="3">
        <f t="shared" si="314"/>
        <v>316.7266187050468</v>
      </c>
      <c r="H630" s="3">
        <f t="shared" si="315"/>
        <v>150.59214621494854</v>
      </c>
      <c r="I630">
        <f t="shared" si="300"/>
        <v>1.5059214621494855E-4</v>
      </c>
      <c r="J630" s="4">
        <f t="shared" si="316"/>
        <v>1261.2509961770711</v>
      </c>
      <c r="K630" s="40">
        <f t="shared" si="317"/>
        <v>8.3752773825058409</v>
      </c>
      <c r="L630" s="40">
        <f t="shared" si="301"/>
        <v>0</v>
      </c>
      <c r="M630" s="10">
        <f t="shared" si="318"/>
        <v>6.8361579749519166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15.2505358695024</v>
      </c>
      <c r="Q630" s="42">
        <f t="shared" si="320"/>
        <v>0.72935345720767819</v>
      </c>
      <c r="R630" s="4">
        <f t="shared" si="321"/>
        <v>173663.22331004805</v>
      </c>
      <c r="S630">
        <f t="shared" si="302"/>
        <v>1.7366322331004806E-4</v>
      </c>
      <c r="T630" s="41">
        <f t="shared" si="303"/>
        <v>6.5118731195859308E-4</v>
      </c>
      <c r="U630" s="42">
        <f t="shared" si="322"/>
        <v>0.30836683910271989</v>
      </c>
      <c r="V630" s="42">
        <f t="shared" si="323"/>
        <v>1.1631793139933995</v>
      </c>
      <c r="W630" s="42">
        <f t="shared" si="324"/>
        <v>1.1513768229044987</v>
      </c>
      <c r="X630" s="42">
        <f t="shared" si="325"/>
        <v>1.1802491088900746E-2</v>
      </c>
      <c r="Y630" s="42">
        <f t="shared" si="299"/>
        <v>1.4005536859850813E-2</v>
      </c>
      <c r="Z630" s="10">
        <f t="shared" si="326"/>
        <v>21.507693105576632</v>
      </c>
      <c r="AA630">
        <f t="shared" si="304"/>
        <v>6834859.911070413</v>
      </c>
      <c r="AB630" s="10">
        <f t="shared" si="305"/>
        <v>6.8348599110704127</v>
      </c>
      <c r="AC630" s="10">
        <f t="shared" si="306"/>
        <v>6.7338599110704127</v>
      </c>
      <c r="AD630" s="3">
        <f t="shared" si="307"/>
        <v>976.62942872667338</v>
      </c>
      <c r="AI630" s="94">
        <f t="shared" si="308"/>
        <v>1.1513768229044987</v>
      </c>
    </row>
    <row r="631" spans="2:35">
      <c r="B631" s="39">
        <f t="shared" si="309"/>
        <v>603</v>
      </c>
      <c r="C631" s="42">
        <f t="shared" si="310"/>
        <v>10.845323741005155</v>
      </c>
      <c r="D631" s="10">
        <f t="shared" si="311"/>
        <v>4.1546762589947477</v>
      </c>
      <c r="E631" s="40">
        <f t="shared" si="312"/>
        <v>37.690647482010505</v>
      </c>
      <c r="F631" s="40">
        <f t="shared" si="313"/>
        <v>46</v>
      </c>
      <c r="G631" s="3">
        <f t="shared" si="314"/>
        <v>316.54676258993891</v>
      </c>
      <c r="H631" s="3">
        <f t="shared" si="315"/>
        <v>150.59214621494854</v>
      </c>
      <c r="I631">
        <f t="shared" si="300"/>
        <v>1.5059214621494855E-4</v>
      </c>
      <c r="J631" s="4">
        <f t="shared" si="316"/>
        <v>1263.3796321082496</v>
      </c>
      <c r="K631" s="40">
        <f t="shared" si="317"/>
        <v>8.3894124883840728</v>
      </c>
      <c r="L631" s="40">
        <f t="shared" si="301"/>
        <v>0</v>
      </c>
      <c r="M631" s="10">
        <f t="shared" si="318"/>
        <v>6.8348599110704127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15.249612048472782</v>
      </c>
      <c r="Q631" s="42">
        <f t="shared" si="320"/>
        <v>0.73053287157268754</v>
      </c>
      <c r="R631" s="4">
        <f t="shared" si="321"/>
        <v>172890.79424329184</v>
      </c>
      <c r="S631">
        <f t="shared" si="302"/>
        <v>1.7289079424329183E-4</v>
      </c>
      <c r="T631" s="41">
        <f t="shared" si="303"/>
        <v>6.5195974102534929E-4</v>
      </c>
      <c r="U631" s="42">
        <f t="shared" si="322"/>
        <v>0.30699526770604363</v>
      </c>
      <c r="V631" s="42">
        <f t="shared" si="323"/>
        <v>1.1629258023030733</v>
      </c>
      <c r="W631" s="42">
        <f t="shared" si="324"/>
        <v>1.1511549185819321</v>
      </c>
      <c r="X631" s="42">
        <f t="shared" si="325"/>
        <v>1.1770883721141212E-2</v>
      </c>
      <c r="Y631" s="42">
        <f t="shared" si="299"/>
        <v>1.4019419609200381E-2</v>
      </c>
      <c r="Z631" s="10">
        <f t="shared" si="326"/>
        <v>21.503505089366065</v>
      </c>
      <c r="AA631">
        <f t="shared" si="304"/>
        <v>6833548.6819056291</v>
      </c>
      <c r="AB631" s="10">
        <f t="shared" si="305"/>
        <v>6.8335486819056293</v>
      </c>
      <c r="AC631" s="10">
        <f t="shared" si="306"/>
        <v>6.7325486819056293</v>
      </c>
      <c r="AD631" s="3">
        <f t="shared" si="307"/>
        <v>976.43925770930082</v>
      </c>
      <c r="AI631" s="94">
        <f t="shared" si="308"/>
        <v>1.1511549185819321</v>
      </c>
    </row>
    <row r="632" spans="2:35">
      <c r="B632" s="39">
        <f t="shared" si="309"/>
        <v>604</v>
      </c>
      <c r="C632" s="42">
        <f t="shared" si="310"/>
        <v>10.863309352515943</v>
      </c>
      <c r="D632" s="10">
        <f t="shared" si="311"/>
        <v>4.1366906474839595</v>
      </c>
      <c r="E632" s="40">
        <f t="shared" si="312"/>
        <v>37.726618705032081</v>
      </c>
      <c r="F632" s="40">
        <f t="shared" si="313"/>
        <v>46</v>
      </c>
      <c r="G632" s="3">
        <f t="shared" si="314"/>
        <v>316.36690647483101</v>
      </c>
      <c r="H632" s="3">
        <f t="shared" si="315"/>
        <v>150.59214621494854</v>
      </c>
      <c r="I632">
        <f t="shared" si="300"/>
        <v>1.5059214621494855E-4</v>
      </c>
      <c r="J632" s="4">
        <f t="shared" si="316"/>
        <v>1265.5103005381684</v>
      </c>
      <c r="K632" s="40">
        <f t="shared" si="317"/>
        <v>8.4035610909737297</v>
      </c>
      <c r="L632" s="40">
        <f t="shared" si="301"/>
        <v>0</v>
      </c>
      <c r="M632" s="10">
        <f t="shared" si="318"/>
        <v>6.8335486819056293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15.248678736509426</v>
      </c>
      <c r="Q632" s="42">
        <f t="shared" si="320"/>
        <v>0.73171235812503554</v>
      </c>
      <c r="R632" s="4">
        <f t="shared" si="321"/>
        <v>172118.48785757474</v>
      </c>
      <c r="S632">
        <f t="shared" si="302"/>
        <v>1.7211848785757475E-4</v>
      </c>
      <c r="T632" s="41">
        <f t="shared" si="303"/>
        <v>6.5273204741106644E-4</v>
      </c>
      <c r="U632" s="42">
        <f t="shared" si="322"/>
        <v>0.30562391414918116</v>
      </c>
      <c r="V632" s="42">
        <f t="shared" si="323"/>
        <v>1.1626699381459724</v>
      </c>
      <c r="W632" s="42">
        <f t="shared" si="324"/>
        <v>1.150930763651125</v>
      </c>
      <c r="X632" s="42">
        <f t="shared" si="325"/>
        <v>1.1739174494847404E-2</v>
      </c>
      <c r="Y632" s="42">
        <f t="shared" si="299"/>
        <v>1.403326580765272E-2</v>
      </c>
      <c r="Z632" s="10">
        <f t="shared" si="326"/>
        <v>21.499275029183742</v>
      </c>
      <c r="AA632">
        <f t="shared" si="304"/>
        <v>6832224.2891619112</v>
      </c>
      <c r="AB632" s="10">
        <f t="shared" si="305"/>
        <v>6.8322242891619114</v>
      </c>
      <c r="AC632" s="10">
        <f t="shared" si="306"/>
        <v>6.7312242891619114</v>
      </c>
      <c r="AD632" s="3">
        <f t="shared" si="307"/>
        <v>976.24717754342441</v>
      </c>
      <c r="AI632" s="94">
        <f t="shared" si="308"/>
        <v>1.150930763651125</v>
      </c>
    </row>
    <row r="633" spans="2:35">
      <c r="B633" s="39">
        <f t="shared" si="309"/>
        <v>605</v>
      </c>
      <c r="C633" s="42">
        <f t="shared" si="310"/>
        <v>10.881294964026731</v>
      </c>
      <c r="D633" s="10">
        <f t="shared" si="311"/>
        <v>4.1187050359731714</v>
      </c>
      <c r="E633" s="40">
        <f t="shared" si="312"/>
        <v>37.762589928053657</v>
      </c>
      <c r="F633" s="40">
        <f t="shared" si="313"/>
        <v>46</v>
      </c>
      <c r="G633" s="3">
        <f t="shared" si="314"/>
        <v>316.18705035972312</v>
      </c>
      <c r="H633" s="3">
        <f t="shared" si="315"/>
        <v>150.59214621494854</v>
      </c>
      <c r="I633">
        <f t="shared" si="300"/>
        <v>1.5059214621494855E-4</v>
      </c>
      <c r="J633" s="4">
        <f t="shared" si="316"/>
        <v>1267.6430014668281</v>
      </c>
      <c r="K633" s="40">
        <f t="shared" si="317"/>
        <v>8.4177231902748151</v>
      </c>
      <c r="L633" s="40">
        <f t="shared" si="301"/>
        <v>0</v>
      </c>
      <c r="M633" s="10">
        <f t="shared" si="318"/>
        <v>6.8322242891619114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15.247735931113224</v>
      </c>
      <c r="Q633" s="42">
        <f t="shared" si="320"/>
        <v>0.73289191760796757</v>
      </c>
      <c r="R633" s="4">
        <f t="shared" si="321"/>
        <v>171346.30524956874</v>
      </c>
      <c r="S633">
        <f t="shared" si="302"/>
        <v>1.7134630524956874E-4</v>
      </c>
      <c r="T633" s="41">
        <f t="shared" si="303"/>
        <v>6.5350423001907243E-4</v>
      </c>
      <c r="U633" s="42">
        <f t="shared" si="322"/>
        <v>0.30425278037944925</v>
      </c>
      <c r="V633" s="42">
        <f t="shared" si="323"/>
        <v>1.1624117219792038</v>
      </c>
      <c r="W633" s="42">
        <f t="shared" si="324"/>
        <v>1.1507043584034367</v>
      </c>
      <c r="X633" s="42">
        <f t="shared" si="325"/>
        <v>1.1707363575767182E-2</v>
      </c>
      <c r="Y633" s="42">
        <f t="shared" si="299"/>
        <v>1.4047075339378649E-2</v>
      </c>
      <c r="Z633" s="10">
        <f t="shared" si="326"/>
        <v>21.495002930537552</v>
      </c>
      <c r="AA633">
        <f t="shared" si="304"/>
        <v>6830886.7345637241</v>
      </c>
      <c r="AB633" s="10">
        <f t="shared" si="305"/>
        <v>6.8308867345637241</v>
      </c>
      <c r="AC633" s="10">
        <f t="shared" si="306"/>
        <v>6.7298867345637241</v>
      </c>
      <c r="AD633" s="3">
        <f t="shared" si="307"/>
        <v>976.05318847914782</v>
      </c>
      <c r="AI633" s="94">
        <f t="shared" si="308"/>
        <v>1.1507043584034367</v>
      </c>
    </row>
    <row r="634" spans="2:35">
      <c r="B634" s="39">
        <f t="shared" si="309"/>
        <v>606</v>
      </c>
      <c r="C634" s="42">
        <f t="shared" si="310"/>
        <v>10.899280575537519</v>
      </c>
      <c r="D634" s="10">
        <f t="shared" si="311"/>
        <v>4.1007194244623832</v>
      </c>
      <c r="E634" s="40">
        <f t="shared" si="312"/>
        <v>37.798561151075234</v>
      </c>
      <c r="F634" s="40">
        <f t="shared" si="313"/>
        <v>46</v>
      </c>
      <c r="G634" s="3">
        <f t="shared" si="314"/>
        <v>316.00719424461522</v>
      </c>
      <c r="H634" s="3">
        <f t="shared" si="315"/>
        <v>150.59214621494854</v>
      </c>
      <c r="I634">
        <f t="shared" si="300"/>
        <v>1.5059214621494855E-4</v>
      </c>
      <c r="J634" s="4">
        <f t="shared" si="316"/>
        <v>1269.7777348942286</v>
      </c>
      <c r="K634" s="40">
        <f t="shared" si="317"/>
        <v>8.4318987862873289</v>
      </c>
      <c r="L634" s="40">
        <f t="shared" si="301"/>
        <v>0</v>
      </c>
      <c r="M634" s="10">
        <f t="shared" si="318"/>
        <v>6.8308867345637241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15.246783629760735</v>
      </c>
      <c r="Q634" s="42">
        <f t="shared" si="320"/>
        <v>0.73407155076519826</v>
      </c>
      <c r="R634" s="4">
        <f t="shared" si="321"/>
        <v>170574.24751594578</v>
      </c>
      <c r="S634">
        <f t="shared" si="302"/>
        <v>1.7057424751594578E-4</v>
      </c>
      <c r="T634" s="41">
        <f t="shared" si="303"/>
        <v>6.5427628775269545E-4</v>
      </c>
      <c r="U634" s="42">
        <f t="shared" si="322"/>
        <v>0.30288186834416425</v>
      </c>
      <c r="V634" s="42">
        <f t="shared" si="323"/>
        <v>1.1621511542650771</v>
      </c>
      <c r="W634" s="42">
        <f t="shared" si="324"/>
        <v>1.1504757031336643</v>
      </c>
      <c r="X634" s="42">
        <f t="shared" si="325"/>
        <v>1.1675451131412773E-2</v>
      </c>
      <c r="Y634" s="42">
        <f t="shared" si="299"/>
        <v>1.406084808865889E-2</v>
      </c>
      <c r="Z634" s="10">
        <f t="shared" si="326"/>
        <v>21.490688799001127</v>
      </c>
      <c r="AA634">
        <f t="shared" si="304"/>
        <v>6829536.019856127</v>
      </c>
      <c r="AB634" s="10">
        <f t="shared" si="305"/>
        <v>6.8295360198561266</v>
      </c>
      <c r="AC634" s="10">
        <f t="shared" si="306"/>
        <v>6.7285360198561266</v>
      </c>
      <c r="AD634" s="3">
        <f t="shared" si="307"/>
        <v>975.85729076956159</v>
      </c>
      <c r="AI634" s="94">
        <f t="shared" si="308"/>
        <v>1.1504757031336643</v>
      </c>
    </row>
    <row r="635" spans="2:35">
      <c r="B635" s="39">
        <f t="shared" si="309"/>
        <v>607</v>
      </c>
      <c r="C635" s="42">
        <f t="shared" si="310"/>
        <v>10.917266187048307</v>
      </c>
      <c r="D635" s="10">
        <f t="shared" si="311"/>
        <v>4.0827338129515951</v>
      </c>
      <c r="E635" s="40">
        <f t="shared" si="312"/>
        <v>37.83453237409681</v>
      </c>
      <c r="F635" s="40">
        <f t="shared" si="313"/>
        <v>46</v>
      </c>
      <c r="G635" s="3">
        <f t="shared" si="314"/>
        <v>315.82733812950732</v>
      </c>
      <c r="H635" s="3">
        <f t="shared" si="315"/>
        <v>150.59214621494854</v>
      </c>
      <c r="I635">
        <f t="shared" si="300"/>
        <v>1.5059214621494855E-4</v>
      </c>
      <c r="J635" s="4">
        <f t="shared" si="316"/>
        <v>1271.91450082037</v>
      </c>
      <c r="K635" s="40">
        <f t="shared" si="317"/>
        <v>8.4460878790112712</v>
      </c>
      <c r="L635" s="40">
        <f t="shared" si="301"/>
        <v>0</v>
      </c>
      <c r="M635" s="10">
        <f t="shared" si="318"/>
        <v>6.8295360198561266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15.245821829904498</v>
      </c>
      <c r="Q635" s="42">
        <f t="shared" si="320"/>
        <v>0.73525125834091642</v>
      </c>
      <c r="R635" s="4">
        <f t="shared" si="321"/>
        <v>169802.31575337783</v>
      </c>
      <c r="S635">
        <f t="shared" si="302"/>
        <v>1.6980231575337783E-4</v>
      </c>
      <c r="T635" s="41">
        <f t="shared" si="303"/>
        <v>6.5504821951526337E-4</v>
      </c>
      <c r="U635" s="42">
        <f t="shared" si="322"/>
        <v>0.30151117999064286</v>
      </c>
      <c r="V635" s="42">
        <f t="shared" si="323"/>
        <v>1.1618882354696711</v>
      </c>
      <c r="W635" s="42">
        <f t="shared" si="324"/>
        <v>1.1502447981401265</v>
      </c>
      <c r="X635" s="42">
        <f t="shared" si="325"/>
        <v>1.1643437329544648E-2</v>
      </c>
      <c r="Y635" s="42">
        <f t="shared" si="299"/>
        <v>1.4074583939883954E-2</v>
      </c>
      <c r="Z635" s="10">
        <f t="shared" si="326"/>
        <v>21.486332640212602</v>
      </c>
      <c r="AA635">
        <f t="shared" si="304"/>
        <v>6828172.1468043625</v>
      </c>
      <c r="AB635" s="10">
        <f t="shared" si="305"/>
        <v>6.8281721468043628</v>
      </c>
      <c r="AC635" s="10">
        <f t="shared" si="306"/>
        <v>6.7271721468043628</v>
      </c>
      <c r="AD635" s="3">
        <f t="shared" si="307"/>
        <v>975.65948467068347</v>
      </c>
      <c r="AI635" s="94">
        <f t="shared" si="308"/>
        <v>1.1502447981401265</v>
      </c>
    </row>
    <row r="636" spans="2:35">
      <c r="B636" s="39">
        <f t="shared" si="309"/>
        <v>608</v>
      </c>
      <c r="C636" s="42">
        <f t="shared" si="310"/>
        <v>10.935251798559095</v>
      </c>
      <c r="D636" s="10">
        <f t="shared" si="311"/>
        <v>4.064748201440807</v>
      </c>
      <c r="E636" s="40">
        <f t="shared" si="312"/>
        <v>37.870503597118386</v>
      </c>
      <c r="F636" s="40">
        <f t="shared" si="313"/>
        <v>46</v>
      </c>
      <c r="G636" s="3">
        <f t="shared" si="314"/>
        <v>315.64748201439943</v>
      </c>
      <c r="H636" s="3">
        <f t="shared" si="315"/>
        <v>150.59214621494854</v>
      </c>
      <c r="I636">
        <f t="shared" si="300"/>
        <v>1.5059214621494855E-4</v>
      </c>
      <c r="J636" s="4">
        <f t="shared" si="316"/>
        <v>1274.053299245252</v>
      </c>
      <c r="K636" s="40">
        <f t="shared" si="317"/>
        <v>8.4602904684466402</v>
      </c>
      <c r="L636" s="40">
        <f t="shared" si="301"/>
        <v>0</v>
      </c>
      <c r="M636" s="10">
        <f t="shared" si="318"/>
        <v>6.8281721468043628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15.244850528972693</v>
      </c>
      <c r="Q636" s="42">
        <f t="shared" si="320"/>
        <v>0.73643104107978985</v>
      </c>
      <c r="R636" s="4">
        <f t="shared" si="321"/>
        <v>169030.51105853694</v>
      </c>
      <c r="S636">
        <f t="shared" si="302"/>
        <v>1.6903051105853693E-4</v>
      </c>
      <c r="T636" s="41">
        <f t="shared" si="303"/>
        <v>6.5582002421010429E-4</v>
      </c>
      <c r="U636" s="42">
        <f t="shared" si="322"/>
        <v>0.30014071726620167</v>
      </c>
      <c r="V636" s="42">
        <f t="shared" si="323"/>
        <v>1.1616229660639432</v>
      </c>
      <c r="W636" s="42">
        <f t="shared" si="324"/>
        <v>1.1500116437245913</v>
      </c>
      <c r="X636" s="42">
        <f t="shared" si="325"/>
        <v>1.1611322339351915E-2</v>
      </c>
      <c r="Y636" s="42">
        <f t="shared" si="299"/>
        <v>1.4088282777555416E-2</v>
      </c>
      <c r="Z636" s="10">
        <f t="shared" si="326"/>
        <v>21.48193445987549</v>
      </c>
      <c r="AA636">
        <f t="shared" si="304"/>
        <v>6826795.1171941496</v>
      </c>
      <c r="AB636" s="10">
        <f t="shared" si="305"/>
        <v>6.8267951171941492</v>
      </c>
      <c r="AC636" s="10">
        <f t="shared" si="306"/>
        <v>6.7257951171941492</v>
      </c>
      <c r="AD636" s="3">
        <f t="shared" si="307"/>
        <v>975.45977044150106</v>
      </c>
      <c r="AI636" s="94">
        <f t="shared" si="308"/>
        <v>1.1500116437245913</v>
      </c>
    </row>
    <row r="637" spans="2:35">
      <c r="B637" s="39">
        <f t="shared" si="309"/>
        <v>609</v>
      </c>
      <c r="C637" s="42">
        <f t="shared" si="310"/>
        <v>10.953237410069883</v>
      </c>
      <c r="D637" s="10">
        <f t="shared" si="311"/>
        <v>4.0467625899300188</v>
      </c>
      <c r="E637" s="40">
        <f t="shared" si="312"/>
        <v>37.906474820139962</v>
      </c>
      <c r="F637" s="40">
        <f t="shared" si="313"/>
        <v>46</v>
      </c>
      <c r="G637" s="3">
        <f t="shared" si="314"/>
        <v>315.46762589929153</v>
      </c>
      <c r="H637" s="3">
        <f t="shared" si="315"/>
        <v>150.59214621494854</v>
      </c>
      <c r="I637">
        <f t="shared" si="300"/>
        <v>1.5059214621494855E-4</v>
      </c>
      <c r="J637" s="4">
        <f t="shared" si="316"/>
        <v>1276.1941301688748</v>
      </c>
      <c r="K637" s="40">
        <f t="shared" si="317"/>
        <v>8.4745065545934377</v>
      </c>
      <c r="L637" s="40">
        <f t="shared" si="301"/>
        <v>0</v>
      </c>
      <c r="M637" s="10">
        <f t="shared" si="318"/>
        <v>6.8267951171941492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15.243869724369318</v>
      </c>
      <c r="Q637" s="42">
        <f t="shared" si="320"/>
        <v>0.73761089972697014</v>
      </c>
      <c r="R637" s="4">
        <f t="shared" si="321"/>
        <v>168258.83452809506</v>
      </c>
      <c r="S637">
        <f t="shared" si="302"/>
        <v>1.6825883452809505E-4</v>
      </c>
      <c r="T637" s="41">
        <f t="shared" si="303"/>
        <v>6.5659170074054609E-4</v>
      </c>
      <c r="U637" s="42">
        <f t="shared" si="322"/>
        <v>0.29877048211815727</v>
      </c>
      <c r="V637" s="42">
        <f t="shared" si="323"/>
        <v>1.1613553465231583</v>
      </c>
      <c r="W637" s="42">
        <f t="shared" si="324"/>
        <v>1.1497762401923286</v>
      </c>
      <c r="X637" s="42">
        <f t="shared" si="325"/>
        <v>1.1579106330829703E-2</v>
      </c>
      <c r="Y637" s="42">
        <f t="shared" si="299"/>
        <v>1.4101944486286466E-2</v>
      </c>
      <c r="Z637" s="10">
        <f t="shared" si="326"/>
        <v>21.477494263758423</v>
      </c>
      <c r="AA637">
        <f t="shared" si="304"/>
        <v>6825404.9328315957</v>
      </c>
      <c r="AB637" s="10">
        <f t="shared" si="305"/>
        <v>6.8254049328315958</v>
      </c>
      <c r="AC637" s="10">
        <f t="shared" si="306"/>
        <v>6.7244049328315958</v>
      </c>
      <c r="AD637" s="3">
        <f t="shared" si="307"/>
        <v>975.25814834395874</v>
      </c>
      <c r="AI637" s="94">
        <f t="shared" si="308"/>
        <v>1.1497762401923286</v>
      </c>
    </row>
    <row r="638" spans="2:35">
      <c r="B638" s="39">
        <f t="shared" si="309"/>
        <v>610</v>
      </c>
      <c r="C638" s="42">
        <f t="shared" si="310"/>
        <v>10.971223021580672</v>
      </c>
      <c r="D638" s="10">
        <f t="shared" si="311"/>
        <v>4.0287769784192307</v>
      </c>
      <c r="E638" s="40">
        <f t="shared" si="312"/>
        <v>37.942446043161539</v>
      </c>
      <c r="F638" s="40">
        <f t="shared" si="313"/>
        <v>46</v>
      </c>
      <c r="G638" s="3">
        <f t="shared" si="314"/>
        <v>315.28776978418364</v>
      </c>
      <c r="H638" s="3">
        <f t="shared" si="315"/>
        <v>150.59214621494854</v>
      </c>
      <c r="I638">
        <f t="shared" si="300"/>
        <v>1.5059214621494855E-4</v>
      </c>
      <c r="J638" s="4">
        <f t="shared" si="316"/>
        <v>1278.3369935912383</v>
      </c>
      <c r="K638" s="40">
        <f t="shared" si="317"/>
        <v>8.4887361374516619</v>
      </c>
      <c r="L638" s="40">
        <f t="shared" si="301"/>
        <v>0</v>
      </c>
      <c r="M638" s="10">
        <f t="shared" si="318"/>
        <v>6.8254049328315958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15.242879413474093</v>
      </c>
      <c r="Q638" s="42">
        <f t="shared" si="320"/>
        <v>0.73879083502809761</v>
      </c>
      <c r="R638" s="4">
        <f t="shared" si="321"/>
        <v>167487.28725872419</v>
      </c>
      <c r="S638">
        <f t="shared" si="302"/>
        <v>1.6748728725872418E-4</v>
      </c>
      <c r="T638" s="41">
        <f t="shared" si="303"/>
        <v>6.5736324800991697E-4</v>
      </c>
      <c r="U638" s="42">
        <f t="shared" si="322"/>
        <v>0.29740047649382617</v>
      </c>
      <c r="V638" s="42">
        <f t="shared" si="323"/>
        <v>1.1610853773270424</v>
      </c>
      <c r="W638" s="42">
        <f t="shared" si="324"/>
        <v>1.1495385878520921</v>
      </c>
      <c r="X638" s="42">
        <f t="shared" si="325"/>
        <v>1.1546789474950359E-2</v>
      </c>
      <c r="Y638" s="42">
        <f t="shared" si="299"/>
        <v>1.4115568950802647E-2</v>
      </c>
      <c r="Z638" s="10">
        <f t="shared" si="326"/>
        <v>21.473012057695229</v>
      </c>
      <c r="AA638">
        <f t="shared" si="304"/>
        <v>6824001.5955432151</v>
      </c>
      <c r="AB638" s="10">
        <f t="shared" si="305"/>
        <v>6.8240015955432147</v>
      </c>
      <c r="AC638" s="10">
        <f t="shared" si="306"/>
        <v>6.7230015955432147</v>
      </c>
      <c r="AD638" s="3">
        <f t="shared" si="307"/>
        <v>975.0546186429608</v>
      </c>
      <c r="AI638" s="94">
        <f t="shared" si="308"/>
        <v>1.1495385878520921</v>
      </c>
    </row>
    <row r="639" spans="2:35">
      <c r="B639" s="39">
        <f t="shared" si="309"/>
        <v>611</v>
      </c>
      <c r="C639" s="42">
        <f t="shared" si="310"/>
        <v>10.98920863309146</v>
      </c>
      <c r="D639" s="10">
        <f t="shared" si="311"/>
        <v>4.0107913669084425</v>
      </c>
      <c r="E639" s="40">
        <f t="shared" si="312"/>
        <v>37.978417266183115</v>
      </c>
      <c r="F639" s="40">
        <f t="shared" si="313"/>
        <v>46</v>
      </c>
      <c r="G639" s="3">
        <f t="shared" si="314"/>
        <v>315.10791366907574</v>
      </c>
      <c r="H639" s="3">
        <f t="shared" si="315"/>
        <v>150.59214621494854</v>
      </c>
      <c r="I639">
        <f t="shared" si="300"/>
        <v>1.5059214621494855E-4</v>
      </c>
      <c r="J639" s="4">
        <f t="shared" si="316"/>
        <v>1280.4818895123424</v>
      </c>
      <c r="K639" s="40">
        <f t="shared" si="317"/>
        <v>8.5029792170213145</v>
      </c>
      <c r="L639" s="40">
        <f t="shared" si="301"/>
        <v>0</v>
      </c>
      <c r="M639" s="10">
        <f t="shared" si="318"/>
        <v>6.8240015955432147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15.241879593642423</v>
      </c>
      <c r="Q639" s="42">
        <f t="shared" si="320"/>
        <v>0.7399708477293061</v>
      </c>
      <c r="R639" s="4">
        <f t="shared" si="321"/>
        <v>166715.87034709629</v>
      </c>
      <c r="S639">
        <f t="shared" si="302"/>
        <v>1.6671587034709629E-4</v>
      </c>
      <c r="T639" s="41">
        <f t="shared" si="303"/>
        <v>6.581346649215449E-4</v>
      </c>
      <c r="U639" s="42">
        <f t="shared" si="322"/>
        <v>0.29603070234052498</v>
      </c>
      <c r="V639" s="42">
        <f t="shared" si="323"/>
        <v>1.1608130589597607</v>
      </c>
      <c r="W639" s="42">
        <f t="shared" si="324"/>
        <v>1.1492986870161253</v>
      </c>
      <c r="X639" s="42">
        <f t="shared" si="325"/>
        <v>1.1514371943635471E-2</v>
      </c>
      <c r="Y639" s="42">
        <f t="shared" si="299"/>
        <v>1.4129156055942576E-2</v>
      </c>
      <c r="Z639" s="10">
        <f t="shared" si="326"/>
        <v>21.468487847584942</v>
      </c>
      <c r="AA639">
        <f t="shared" si="304"/>
        <v>6822585.1071759425</v>
      </c>
      <c r="AB639" s="10">
        <f t="shared" si="305"/>
        <v>6.8225851071759429</v>
      </c>
      <c r="AC639" s="10">
        <f t="shared" si="306"/>
        <v>6.7215851071759429</v>
      </c>
      <c r="AD639" s="3">
        <f t="shared" si="307"/>
        <v>974.84918160637312</v>
      </c>
      <c r="AI639" s="94">
        <f t="shared" si="308"/>
        <v>1.1492986870161253</v>
      </c>
    </row>
    <row r="640" spans="2:35">
      <c r="B640" s="39">
        <f t="shared" si="309"/>
        <v>612</v>
      </c>
      <c r="C640" s="42">
        <f t="shared" si="310"/>
        <v>11.007194244602248</v>
      </c>
      <c r="D640" s="10">
        <f t="shared" si="311"/>
        <v>3.9928057553976544</v>
      </c>
      <c r="E640" s="40">
        <f t="shared" si="312"/>
        <v>38.014388489204691</v>
      </c>
      <c r="F640" s="40">
        <f t="shared" si="313"/>
        <v>46</v>
      </c>
      <c r="G640" s="3">
        <f t="shared" si="314"/>
        <v>314.92805755396785</v>
      </c>
      <c r="H640" s="3">
        <f t="shared" si="315"/>
        <v>150.59214621494854</v>
      </c>
      <c r="I640">
        <f t="shared" si="300"/>
        <v>1.5059214621494855E-4</v>
      </c>
      <c r="J640" s="4">
        <f t="shared" si="316"/>
        <v>1282.6288179321873</v>
      </c>
      <c r="K640" s="40">
        <f t="shared" si="317"/>
        <v>8.5172357933023939</v>
      </c>
      <c r="L640" s="40">
        <f t="shared" si="301"/>
        <v>0</v>
      </c>
      <c r="M640" s="10">
        <f t="shared" si="318"/>
        <v>6.8225851071759429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15.240870262205387</v>
      </c>
      <c r="Q640" s="42">
        <f t="shared" si="320"/>
        <v>0.74115093857722758</v>
      </c>
      <c r="R640" s="4">
        <f t="shared" si="321"/>
        <v>165944.58488988335</v>
      </c>
      <c r="S640">
        <f t="shared" si="302"/>
        <v>1.6594458488988336E-4</v>
      </c>
      <c r="T640" s="41">
        <f t="shared" si="303"/>
        <v>6.5890595037875778E-4</v>
      </c>
      <c r="U640" s="42">
        <f t="shared" si="322"/>
        <v>0.29466116160557027</v>
      </c>
      <c r="V640" s="42">
        <f t="shared" si="323"/>
        <v>1.1605383919101784</v>
      </c>
      <c r="W640" s="42">
        <f t="shared" si="324"/>
        <v>1.1490565380001623</v>
      </c>
      <c r="X640" s="42">
        <f t="shared" si="325"/>
        <v>1.1481853910016104E-2</v>
      </c>
      <c r="Y640" s="42">
        <f t="shared" si="299"/>
        <v>1.4142705686658957E-2</v>
      </c>
      <c r="Z640" s="10">
        <f t="shared" si="326"/>
        <v>21.463921639392282</v>
      </c>
      <c r="AA640">
        <f t="shared" si="304"/>
        <v>6821155.4695972754</v>
      </c>
      <c r="AB640" s="10">
        <f t="shared" si="305"/>
        <v>6.8211554695972758</v>
      </c>
      <c r="AC640" s="10">
        <f t="shared" si="306"/>
        <v>6.7201554695972758</v>
      </c>
      <c r="AD640" s="3">
        <f t="shared" si="307"/>
        <v>974.64183750504355</v>
      </c>
      <c r="AI640" s="94">
        <f t="shared" si="308"/>
        <v>1.1490565380001623</v>
      </c>
    </row>
    <row r="641" spans="2:35">
      <c r="B641" s="39">
        <f t="shared" si="309"/>
        <v>613</v>
      </c>
      <c r="C641" s="42">
        <f t="shared" si="310"/>
        <v>11.025179856113036</v>
      </c>
      <c r="D641" s="10">
        <f t="shared" si="311"/>
        <v>3.9748201438868662</v>
      </c>
      <c r="E641" s="40">
        <f t="shared" si="312"/>
        <v>38.050359712226268</v>
      </c>
      <c r="F641" s="40">
        <f t="shared" si="313"/>
        <v>46</v>
      </c>
      <c r="G641" s="3">
        <f t="shared" si="314"/>
        <v>314.74820143885995</v>
      </c>
      <c r="H641" s="3">
        <f t="shared" si="315"/>
        <v>150.59214621494854</v>
      </c>
      <c r="I641">
        <f t="shared" si="300"/>
        <v>1.5059214621494855E-4</v>
      </c>
      <c r="J641" s="4">
        <f t="shared" si="316"/>
        <v>1284.7777788507728</v>
      </c>
      <c r="K641" s="40">
        <f t="shared" si="317"/>
        <v>8.5315058662948999</v>
      </c>
      <c r="L641" s="40">
        <f t="shared" si="301"/>
        <v>0</v>
      </c>
      <c r="M641" s="10">
        <f t="shared" si="318"/>
        <v>6.8211554695972758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15.239851416469783</v>
      </c>
      <c r="Q641" s="42">
        <f t="shared" si="320"/>
        <v>0.74233110831899751</v>
      </c>
      <c r="R641" s="4">
        <f t="shared" si="321"/>
        <v>165173.43198375736</v>
      </c>
      <c r="S641">
        <f t="shared" si="302"/>
        <v>1.6517343198375734E-4</v>
      </c>
      <c r="T641" s="41">
        <f t="shared" si="303"/>
        <v>6.596771032848838E-4</v>
      </c>
      <c r="U641" s="42">
        <f t="shared" si="322"/>
        <v>0.29329185623627863</v>
      </c>
      <c r="V641" s="42">
        <f t="shared" si="323"/>
        <v>1.1602613766711698</v>
      </c>
      <c r="W641" s="42">
        <f t="shared" si="324"/>
        <v>1.1488121411234515</v>
      </c>
      <c r="X641" s="42">
        <f t="shared" si="325"/>
        <v>1.1449235547718262E-2</v>
      </c>
      <c r="Y641" s="42">
        <f t="shared" si="299"/>
        <v>1.4156217728018771E-2</v>
      </c>
      <c r="Z641" s="10">
        <f t="shared" si="326"/>
        <v>21.45931343914685</v>
      </c>
      <c r="AA641">
        <f t="shared" si="304"/>
        <v>6819712.6846950278</v>
      </c>
      <c r="AB641" s="10">
        <f t="shared" si="305"/>
        <v>6.8197126846950278</v>
      </c>
      <c r="AC641" s="10">
        <f t="shared" si="306"/>
        <v>6.7187126846950278</v>
      </c>
      <c r="AD641" s="3">
        <f t="shared" si="307"/>
        <v>974.43258661276695</v>
      </c>
      <c r="AI641" s="94">
        <f t="shared" si="308"/>
        <v>1.1488121411234515</v>
      </c>
    </row>
    <row r="642" spans="2:35">
      <c r="B642" s="39">
        <f t="shared" si="309"/>
        <v>614</v>
      </c>
      <c r="C642" s="42">
        <f t="shared" si="310"/>
        <v>11.043165467623824</v>
      </c>
      <c r="D642" s="10">
        <f t="shared" si="311"/>
        <v>3.9568345323760781</v>
      </c>
      <c r="E642" s="40">
        <f t="shared" si="312"/>
        <v>38.086330935247844</v>
      </c>
      <c r="F642" s="40">
        <f t="shared" si="313"/>
        <v>46</v>
      </c>
      <c r="G642" s="3">
        <f t="shared" si="314"/>
        <v>314.56834532375206</v>
      </c>
      <c r="H642" s="3">
        <f t="shared" si="315"/>
        <v>150.59214621494854</v>
      </c>
      <c r="I642">
        <f t="shared" si="300"/>
        <v>1.5059214621494855E-4</v>
      </c>
      <c r="J642" s="4">
        <f t="shared" si="316"/>
        <v>1286.9287722680995</v>
      </c>
      <c r="K642" s="40">
        <f t="shared" si="317"/>
        <v>8.5457894359988362</v>
      </c>
      <c r="L642" s="40">
        <f t="shared" si="301"/>
        <v>0</v>
      </c>
      <c r="M642" s="10">
        <f t="shared" si="318"/>
        <v>6.8197126846950278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15.238823053717933</v>
      </c>
      <c r="Q642" s="42">
        <f t="shared" si="320"/>
        <v>0.7435113577022594</v>
      </c>
      <c r="R642" s="4">
        <f t="shared" si="321"/>
        <v>164402.41272539026</v>
      </c>
      <c r="S642">
        <f t="shared" si="302"/>
        <v>1.6440241272539026E-4</v>
      </c>
      <c r="T642" s="41">
        <f t="shared" si="303"/>
        <v>6.6044812254325094E-4</v>
      </c>
      <c r="U642" s="42">
        <f t="shared" si="322"/>
        <v>0.29192278817996642</v>
      </c>
      <c r="V642" s="42">
        <f t="shared" si="323"/>
        <v>1.1599820137405823</v>
      </c>
      <c r="W642" s="42">
        <f t="shared" si="324"/>
        <v>1.1485654967087158</v>
      </c>
      <c r="X642" s="42">
        <f t="shared" si="325"/>
        <v>1.1416517031866524E-2</v>
      </c>
      <c r="Y642" s="42">
        <f t="shared" si="299"/>
        <v>1.4169692065204629E-2</v>
      </c>
      <c r="Z642" s="10">
        <f t="shared" si="326"/>
        <v>21.454663252944133</v>
      </c>
      <c r="AA642">
        <f t="shared" si="304"/>
        <v>6818256.7543776399</v>
      </c>
      <c r="AB642" s="10">
        <f t="shared" si="305"/>
        <v>6.8182567543776402</v>
      </c>
      <c r="AC642" s="10">
        <f t="shared" si="306"/>
        <v>6.7172567543776402</v>
      </c>
      <c r="AD642" s="3">
        <f t="shared" si="307"/>
        <v>974.22142920632916</v>
      </c>
      <c r="AI642" s="94">
        <f t="shared" si="308"/>
        <v>1.1485654967087158</v>
      </c>
    </row>
    <row r="643" spans="2:35">
      <c r="B643" s="39">
        <f t="shared" si="309"/>
        <v>615</v>
      </c>
      <c r="C643" s="42">
        <f t="shared" si="310"/>
        <v>11.061151079134612</v>
      </c>
      <c r="D643" s="10">
        <f t="shared" si="311"/>
        <v>3.9388489208652899</v>
      </c>
      <c r="E643" s="40">
        <f t="shared" si="312"/>
        <v>38.12230215826942</v>
      </c>
      <c r="F643" s="40">
        <f t="shared" si="313"/>
        <v>46</v>
      </c>
      <c r="G643" s="3">
        <f t="shared" si="314"/>
        <v>314.38848920864416</v>
      </c>
      <c r="H643" s="3">
        <f t="shared" si="315"/>
        <v>150.59214621494854</v>
      </c>
      <c r="I643">
        <f t="shared" si="300"/>
        <v>1.5059214621494855E-4</v>
      </c>
      <c r="J643" s="4">
        <f t="shared" si="316"/>
        <v>1289.0817981841667</v>
      </c>
      <c r="K643" s="40">
        <f t="shared" si="317"/>
        <v>8.560086502414201</v>
      </c>
      <c r="L643" s="40">
        <f t="shared" si="301"/>
        <v>0</v>
      </c>
      <c r="M643" s="10">
        <f t="shared" si="318"/>
        <v>6.8182567543776402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15.23778517120785</v>
      </c>
      <c r="Q643" s="42">
        <f t="shared" si="320"/>
        <v>0.74469168747516967</v>
      </c>
      <c r="R643" s="4">
        <f t="shared" si="321"/>
        <v>163631.52821145408</v>
      </c>
      <c r="S643">
        <f t="shared" si="302"/>
        <v>1.6363152821145409E-4</v>
      </c>
      <c r="T643" s="41">
        <f t="shared" si="303"/>
        <v>6.6121900705718708E-4</v>
      </c>
      <c r="U643" s="42">
        <f t="shared" si="322"/>
        <v>0.29055395938395057</v>
      </c>
      <c r="V643" s="42">
        <f t="shared" si="323"/>
        <v>1.1597003036200726</v>
      </c>
      <c r="W643" s="42">
        <f t="shared" si="324"/>
        <v>1.1483166050822033</v>
      </c>
      <c r="X643" s="42">
        <f t="shared" si="325"/>
        <v>1.1383698537869247E-2</v>
      </c>
      <c r="Y643" s="42">
        <f t="shared" si="299"/>
        <v>1.4183128583514712E-2</v>
      </c>
      <c r="Z643" s="10">
        <f t="shared" si="326"/>
        <v>21.449971086944345</v>
      </c>
      <c r="AA643">
        <f t="shared" si="304"/>
        <v>6816787.6805738173</v>
      </c>
      <c r="AB643" s="10">
        <f t="shared" si="305"/>
        <v>6.8167876805738175</v>
      </c>
      <c r="AC643" s="10">
        <f t="shared" si="306"/>
        <v>6.7157876805738175</v>
      </c>
      <c r="AD643" s="3">
        <f t="shared" si="307"/>
        <v>974.00836556545573</v>
      </c>
      <c r="AI643" s="94">
        <f t="shared" si="308"/>
        <v>1.1483166050822033</v>
      </c>
    </row>
    <row r="644" spans="2:35">
      <c r="B644" s="39">
        <f t="shared" si="309"/>
        <v>616</v>
      </c>
      <c r="C644" s="42">
        <f t="shared" si="310"/>
        <v>11.079136690645401</v>
      </c>
      <c r="D644" s="10">
        <f t="shared" si="311"/>
        <v>3.9208633093545018</v>
      </c>
      <c r="E644" s="40">
        <f t="shared" si="312"/>
        <v>38.158273381290996</v>
      </c>
      <c r="F644" s="40">
        <f t="shared" si="313"/>
        <v>46</v>
      </c>
      <c r="G644" s="3">
        <f t="shared" si="314"/>
        <v>314.20863309353626</v>
      </c>
      <c r="H644" s="3">
        <f t="shared" si="315"/>
        <v>150.59214621494854</v>
      </c>
      <c r="I644">
        <f t="shared" si="300"/>
        <v>1.5059214621494855E-4</v>
      </c>
      <c r="J644" s="4">
        <f t="shared" si="316"/>
        <v>1291.2368565989746</v>
      </c>
      <c r="K644" s="40">
        <f t="shared" si="317"/>
        <v>8.5743970655409907</v>
      </c>
      <c r="L644" s="40">
        <f t="shared" si="301"/>
        <v>0</v>
      </c>
      <c r="M644" s="10">
        <f t="shared" si="318"/>
        <v>6.8167876805738175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15.236737766172945</v>
      </c>
      <c r="Q644" s="42">
        <f t="shared" si="320"/>
        <v>0.74587209838640278</v>
      </c>
      <c r="R644" s="4">
        <f t="shared" si="321"/>
        <v>162860.77953862076</v>
      </c>
      <c r="S644">
        <f t="shared" si="302"/>
        <v>1.6286077953862077E-4</v>
      </c>
      <c r="T644" s="41">
        <f t="shared" si="303"/>
        <v>6.6198975573002043E-4</v>
      </c>
      <c r="U644" s="42">
        <f t="shared" si="322"/>
        <v>0.28918537179554732</v>
      </c>
      <c r="V644" s="42">
        <f t="shared" si="323"/>
        <v>1.1594162468165936</v>
      </c>
      <c r="W644" s="42">
        <f t="shared" si="324"/>
        <v>1.1480654665736267</v>
      </c>
      <c r="X644" s="42">
        <f t="shared" si="325"/>
        <v>1.1350780242966874E-2</v>
      </c>
      <c r="Y644" s="42">
        <f t="shared" si="299"/>
        <v>1.4196527168364519E-2</v>
      </c>
      <c r="Z644" s="10">
        <f t="shared" si="326"/>
        <v>21.445236947373992</v>
      </c>
      <c r="AA644">
        <f t="shared" si="304"/>
        <v>6815305.4652330214</v>
      </c>
      <c r="AB644" s="10">
        <f t="shared" si="305"/>
        <v>6.8153054652330214</v>
      </c>
      <c r="AC644" s="10">
        <f t="shared" si="306"/>
        <v>6.7143054652330214</v>
      </c>
      <c r="AD644" s="3">
        <f t="shared" si="307"/>
        <v>973.79339597288197</v>
      </c>
      <c r="AI644" s="94">
        <f t="shared" si="308"/>
        <v>1.1480654665736267</v>
      </c>
    </row>
    <row r="645" spans="2:35">
      <c r="B645" s="39">
        <f t="shared" si="309"/>
        <v>617</v>
      </c>
      <c r="C645" s="42">
        <f t="shared" si="310"/>
        <v>11.097122302156189</v>
      </c>
      <c r="D645" s="10">
        <f t="shared" si="311"/>
        <v>3.9028776978437136</v>
      </c>
      <c r="E645" s="40">
        <f t="shared" si="312"/>
        <v>38.194244604312573</v>
      </c>
      <c r="F645" s="40">
        <f t="shared" si="313"/>
        <v>46</v>
      </c>
      <c r="G645" s="3">
        <f t="shared" si="314"/>
        <v>314.02877697842837</v>
      </c>
      <c r="H645" s="3">
        <f t="shared" si="315"/>
        <v>150.59214621494854</v>
      </c>
      <c r="I645">
        <f t="shared" si="300"/>
        <v>1.5059214621494855E-4</v>
      </c>
      <c r="J645" s="4">
        <f t="shared" si="316"/>
        <v>1293.3939475125235</v>
      </c>
      <c r="K645" s="40">
        <f t="shared" si="317"/>
        <v>8.5887211253792106</v>
      </c>
      <c r="L645" s="40">
        <f t="shared" si="301"/>
        <v>0</v>
      </c>
      <c r="M645" s="10">
        <f t="shared" si="318"/>
        <v>6.8153054652330214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15.235680835822341</v>
      </c>
      <c r="Q645" s="42">
        <f t="shared" si="320"/>
        <v>0.74705259118515577</v>
      </c>
      <c r="R645" s="4">
        <f t="shared" si="321"/>
        <v>162090.16780356233</v>
      </c>
      <c r="S645">
        <f t="shared" si="302"/>
        <v>1.6209016780356232E-4</v>
      </c>
      <c r="T645" s="41">
        <f t="shared" si="303"/>
        <v>6.6276036746507885E-4</v>
      </c>
      <c r="U645" s="42">
        <f t="shared" si="322"/>
        <v>0.28781702736207349</v>
      </c>
      <c r="V645" s="42">
        <f t="shared" si="323"/>
        <v>1.1591298438408817</v>
      </c>
      <c r="W645" s="42">
        <f t="shared" si="324"/>
        <v>1.1478120815162467</v>
      </c>
      <c r="X645" s="42">
        <f t="shared" si="325"/>
        <v>1.1317762324634995E-2</v>
      </c>
      <c r="Y645" s="42">
        <f t="shared" si="299"/>
        <v>1.4209887705286748E-2</v>
      </c>
      <c r="Z645" s="10">
        <f t="shared" si="326"/>
        <v>21.440460840524647</v>
      </c>
      <c r="AA645">
        <f t="shared" si="304"/>
        <v>6813810.1103250869</v>
      </c>
      <c r="AB645" s="10">
        <f t="shared" si="305"/>
        <v>6.813810110325087</v>
      </c>
      <c r="AC645" s="10">
        <f t="shared" si="306"/>
        <v>6.712810110325087</v>
      </c>
      <c r="AD645" s="3">
        <f t="shared" si="307"/>
        <v>973.57652071429834</v>
      </c>
      <c r="AI645" s="94">
        <f t="shared" si="308"/>
        <v>1.1478120815162467</v>
      </c>
    </row>
    <row r="646" spans="2:35">
      <c r="B646" s="39">
        <f t="shared" si="309"/>
        <v>618</v>
      </c>
      <c r="C646" s="42">
        <f t="shared" si="310"/>
        <v>11.115107913666977</v>
      </c>
      <c r="D646" s="10">
        <f t="shared" si="311"/>
        <v>3.8848920863329255</v>
      </c>
      <c r="E646" s="40">
        <f t="shared" si="312"/>
        <v>38.230215827334149</v>
      </c>
      <c r="F646" s="40">
        <f t="shared" si="313"/>
        <v>46</v>
      </c>
      <c r="G646" s="3">
        <f t="shared" si="314"/>
        <v>313.84892086332047</v>
      </c>
      <c r="H646" s="3">
        <f t="shared" si="315"/>
        <v>150.59214621494854</v>
      </c>
      <c r="I646">
        <f t="shared" si="300"/>
        <v>1.5059214621494855E-4</v>
      </c>
      <c r="J646" s="4">
        <f t="shared" si="316"/>
        <v>1295.5530709248128</v>
      </c>
      <c r="K646" s="40">
        <f t="shared" si="317"/>
        <v>8.6030586819288555</v>
      </c>
      <c r="L646" s="40">
        <f t="shared" si="301"/>
        <v>0</v>
      </c>
      <c r="M646" s="10">
        <f t="shared" si="318"/>
        <v>6.813810110325087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15.234614377340561</v>
      </c>
      <c r="Q646" s="42">
        <f t="shared" si="320"/>
        <v>0.74823316662115358</v>
      </c>
      <c r="R646" s="4">
        <f t="shared" si="321"/>
        <v>161319.6941029508</v>
      </c>
      <c r="S646">
        <f t="shared" si="302"/>
        <v>1.6131969410295081E-4</v>
      </c>
      <c r="T646" s="41">
        <f t="shared" si="303"/>
        <v>6.6353084116569034E-4</v>
      </c>
      <c r="U646" s="42">
        <f t="shared" si="322"/>
        <v>0.28644892803084565</v>
      </c>
      <c r="V646" s="42">
        <f t="shared" si="323"/>
        <v>1.1588410952083978</v>
      </c>
      <c r="W646" s="42">
        <f t="shared" si="324"/>
        <v>1.1475564502468074</v>
      </c>
      <c r="X646" s="42">
        <f t="shared" si="325"/>
        <v>1.1284644961590429E-2</v>
      </c>
      <c r="Y646" s="42">
        <f t="shared" si="299"/>
        <v>1.4223210079932358E-2</v>
      </c>
      <c r="Z646" s="10">
        <f t="shared" si="326"/>
        <v>21.435642772753464</v>
      </c>
      <c r="AA646">
        <f t="shared" si="304"/>
        <v>6812301.6178403767</v>
      </c>
      <c r="AB646" s="10">
        <f t="shared" si="305"/>
        <v>6.8123016178403768</v>
      </c>
      <c r="AC646" s="10">
        <f t="shared" si="306"/>
        <v>6.7113016178403768</v>
      </c>
      <c r="AD646" s="3">
        <f t="shared" si="307"/>
        <v>973.35774007837222</v>
      </c>
      <c r="AI646" s="94">
        <f t="shared" si="308"/>
        <v>1.1475564502468074</v>
      </c>
    </row>
    <row r="647" spans="2:35">
      <c r="B647" s="39">
        <f t="shared" si="309"/>
        <v>619</v>
      </c>
      <c r="C647" s="42">
        <f t="shared" si="310"/>
        <v>11.133093525177765</v>
      </c>
      <c r="D647" s="10">
        <f t="shared" si="311"/>
        <v>3.8669064748221373</v>
      </c>
      <c r="E647" s="40">
        <f t="shared" si="312"/>
        <v>38.266187050355725</v>
      </c>
      <c r="F647" s="40">
        <f t="shared" si="313"/>
        <v>46</v>
      </c>
      <c r="G647" s="3">
        <f t="shared" si="314"/>
        <v>313.66906474821258</v>
      </c>
      <c r="H647" s="3">
        <f t="shared" si="315"/>
        <v>150.59214621494854</v>
      </c>
      <c r="I647">
        <f t="shared" si="300"/>
        <v>1.5059214621494855E-4</v>
      </c>
      <c r="J647" s="4">
        <f t="shared" si="316"/>
        <v>1297.7142268358427</v>
      </c>
      <c r="K647" s="40">
        <f t="shared" si="317"/>
        <v>8.6174097351899288</v>
      </c>
      <c r="L647" s="40">
        <f t="shared" si="301"/>
        <v>0</v>
      </c>
      <c r="M647" s="10">
        <f t="shared" si="318"/>
        <v>6.8123016178403768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15.233538387887588</v>
      </c>
      <c r="Q647" s="42">
        <f t="shared" si="320"/>
        <v>0.74941382544465374</v>
      </c>
      <c r="R647" s="4">
        <f t="shared" si="321"/>
        <v>160549.3595334581</v>
      </c>
      <c r="S647">
        <f t="shared" si="302"/>
        <v>1.6054935953345811E-4</v>
      </c>
      <c r="T647" s="41">
        <f t="shared" si="303"/>
        <v>6.6430117573518309E-4</v>
      </c>
      <c r="U647" s="42">
        <f t="shared" si="322"/>
        <v>0.28508107574918023</v>
      </c>
      <c r="V647" s="42">
        <f t="shared" si="323"/>
        <v>1.1585500014392878</v>
      </c>
      <c r="W647" s="42">
        <f t="shared" si="324"/>
        <v>1.1472985731055614</v>
      </c>
      <c r="X647" s="42">
        <f t="shared" si="325"/>
        <v>1.1251428333726388E-2</v>
      </c>
      <c r="Y647" s="42">
        <f t="shared" si="299"/>
        <v>1.4236494178071551E-2</v>
      </c>
      <c r="Z647" s="10">
        <f t="shared" si="326"/>
        <v>21.430782750483623</v>
      </c>
      <c r="AA647">
        <f t="shared" si="304"/>
        <v>6810779.989789933</v>
      </c>
      <c r="AB647" s="10">
        <f t="shared" si="305"/>
        <v>6.8107799897899328</v>
      </c>
      <c r="AC647" s="10">
        <f t="shared" si="306"/>
        <v>6.7097799897899328</v>
      </c>
      <c r="AD647" s="3">
        <f t="shared" si="307"/>
        <v>973.13705435677059</v>
      </c>
      <c r="AI647" s="94">
        <f t="shared" si="308"/>
        <v>1.1472985731055614</v>
      </c>
    </row>
    <row r="648" spans="2:35">
      <c r="B648" s="39">
        <f t="shared" si="309"/>
        <v>620</v>
      </c>
      <c r="C648" s="42">
        <f t="shared" si="310"/>
        <v>11.151079136688553</v>
      </c>
      <c r="D648" s="10">
        <f t="shared" si="311"/>
        <v>3.8489208633113492</v>
      </c>
      <c r="E648" s="40">
        <f t="shared" si="312"/>
        <v>38.302158273377302</v>
      </c>
      <c r="F648" s="40">
        <f t="shared" si="313"/>
        <v>46</v>
      </c>
      <c r="G648" s="3">
        <f t="shared" si="314"/>
        <v>313.48920863310468</v>
      </c>
      <c r="H648" s="3">
        <f t="shared" si="315"/>
        <v>150.59214621494854</v>
      </c>
      <c r="I648">
        <f t="shared" si="300"/>
        <v>1.5059214621494855E-4</v>
      </c>
      <c r="J648" s="4">
        <f t="shared" si="316"/>
        <v>1299.8774152456135</v>
      </c>
      <c r="K648" s="40">
        <f t="shared" si="317"/>
        <v>8.6317742851624288</v>
      </c>
      <c r="L648" s="40">
        <f t="shared" si="301"/>
        <v>0</v>
      </c>
      <c r="M648" s="10">
        <f t="shared" si="318"/>
        <v>6.8107799897899328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15.232452864598947</v>
      </c>
      <c r="Q648" s="42">
        <f t="shared" si="320"/>
        <v>0.75059456840645122</v>
      </c>
      <c r="R648" s="4">
        <f t="shared" si="321"/>
        <v>159779.16519175621</v>
      </c>
      <c r="S648">
        <f t="shared" si="302"/>
        <v>1.5977916519175622E-4</v>
      </c>
      <c r="T648" s="41">
        <f t="shared" si="303"/>
        <v>6.6507137007688498E-4</v>
      </c>
      <c r="U648" s="42">
        <f t="shared" si="322"/>
        <v>0.28371347246439382</v>
      </c>
      <c r="V648" s="42">
        <f t="shared" si="323"/>
        <v>1.1582565630579411</v>
      </c>
      <c r="W648" s="42">
        <f t="shared" si="324"/>
        <v>1.1470384504362969</v>
      </c>
      <c r="X648" s="42">
        <f t="shared" si="325"/>
        <v>1.1218112621644183E-2</v>
      </c>
      <c r="Y648" s="42">
        <f t="shared" si="299"/>
        <v>1.424973988559421E-2</v>
      </c>
      <c r="Z648" s="10">
        <f t="shared" si="326"/>
        <v>21.425880780203908</v>
      </c>
      <c r="AA648">
        <f t="shared" si="304"/>
        <v>6809245.2282053325</v>
      </c>
      <c r="AB648" s="10">
        <f t="shared" si="305"/>
        <v>6.8092452282053326</v>
      </c>
      <c r="AC648" s="10">
        <f t="shared" si="306"/>
        <v>6.7082452282053326</v>
      </c>
      <c r="AD648" s="3">
        <f t="shared" si="307"/>
        <v>972.91446384413814</v>
      </c>
      <c r="AI648" s="94">
        <f t="shared" si="308"/>
        <v>1.1470384504362969</v>
      </c>
    </row>
    <row r="649" spans="2:35">
      <c r="B649" s="39">
        <f t="shared" si="309"/>
        <v>621</v>
      </c>
      <c r="C649" s="42">
        <f t="shared" si="310"/>
        <v>11.169064748199341</v>
      </c>
      <c r="D649" s="10">
        <f t="shared" si="311"/>
        <v>3.830935251800561</v>
      </c>
      <c r="E649" s="40">
        <f t="shared" si="312"/>
        <v>38.338129496398878</v>
      </c>
      <c r="F649" s="40">
        <f t="shared" si="313"/>
        <v>46</v>
      </c>
      <c r="G649" s="3">
        <f t="shared" si="314"/>
        <v>313.30935251799679</v>
      </c>
      <c r="H649" s="3">
        <f t="shared" si="315"/>
        <v>150.59214621494854</v>
      </c>
      <c r="I649">
        <f t="shared" si="300"/>
        <v>1.5059214621494855E-4</v>
      </c>
      <c r="J649" s="4">
        <f t="shared" si="316"/>
        <v>1302.0426361541254</v>
      </c>
      <c r="K649" s="40">
        <f t="shared" si="317"/>
        <v>8.6461523318463609</v>
      </c>
      <c r="L649" s="40">
        <f t="shared" si="301"/>
        <v>0</v>
      </c>
      <c r="M649" s="10">
        <f t="shared" si="318"/>
        <v>6.8092452282053326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15.231357804585542</v>
      </c>
      <c r="Q649" s="42">
        <f t="shared" si="320"/>
        <v>0.7517753962578837</v>
      </c>
      <c r="R649" s="4">
        <f t="shared" si="321"/>
        <v>159009.1121745171</v>
      </c>
      <c r="S649">
        <f t="shared" si="302"/>
        <v>1.5900911217451709E-4</v>
      </c>
      <c r="T649" s="41">
        <f t="shared" si="303"/>
        <v>6.658414230941241E-4</v>
      </c>
      <c r="U649" s="42">
        <f t="shared" si="322"/>
        <v>0.28234612012380306</v>
      </c>
      <c r="V649" s="42">
        <f t="shared" si="323"/>
        <v>1.1579607805930523</v>
      </c>
      <c r="W649" s="42">
        <f t="shared" si="324"/>
        <v>1.1467760825863125</v>
      </c>
      <c r="X649" s="42">
        <f t="shared" si="325"/>
        <v>1.1184698006739824E-2</v>
      </c>
      <c r="Y649" s="42">
        <f t="shared" si="299"/>
        <v>1.426294708851043E-2</v>
      </c>
      <c r="Z649" s="10">
        <f t="shared" si="326"/>
        <v>21.420936868468459</v>
      </c>
      <c r="AA649">
        <f t="shared" si="304"/>
        <v>6807697.3351386143</v>
      </c>
      <c r="AB649" s="10">
        <f t="shared" si="305"/>
        <v>6.8076973351386139</v>
      </c>
      <c r="AC649" s="10">
        <f t="shared" si="306"/>
        <v>6.7066973351386139</v>
      </c>
      <c r="AD649" s="3">
        <f t="shared" si="307"/>
        <v>972.68996883808768</v>
      </c>
      <c r="AI649" s="94">
        <f t="shared" si="308"/>
        <v>1.1467760825863125</v>
      </c>
    </row>
    <row r="650" spans="2:35">
      <c r="B650" s="39">
        <f t="shared" si="309"/>
        <v>622</v>
      </c>
      <c r="C650" s="42">
        <f t="shared" si="310"/>
        <v>11.187050359710129</v>
      </c>
      <c r="D650" s="10">
        <f t="shared" si="311"/>
        <v>3.8129496402897729</v>
      </c>
      <c r="E650" s="40">
        <f t="shared" si="312"/>
        <v>38.374100719420454</v>
      </c>
      <c r="F650" s="40">
        <f t="shared" si="313"/>
        <v>46</v>
      </c>
      <c r="G650" s="3">
        <f t="shared" si="314"/>
        <v>313.12949640288889</v>
      </c>
      <c r="H650" s="3">
        <f t="shared" si="315"/>
        <v>150.59214621494854</v>
      </c>
      <c r="I650">
        <f t="shared" si="300"/>
        <v>1.5059214621494855E-4</v>
      </c>
      <c r="J650" s="4">
        <f t="shared" si="316"/>
        <v>1304.2098895613778</v>
      </c>
      <c r="K650" s="40">
        <f t="shared" si="317"/>
        <v>8.6605438752417179</v>
      </c>
      <c r="L650" s="40">
        <f t="shared" si="301"/>
        <v>0</v>
      </c>
      <c r="M650" s="10">
        <f t="shared" si="318"/>
        <v>6.8076973351386139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15.230253204933588</v>
      </c>
      <c r="Q650" s="42">
        <f t="shared" si="320"/>
        <v>0.75295630975083616</v>
      </c>
      <c r="R650" s="4">
        <f t="shared" si="321"/>
        <v>158239.2015784127</v>
      </c>
      <c r="S650">
        <f t="shared" si="302"/>
        <v>1.5823920157841269E-4</v>
      </c>
      <c r="T650" s="41">
        <f t="shared" si="303"/>
        <v>6.6661133369022845E-4</v>
      </c>
      <c r="U650" s="42">
        <f t="shared" si="322"/>
        <v>0.2809790206747243</v>
      </c>
      <c r="V650" s="42">
        <f t="shared" si="323"/>
        <v>1.157662654578365</v>
      </c>
      <c r="W650" s="42">
        <f t="shared" si="324"/>
        <v>1.1465114699064047</v>
      </c>
      <c r="X650" s="42">
        <f t="shared" si="325"/>
        <v>1.1151184671960301E-2</v>
      </c>
      <c r="Y650" s="42">
        <f t="shared" si="299"/>
        <v>1.4276115672951952E-2</v>
      </c>
      <c r="Z650" s="10">
        <f t="shared" si="326"/>
        <v>21.415951021897872</v>
      </c>
      <c r="AA650">
        <f t="shared" si="304"/>
        <v>6806136.3126626275</v>
      </c>
      <c r="AB650" s="10">
        <f t="shared" si="305"/>
        <v>6.8061363126626278</v>
      </c>
      <c r="AC650" s="10">
        <f t="shared" si="306"/>
        <v>6.7051363126626278</v>
      </c>
      <c r="AD650" s="3">
        <f t="shared" si="307"/>
        <v>972.46356963924984</v>
      </c>
      <c r="AI650" s="94">
        <f t="shared" si="308"/>
        <v>1.1465114699064047</v>
      </c>
    </row>
    <row r="651" spans="2:35">
      <c r="B651" s="39">
        <f t="shared" si="309"/>
        <v>623</v>
      </c>
      <c r="C651" s="42">
        <f t="shared" si="310"/>
        <v>11.205035971220918</v>
      </c>
      <c r="D651" s="10">
        <f t="shared" si="311"/>
        <v>3.7949640287789848</v>
      </c>
      <c r="E651" s="40">
        <f t="shared" si="312"/>
        <v>38.41007194244203</v>
      </c>
      <c r="F651" s="40">
        <f t="shared" si="313"/>
        <v>46</v>
      </c>
      <c r="G651" s="3">
        <f t="shared" si="314"/>
        <v>312.94964028778099</v>
      </c>
      <c r="H651" s="3">
        <f t="shared" si="315"/>
        <v>150.59214621494854</v>
      </c>
      <c r="I651">
        <f t="shared" si="300"/>
        <v>1.5059214621494855E-4</v>
      </c>
      <c r="J651" s="4">
        <f t="shared" si="316"/>
        <v>1306.3791754673707</v>
      </c>
      <c r="K651" s="40">
        <f t="shared" si="317"/>
        <v>8.6749489153485015</v>
      </c>
      <c r="L651" s="40">
        <f t="shared" si="301"/>
        <v>0</v>
      </c>
      <c r="M651" s="10">
        <f t="shared" si="318"/>
        <v>6.8061363126626278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15.229139062704789</v>
      </c>
      <c r="Q651" s="42">
        <f t="shared" si="320"/>
        <v>0.75413730963774595</v>
      </c>
      <c r="R651" s="4">
        <f t="shared" si="321"/>
        <v>157469.43450011523</v>
      </c>
      <c r="S651">
        <f t="shared" si="302"/>
        <v>1.5746943450011523E-4</v>
      </c>
      <c r="T651" s="41">
        <f t="shared" si="303"/>
        <v>6.67381100768526E-4</v>
      </c>
      <c r="U651" s="42">
        <f t="shared" si="322"/>
        <v>0.27961217606447464</v>
      </c>
      <c r="V651" s="42">
        <f t="shared" si="323"/>
        <v>1.1573621855512295</v>
      </c>
      <c r="W651" s="42">
        <f t="shared" si="324"/>
        <v>1.1462446127509278</v>
      </c>
      <c r="X651" s="42">
        <f t="shared" si="325"/>
        <v>1.1117572800301678E-2</v>
      </c>
      <c r="Y651" s="42">
        <f t="shared" si="299"/>
        <v>1.428924552517182E-2</v>
      </c>
      <c r="Z651" s="10">
        <f t="shared" si="326"/>
        <v>21.410923247177614</v>
      </c>
      <c r="AA651">
        <f t="shared" si="304"/>
        <v>6804562.162870531</v>
      </c>
      <c r="AB651" s="10">
        <f t="shared" si="305"/>
        <v>6.8045621628705311</v>
      </c>
      <c r="AC651" s="10">
        <f t="shared" si="306"/>
        <v>6.7035621628705311</v>
      </c>
      <c r="AD651" s="3">
        <f t="shared" si="307"/>
        <v>972.23526655120099</v>
      </c>
      <c r="AI651" s="94">
        <f t="shared" si="308"/>
        <v>1.1462446127509278</v>
      </c>
    </row>
    <row r="652" spans="2:35">
      <c r="B652" s="39">
        <f t="shared" si="309"/>
        <v>624</v>
      </c>
      <c r="C652" s="42">
        <f t="shared" si="310"/>
        <v>11.223021582731706</v>
      </c>
      <c r="D652" s="10">
        <f t="shared" si="311"/>
        <v>3.7769784172681966</v>
      </c>
      <c r="E652" s="40">
        <f t="shared" si="312"/>
        <v>38.446043165463607</v>
      </c>
      <c r="F652" s="40">
        <f t="shared" si="313"/>
        <v>46</v>
      </c>
      <c r="G652" s="3">
        <f t="shared" si="314"/>
        <v>312.7697841726731</v>
      </c>
      <c r="H652" s="3">
        <f t="shared" si="315"/>
        <v>150.59214621494854</v>
      </c>
      <c r="I652">
        <f t="shared" si="300"/>
        <v>1.5059214621494855E-4</v>
      </c>
      <c r="J652" s="4">
        <f t="shared" si="316"/>
        <v>1308.5504938721047</v>
      </c>
      <c r="K652" s="40">
        <f t="shared" si="317"/>
        <v>8.6893674521667137</v>
      </c>
      <c r="L652" s="40">
        <f t="shared" si="301"/>
        <v>0</v>
      </c>
      <c r="M652" s="10">
        <f t="shared" si="318"/>
        <v>6.8045621628705311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15.228015374935955</v>
      </c>
      <c r="Q652" s="42">
        <f t="shared" si="320"/>
        <v>0.75531839667160794</v>
      </c>
      <c r="R652" s="4">
        <f t="shared" si="321"/>
        <v>156699.81203629635</v>
      </c>
      <c r="S652">
        <f t="shared" si="302"/>
        <v>1.5669981203629636E-4</v>
      </c>
      <c r="T652" s="41">
        <f t="shared" si="303"/>
        <v>6.6815072323234484E-4</v>
      </c>
      <c r="U652" s="42">
        <f t="shared" si="322"/>
        <v>0.27824558824036999</v>
      </c>
      <c r="V652" s="42">
        <f t="shared" si="323"/>
        <v>1.1570593740548416</v>
      </c>
      <c r="W652" s="42">
        <f t="shared" si="324"/>
        <v>1.1459755114777075</v>
      </c>
      <c r="X652" s="42">
        <f t="shared" si="325"/>
        <v>1.1083862577134118E-2</v>
      </c>
      <c r="Y652" s="42">
        <f t="shared" si="299"/>
        <v>1.4302336531546781E-2</v>
      </c>
      <c r="Z652" s="10">
        <f t="shared" si="326"/>
        <v>21.405853551060577</v>
      </c>
      <c r="AA652">
        <f t="shared" si="304"/>
        <v>6802974.8878765898</v>
      </c>
      <c r="AB652" s="10">
        <f t="shared" si="305"/>
        <v>6.8029748878765899</v>
      </c>
      <c r="AC652" s="10">
        <f t="shared" si="306"/>
        <v>6.7019748878765899</v>
      </c>
      <c r="AD652" s="3">
        <f t="shared" si="307"/>
        <v>972.00505988057864</v>
      </c>
      <c r="AI652" s="94">
        <f t="shared" si="308"/>
        <v>1.1459755114777075</v>
      </c>
    </row>
    <row r="653" spans="2:35">
      <c r="B653" s="39">
        <f t="shared" si="309"/>
        <v>625</v>
      </c>
      <c r="C653" s="42">
        <f t="shared" si="310"/>
        <v>11.241007194242494</v>
      </c>
      <c r="D653" s="10">
        <f t="shared" si="311"/>
        <v>3.7589928057574085</v>
      </c>
      <c r="E653" s="40">
        <f t="shared" si="312"/>
        <v>38.482014388485183</v>
      </c>
      <c r="F653" s="40">
        <f t="shared" si="313"/>
        <v>46</v>
      </c>
      <c r="G653" s="3">
        <f t="shared" si="314"/>
        <v>312.5899280575652</v>
      </c>
      <c r="H653" s="3">
        <f t="shared" si="315"/>
        <v>150.59214621494854</v>
      </c>
      <c r="I653">
        <f t="shared" si="300"/>
        <v>1.5059214621494855E-4</v>
      </c>
      <c r="J653" s="4">
        <f t="shared" si="316"/>
        <v>1310.7238447755792</v>
      </c>
      <c r="K653" s="40">
        <f t="shared" si="317"/>
        <v>8.7037994856963543</v>
      </c>
      <c r="L653" s="40">
        <f t="shared" si="301"/>
        <v>0</v>
      </c>
      <c r="M653" s="10">
        <f t="shared" si="318"/>
        <v>6.8029748878765899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15.226882138639537</v>
      </c>
      <c r="Q653" s="42">
        <f t="shared" si="320"/>
        <v>0.75649957160597925</v>
      </c>
      <c r="R653" s="4">
        <f t="shared" si="321"/>
        <v>155930.33528362829</v>
      </c>
      <c r="S653">
        <f t="shared" si="302"/>
        <v>1.5593033528362829E-4</v>
      </c>
      <c r="T653" s="41">
        <f t="shared" si="303"/>
        <v>6.6892019998501286E-4</v>
      </c>
      <c r="U653" s="42">
        <f t="shared" si="322"/>
        <v>0.27687925914972739</v>
      </c>
      <c r="V653" s="42">
        <f t="shared" si="323"/>
        <v>1.156754220635273</v>
      </c>
      <c r="W653" s="42">
        <f t="shared" si="324"/>
        <v>1.1457041664481777</v>
      </c>
      <c r="X653" s="42">
        <f t="shared" si="325"/>
        <v>1.105005418709526E-2</v>
      </c>
      <c r="Y653" s="42">
        <f t="shared" si="299"/>
        <v>1.4315388578576022E-2</v>
      </c>
      <c r="Z653" s="10">
        <f t="shared" si="326"/>
        <v>21.400741940364124</v>
      </c>
      <c r="AA653">
        <f t="shared" si="304"/>
        <v>6801374.4898152594</v>
      </c>
      <c r="AB653" s="10">
        <f t="shared" si="305"/>
        <v>6.8013744898152595</v>
      </c>
      <c r="AC653" s="10">
        <f t="shared" si="306"/>
        <v>6.7003744898152595</v>
      </c>
      <c r="AD653" s="3">
        <f t="shared" si="307"/>
        <v>971.77294993694841</v>
      </c>
      <c r="AI653" s="94">
        <f t="shared" si="308"/>
        <v>1.1457041664481777</v>
      </c>
    </row>
    <row r="654" spans="2:35">
      <c r="B654" s="39">
        <f t="shared" si="309"/>
        <v>626</v>
      </c>
      <c r="C654" s="42">
        <f t="shared" si="310"/>
        <v>11.258992805753282</v>
      </c>
      <c r="D654" s="10">
        <f t="shared" si="311"/>
        <v>3.7410071942466203</v>
      </c>
      <c r="E654" s="40">
        <f t="shared" si="312"/>
        <v>38.517985611506759</v>
      </c>
      <c r="F654" s="40">
        <f t="shared" si="313"/>
        <v>46</v>
      </c>
      <c r="G654" s="3">
        <f t="shared" si="314"/>
        <v>312.41007194245731</v>
      </c>
      <c r="H654" s="3">
        <f t="shared" si="315"/>
        <v>150.59214621494854</v>
      </c>
      <c r="I654">
        <f t="shared" si="300"/>
        <v>1.5059214621494855E-4</v>
      </c>
      <c r="J654" s="4">
        <f t="shared" si="316"/>
        <v>1312.8992281777946</v>
      </c>
      <c r="K654" s="40">
        <f t="shared" si="317"/>
        <v>8.7182450159374216</v>
      </c>
      <c r="L654" s="40">
        <f t="shared" si="301"/>
        <v>0</v>
      </c>
      <c r="M654" s="10">
        <f t="shared" si="318"/>
        <v>6.8013744898152595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15.225739350802902</v>
      </c>
      <c r="Q654" s="42">
        <f t="shared" si="320"/>
        <v>0.75768083519498453</v>
      </c>
      <c r="R654" s="4">
        <f t="shared" si="321"/>
        <v>155161.00533878288</v>
      </c>
      <c r="S654">
        <f t="shared" si="302"/>
        <v>1.5516100533878287E-4</v>
      </c>
      <c r="T654" s="41">
        <f t="shared" si="303"/>
        <v>6.6968952992985825E-4</v>
      </c>
      <c r="U654" s="42">
        <f t="shared" si="322"/>
        <v>0.27551319073986319</v>
      </c>
      <c r="V654" s="42">
        <f t="shared" si="323"/>
        <v>1.1564467258442634</v>
      </c>
      <c r="W654" s="42">
        <f t="shared" si="324"/>
        <v>1.1454305780272247</v>
      </c>
      <c r="X654" s="42">
        <f t="shared" si="325"/>
        <v>1.1016147817038746E-2</v>
      </c>
      <c r="Y654" s="42">
        <f t="shared" si="299"/>
        <v>1.4328401552883389E-2</v>
      </c>
      <c r="Z654" s="10">
        <f t="shared" si="326"/>
        <v>21.395588421972363</v>
      </c>
      <c r="AA654">
        <f t="shared" si="304"/>
        <v>6799760.9708418911</v>
      </c>
      <c r="AB654" s="10">
        <f t="shared" si="305"/>
        <v>6.7997609708418913</v>
      </c>
      <c r="AC654" s="10">
        <f t="shared" si="306"/>
        <v>6.6987609708418914</v>
      </c>
      <c r="AD654" s="3">
        <f t="shared" si="307"/>
        <v>971.53893703290657</v>
      </c>
      <c r="AI654" s="94">
        <f t="shared" si="308"/>
        <v>1.1454305780272247</v>
      </c>
    </row>
    <row r="655" spans="2:35">
      <c r="B655" s="39">
        <f t="shared" si="309"/>
        <v>627</v>
      </c>
      <c r="C655" s="42">
        <f t="shared" si="310"/>
        <v>11.27697841726407</v>
      </c>
      <c r="D655" s="10">
        <f t="shared" si="311"/>
        <v>3.7230215827358322</v>
      </c>
      <c r="E655" s="40">
        <f t="shared" si="312"/>
        <v>38.553956834528336</v>
      </c>
      <c r="F655" s="40">
        <f t="shared" si="313"/>
        <v>46</v>
      </c>
      <c r="G655" s="3">
        <f t="shared" si="314"/>
        <v>312.23021582734941</v>
      </c>
      <c r="H655" s="3">
        <f t="shared" si="315"/>
        <v>150.59214621494854</v>
      </c>
      <c r="I655">
        <f t="shared" si="300"/>
        <v>1.5059214621494855E-4</v>
      </c>
      <c r="J655" s="4">
        <f t="shared" si="316"/>
        <v>1315.0766440787506</v>
      </c>
      <c r="K655" s="40">
        <f t="shared" si="317"/>
        <v>8.7327040428899174</v>
      </c>
      <c r="L655" s="40">
        <f t="shared" si="301"/>
        <v>0</v>
      </c>
      <c r="M655" s="10">
        <f t="shared" si="318"/>
        <v>6.7997609708418913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15.224587008388822</v>
      </c>
      <c r="Q655" s="42">
        <f t="shared" si="320"/>
        <v>0.75886218819332052</v>
      </c>
      <c r="R655" s="4">
        <f t="shared" si="321"/>
        <v>154391.82329843225</v>
      </c>
      <c r="S655">
        <f t="shared" si="302"/>
        <v>1.5439182329843226E-4</v>
      </c>
      <c r="T655" s="41">
        <f t="shared" si="303"/>
        <v>6.7045871197020889E-4</v>
      </c>
      <c r="U655" s="42">
        <f t="shared" si="322"/>
        <v>0.27414738495809421</v>
      </c>
      <c r="V655" s="42">
        <f t="shared" si="323"/>
        <v>1.1561368902375493</v>
      </c>
      <c r="W655" s="42">
        <f t="shared" si="324"/>
        <v>1.1451547465833056</v>
      </c>
      <c r="X655" s="42">
        <f t="shared" si="325"/>
        <v>1.0982143654243659E-2</v>
      </c>
      <c r="Y655" s="42">
        <f t="shared" si="299"/>
        <v>1.4341375341217487E-2</v>
      </c>
      <c r="Z655" s="10">
        <f t="shared" si="326"/>
        <v>21.390393002835243</v>
      </c>
      <c r="AA655">
        <f t="shared" si="304"/>
        <v>6798134.3331324477</v>
      </c>
      <c r="AB655" s="10">
        <f t="shared" si="305"/>
        <v>6.798134333132448</v>
      </c>
      <c r="AC655" s="10">
        <f t="shared" si="306"/>
        <v>6.697134333132448</v>
      </c>
      <c r="AD655" s="3">
        <f t="shared" si="307"/>
        <v>971.30302148403882</v>
      </c>
      <c r="AI655" s="94">
        <f t="shared" si="308"/>
        <v>1.1451547465833056</v>
      </c>
    </row>
    <row r="656" spans="2:35">
      <c r="B656" s="39">
        <f t="shared" si="309"/>
        <v>628</v>
      </c>
      <c r="C656" s="42">
        <f t="shared" si="310"/>
        <v>11.294964028774858</v>
      </c>
      <c r="D656" s="10">
        <f t="shared" si="311"/>
        <v>3.705035971225044</v>
      </c>
      <c r="E656" s="40">
        <f t="shared" si="312"/>
        <v>38.589928057549912</v>
      </c>
      <c r="F656" s="40">
        <f t="shared" si="313"/>
        <v>46</v>
      </c>
      <c r="G656" s="3">
        <f t="shared" si="314"/>
        <v>312.05035971224152</v>
      </c>
      <c r="H656" s="3">
        <f t="shared" si="315"/>
        <v>150.59214621494854</v>
      </c>
      <c r="I656">
        <f t="shared" si="300"/>
        <v>1.5059214621494855E-4</v>
      </c>
      <c r="J656" s="4">
        <f t="shared" si="316"/>
        <v>1317.2560924784475</v>
      </c>
      <c r="K656" s="40">
        <f t="shared" si="317"/>
        <v>8.7471765665538399</v>
      </c>
      <c r="L656" s="40">
        <f t="shared" si="301"/>
        <v>0</v>
      </c>
      <c r="M656" s="10">
        <f t="shared" si="318"/>
        <v>6.798134333132448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15.223425108335208</v>
      </c>
      <c r="Q656" s="42">
        <f t="shared" si="320"/>
        <v>0.76004363135626152</v>
      </c>
      <c r="R656" s="4">
        <f t="shared" si="321"/>
        <v>153622.79025924826</v>
      </c>
      <c r="S656">
        <f t="shared" si="302"/>
        <v>1.5362279025924825E-4</v>
      </c>
      <c r="T656" s="41">
        <f t="shared" si="303"/>
        <v>6.7122774500939287E-4</v>
      </c>
      <c r="U656" s="42">
        <f t="shared" si="322"/>
        <v>0.27278184375173675</v>
      </c>
      <c r="V656" s="42">
        <f t="shared" si="323"/>
        <v>1.1558247143757456</v>
      </c>
      <c r="W656" s="42">
        <f t="shared" si="324"/>
        <v>1.1448766724884025</v>
      </c>
      <c r="X656" s="42">
        <f t="shared" si="325"/>
        <v>1.0948041887343107E-2</v>
      </c>
      <c r="Y656" s="42">
        <f t="shared" si="299"/>
        <v>1.4354309830452879E-2</v>
      </c>
      <c r="Z656" s="10">
        <f t="shared" si="326"/>
        <v>21.385155689969299</v>
      </c>
      <c r="AA656">
        <f t="shared" si="304"/>
        <v>6796494.5788837429</v>
      </c>
      <c r="AB656" s="10">
        <f t="shared" si="305"/>
        <v>6.7964945788837428</v>
      </c>
      <c r="AC656" s="10">
        <f t="shared" si="306"/>
        <v>6.6954945788837428</v>
      </c>
      <c r="AD656" s="3">
        <f t="shared" si="307"/>
        <v>971.06520360895479</v>
      </c>
      <c r="AI656" s="94">
        <f t="shared" si="308"/>
        <v>1.1448766724884025</v>
      </c>
    </row>
    <row r="657" spans="2:35">
      <c r="B657" s="39">
        <f t="shared" si="309"/>
        <v>629</v>
      </c>
      <c r="C657" s="42">
        <f t="shared" si="310"/>
        <v>11.312949640285646</v>
      </c>
      <c r="D657" s="10">
        <f t="shared" si="311"/>
        <v>3.6870503597142559</v>
      </c>
      <c r="E657" s="40">
        <f t="shared" si="312"/>
        <v>38.625899280571488</v>
      </c>
      <c r="F657" s="40">
        <f t="shared" si="313"/>
        <v>46</v>
      </c>
      <c r="G657" s="3">
        <f t="shared" si="314"/>
        <v>311.87050359713362</v>
      </c>
      <c r="H657" s="3">
        <f t="shared" si="315"/>
        <v>150.59214621494854</v>
      </c>
      <c r="I657">
        <f t="shared" si="300"/>
        <v>1.5059214621494855E-4</v>
      </c>
      <c r="J657" s="4">
        <f t="shared" si="316"/>
        <v>1319.4375733768852</v>
      </c>
      <c r="K657" s="40">
        <f t="shared" si="317"/>
        <v>8.7616625869291926</v>
      </c>
      <c r="L657" s="40">
        <f t="shared" si="301"/>
        <v>0</v>
      </c>
      <c r="M657" s="10">
        <f t="shared" si="318"/>
        <v>6.7964945788837428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15.222253647555243</v>
      </c>
      <c r="Q657" s="42">
        <f t="shared" si="320"/>
        <v>0.76122516543966423</v>
      </c>
      <c r="R657" s="4">
        <f t="shared" si="321"/>
        <v>152853.90731790289</v>
      </c>
      <c r="S657">
        <f t="shared" si="302"/>
        <v>1.5285390731790291E-4</v>
      </c>
      <c r="T657" s="41">
        <f t="shared" si="303"/>
        <v>6.7199662795073829E-4</v>
      </c>
      <c r="U657" s="42">
        <f t="shared" si="322"/>
        <v>0.27141656906810746</v>
      </c>
      <c r="V657" s="42">
        <f t="shared" si="323"/>
        <v>1.1555101988233991</v>
      </c>
      <c r="W657" s="42">
        <f t="shared" si="324"/>
        <v>1.1445963561180605</v>
      </c>
      <c r="X657" s="42">
        <f t="shared" si="325"/>
        <v>1.0913842705338572E-2</v>
      </c>
      <c r="Y657" s="42">
        <f t="shared" si="299"/>
        <v>1.4367204907590133E-2</v>
      </c>
      <c r="Z657" s="10">
        <f t="shared" si="326"/>
        <v>21.379876490456649</v>
      </c>
      <c r="AA657">
        <f t="shared" si="304"/>
        <v>6794841.7103131218</v>
      </c>
      <c r="AB657" s="10">
        <f t="shared" si="305"/>
        <v>6.794841710313122</v>
      </c>
      <c r="AC657" s="10">
        <f t="shared" si="306"/>
        <v>6.693841710313122</v>
      </c>
      <c r="AD657" s="3">
        <f t="shared" si="307"/>
        <v>970.82548372924168</v>
      </c>
      <c r="AI657" s="94">
        <f t="shared" si="308"/>
        <v>1.1445963561180605</v>
      </c>
    </row>
    <row r="658" spans="2:35">
      <c r="B658" s="39">
        <f t="shared" si="309"/>
        <v>630</v>
      </c>
      <c r="C658" s="42">
        <f t="shared" si="310"/>
        <v>11.330935251796435</v>
      </c>
      <c r="D658" s="10">
        <f t="shared" si="311"/>
        <v>3.6690647482034677</v>
      </c>
      <c r="E658" s="40">
        <f t="shared" si="312"/>
        <v>38.661870503593065</v>
      </c>
      <c r="F658" s="40">
        <f t="shared" si="313"/>
        <v>46</v>
      </c>
      <c r="G658" s="3">
        <f t="shared" si="314"/>
        <v>311.69064748202572</v>
      </c>
      <c r="H658" s="3">
        <f t="shared" si="315"/>
        <v>150.59214621494854</v>
      </c>
      <c r="I658">
        <f t="shared" si="300"/>
        <v>1.5059214621494855E-4</v>
      </c>
      <c r="J658" s="4">
        <f t="shared" si="316"/>
        <v>1321.6210867740633</v>
      </c>
      <c r="K658" s="40">
        <f t="shared" si="317"/>
        <v>8.7761621040159703</v>
      </c>
      <c r="L658" s="40">
        <f t="shared" si="301"/>
        <v>0</v>
      </c>
      <c r="M658" s="10">
        <f t="shared" si="318"/>
        <v>6.794841710313122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15.221072622937122</v>
      </c>
      <c r="Q658" s="42">
        <f t="shared" si="320"/>
        <v>0.76240679119997268</v>
      </c>
      <c r="R658" s="4">
        <f t="shared" si="321"/>
        <v>152085.17557106816</v>
      </c>
      <c r="S658">
        <f t="shared" si="302"/>
        <v>1.5208517557106817E-4</v>
      </c>
      <c r="T658" s="41">
        <f t="shared" si="303"/>
        <v>6.7276535969757302E-4</v>
      </c>
      <c r="U658" s="42">
        <f t="shared" si="322"/>
        <v>0.27005156285452292</v>
      </c>
      <c r="V658" s="42">
        <f t="shared" si="323"/>
        <v>1.1551933441500337</v>
      </c>
      <c r="W658" s="42">
        <f t="shared" si="324"/>
        <v>1.1443137978513358</v>
      </c>
      <c r="X658" s="42">
        <f t="shared" si="325"/>
        <v>1.0879546298697917E-2</v>
      </c>
      <c r="Y658" s="42">
        <f t="shared" si="299"/>
        <v>1.4380060459757142E-2</v>
      </c>
      <c r="Z658" s="10">
        <f t="shared" si="326"/>
        <v>21.374555411445954</v>
      </c>
      <c r="AA658">
        <f t="shared" si="304"/>
        <v>6793175.7296587648</v>
      </c>
      <c r="AB658" s="10">
        <f t="shared" si="305"/>
        <v>6.7931757296587651</v>
      </c>
      <c r="AC658" s="10">
        <f t="shared" si="306"/>
        <v>6.6921757296587652</v>
      </c>
      <c r="AD658" s="3">
        <f t="shared" si="307"/>
        <v>970.58386216950908</v>
      </c>
      <c r="AI658" s="94">
        <f t="shared" si="308"/>
        <v>1.1443137978513358</v>
      </c>
    </row>
    <row r="659" spans="2:35">
      <c r="B659" s="39">
        <f t="shared" si="309"/>
        <v>631</v>
      </c>
      <c r="C659" s="42">
        <f t="shared" si="310"/>
        <v>11.348920863307223</v>
      </c>
      <c r="D659" s="10">
        <f t="shared" si="311"/>
        <v>3.6510791366926796</v>
      </c>
      <c r="E659" s="40">
        <f t="shared" si="312"/>
        <v>38.697841726614641</v>
      </c>
      <c r="F659" s="40">
        <f t="shared" si="313"/>
        <v>46</v>
      </c>
      <c r="G659" s="3">
        <f t="shared" si="314"/>
        <v>311.51079136691783</v>
      </c>
      <c r="H659" s="3">
        <f t="shared" si="315"/>
        <v>150.59214621494854</v>
      </c>
      <c r="I659">
        <f t="shared" si="300"/>
        <v>1.5059214621494855E-4</v>
      </c>
      <c r="J659" s="4">
        <f t="shared" si="316"/>
        <v>1323.8066326699823</v>
      </c>
      <c r="K659" s="40">
        <f t="shared" si="317"/>
        <v>8.7906751178141747</v>
      </c>
      <c r="L659" s="40">
        <f t="shared" si="301"/>
        <v>0</v>
      </c>
      <c r="M659" s="10">
        <f t="shared" si="318"/>
        <v>6.7931757296587651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15.219882031344191</v>
      </c>
      <c r="Q659" s="42">
        <f t="shared" si="320"/>
        <v>0.76358850939422329</v>
      </c>
      <c r="R659" s="4">
        <f t="shared" si="321"/>
        <v>151316.59611541612</v>
      </c>
      <c r="S659">
        <f t="shared" si="302"/>
        <v>1.5131659611541612E-4</v>
      </c>
      <c r="T659" s="41">
        <f t="shared" si="303"/>
        <v>6.7353393915322505E-4</v>
      </c>
      <c r="U659" s="42">
        <f t="shared" si="322"/>
        <v>0.26868682705829977</v>
      </c>
      <c r="V659" s="42">
        <f t="shared" si="323"/>
        <v>1.1548741509295246</v>
      </c>
      <c r="W659" s="42">
        <f t="shared" si="324"/>
        <v>1.1440289980708456</v>
      </c>
      <c r="X659" s="42">
        <f t="shared" si="325"/>
        <v>1.0845152858679041E-2</v>
      </c>
      <c r="Y659" s="42">
        <f t="shared" si="299"/>
        <v>1.4392876374209673E-2</v>
      </c>
      <c r="Z659" s="10">
        <f t="shared" si="326"/>
        <v>21.369192460152149</v>
      </c>
      <c r="AA659">
        <f t="shared" si="304"/>
        <v>6791496.6391795995</v>
      </c>
      <c r="AB659" s="10">
        <f t="shared" si="305"/>
        <v>6.7914966391795994</v>
      </c>
      <c r="AC659" s="10">
        <f t="shared" si="306"/>
        <v>6.6904966391795995</v>
      </c>
      <c r="AD659" s="3">
        <f t="shared" si="307"/>
        <v>970.34033925737481</v>
      </c>
      <c r="AI659" s="94">
        <f t="shared" si="308"/>
        <v>1.1440289980708456</v>
      </c>
    </row>
    <row r="660" spans="2:35">
      <c r="B660" s="39">
        <f t="shared" si="309"/>
        <v>632</v>
      </c>
      <c r="C660" s="42">
        <f t="shared" si="310"/>
        <v>11.366906474818011</v>
      </c>
      <c r="D660" s="10">
        <f t="shared" si="311"/>
        <v>3.6330935251818914</v>
      </c>
      <c r="E660" s="40">
        <f t="shared" si="312"/>
        <v>38.733812949636217</v>
      </c>
      <c r="F660" s="40">
        <f t="shared" si="313"/>
        <v>46</v>
      </c>
      <c r="G660" s="3">
        <f t="shared" si="314"/>
        <v>311.33093525180993</v>
      </c>
      <c r="H660" s="3">
        <f t="shared" si="315"/>
        <v>150.59214621494854</v>
      </c>
      <c r="I660">
        <f t="shared" si="300"/>
        <v>1.5059214621494855E-4</v>
      </c>
      <c r="J660" s="4">
        <f t="shared" si="316"/>
        <v>1325.9942110646421</v>
      </c>
      <c r="K660" s="40">
        <f t="shared" si="317"/>
        <v>8.8052016283238093</v>
      </c>
      <c r="L660" s="40">
        <f t="shared" si="301"/>
        <v>0</v>
      </c>
      <c r="M660" s="10">
        <f t="shared" si="318"/>
        <v>6.7914966391795994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15.21868186961488</v>
      </c>
      <c r="Q660" s="42">
        <f t="shared" si="320"/>
        <v>0.76477032078005014</v>
      </c>
      <c r="R660" s="4">
        <f t="shared" si="321"/>
        <v>150548.17004761865</v>
      </c>
      <c r="S660">
        <f t="shared" si="302"/>
        <v>1.5054817004761864E-4</v>
      </c>
      <c r="T660" s="41">
        <f t="shared" si="303"/>
        <v>6.7430236522102258E-4</v>
      </c>
      <c r="U660" s="42">
        <f t="shared" si="322"/>
        <v>0.26732236362675454</v>
      </c>
      <c r="V660" s="42">
        <f t="shared" si="323"/>
        <v>1.1545526197402367</v>
      </c>
      <c r="W660" s="42">
        <f t="shared" si="324"/>
        <v>1.1437419571627538</v>
      </c>
      <c r="X660" s="42">
        <f t="shared" si="325"/>
        <v>1.0810662577482866E-2</v>
      </c>
      <c r="Y660" s="42">
        <f t="shared" si="299"/>
        <v>1.4405652538332075E-2</v>
      </c>
      <c r="Z660" s="10">
        <f t="shared" si="326"/>
        <v>21.363787643856469</v>
      </c>
      <c r="AA660">
        <f t="shared" si="304"/>
        <v>6789804.4411553135</v>
      </c>
      <c r="AB660" s="10">
        <f t="shared" si="305"/>
        <v>6.7898044411553133</v>
      </c>
      <c r="AC660" s="10">
        <f t="shared" si="306"/>
        <v>6.6888044411553134</v>
      </c>
      <c r="AD660" s="3">
        <f t="shared" si="307"/>
        <v>970.09491532346829</v>
      </c>
      <c r="AI660" s="94">
        <f t="shared" si="308"/>
        <v>1.1437419571627538</v>
      </c>
    </row>
    <row r="661" spans="2:35">
      <c r="B661" s="39">
        <f t="shared" si="309"/>
        <v>633</v>
      </c>
      <c r="C661" s="42">
        <f t="shared" si="310"/>
        <v>11.384892086328799</v>
      </c>
      <c r="D661" s="10">
        <f t="shared" si="311"/>
        <v>3.6151079136711033</v>
      </c>
      <c r="E661" s="40">
        <f t="shared" si="312"/>
        <v>38.769784172657793</v>
      </c>
      <c r="F661" s="40">
        <f t="shared" si="313"/>
        <v>46</v>
      </c>
      <c r="G661" s="3">
        <f t="shared" si="314"/>
        <v>311.15107913670204</v>
      </c>
      <c r="H661" s="3">
        <f t="shared" si="315"/>
        <v>150.59214621494854</v>
      </c>
      <c r="I661">
        <f t="shared" si="300"/>
        <v>1.5059214621494855E-4</v>
      </c>
      <c r="J661" s="4">
        <f t="shared" si="316"/>
        <v>1328.1838219580427</v>
      </c>
      <c r="K661" s="40">
        <f t="shared" si="317"/>
        <v>8.8197416355448723</v>
      </c>
      <c r="L661" s="40">
        <f t="shared" si="301"/>
        <v>0</v>
      </c>
      <c r="M661" s="10">
        <f t="shared" si="318"/>
        <v>6.7898044411553133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15.217472134562636</v>
      </c>
      <c r="Q661" s="42">
        <f t="shared" si="320"/>
        <v>0.7659522261156898</v>
      </c>
      <c r="R661" s="4">
        <f t="shared" si="321"/>
        <v>149779.89846434779</v>
      </c>
      <c r="S661">
        <f t="shared" si="302"/>
        <v>1.4977989846434779E-4</v>
      </c>
      <c r="T661" s="41">
        <f t="shared" si="303"/>
        <v>6.7507063680429338E-4</v>
      </c>
      <c r="U661" s="42">
        <f t="shared" si="322"/>
        <v>0.26595817450720383</v>
      </c>
      <c r="V661" s="42">
        <f t="shared" si="323"/>
        <v>1.1542287511650817</v>
      </c>
      <c r="W661" s="42">
        <f t="shared" si="324"/>
        <v>1.143452675516774</v>
      </c>
      <c r="X661" s="42">
        <f t="shared" si="325"/>
        <v>1.0776075648307737E-2</v>
      </c>
      <c r="Y661" s="42">
        <f t="shared" si="299"/>
        <v>1.4418388839638066E-2</v>
      </c>
      <c r="Z661" s="10">
        <f t="shared" si="326"/>
        <v>21.358340969906582</v>
      </c>
      <c r="AA661">
        <f t="shared" si="304"/>
        <v>6788099.1378863957</v>
      </c>
      <c r="AB661" s="10">
        <f t="shared" si="305"/>
        <v>6.7880991378863955</v>
      </c>
      <c r="AC661" s="10">
        <f t="shared" si="306"/>
        <v>6.6870991378863955</v>
      </c>
      <c r="AD661" s="3">
        <f t="shared" si="307"/>
        <v>969.84759070143525</v>
      </c>
      <c r="AI661" s="94">
        <f t="shared" si="308"/>
        <v>1.143452675516774</v>
      </c>
    </row>
    <row r="662" spans="2:35">
      <c r="B662" s="39">
        <f t="shared" si="309"/>
        <v>634</v>
      </c>
      <c r="C662" s="42">
        <f t="shared" si="310"/>
        <v>11.402877697839587</v>
      </c>
      <c r="D662" s="10">
        <f t="shared" si="311"/>
        <v>3.5971223021603151</v>
      </c>
      <c r="E662" s="40">
        <f t="shared" si="312"/>
        <v>38.80575539567937</v>
      </c>
      <c r="F662" s="40">
        <f t="shared" si="313"/>
        <v>46</v>
      </c>
      <c r="G662" s="3">
        <f t="shared" si="314"/>
        <v>310.97122302159414</v>
      </c>
      <c r="H662" s="3">
        <f t="shared" si="315"/>
        <v>150.59214621494854</v>
      </c>
      <c r="I662">
        <f t="shared" si="300"/>
        <v>1.5059214621494855E-4</v>
      </c>
      <c r="J662" s="4">
        <f t="shared" si="316"/>
        <v>1330.375465350184</v>
      </c>
      <c r="K662" s="40">
        <f t="shared" si="317"/>
        <v>8.8342951394773603</v>
      </c>
      <c r="L662" s="40">
        <f t="shared" si="301"/>
        <v>0</v>
      </c>
      <c r="M662" s="10">
        <f t="shared" si="318"/>
        <v>6.7880991378863955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15.216252822975916</v>
      </c>
      <c r="Q662" s="42">
        <f t="shared" si="320"/>
        <v>0.7671342261599865</v>
      </c>
      <c r="R662" s="4">
        <f t="shared" si="321"/>
        <v>149011.7824622755</v>
      </c>
      <c r="S662">
        <f t="shared" si="302"/>
        <v>1.490117824622755E-4</v>
      </c>
      <c r="T662" s="41">
        <f t="shared" si="303"/>
        <v>6.7583875280636564E-4</v>
      </c>
      <c r="U662" s="42">
        <f t="shared" si="322"/>
        <v>0.26459426164696415</v>
      </c>
      <c r="V662" s="42">
        <f t="shared" si="323"/>
        <v>1.1539025457915502</v>
      </c>
      <c r="W662" s="42">
        <f t="shared" si="324"/>
        <v>1.1431611535261752</v>
      </c>
      <c r="X662" s="42">
        <f t="shared" si="325"/>
        <v>1.0741392265374961E-2</v>
      </c>
      <c r="Y662" s="42">
        <f t="shared" si="299"/>
        <v>1.4431085165771547E-2</v>
      </c>
      <c r="Z662" s="10">
        <f t="shared" si="326"/>
        <v>21.352852445716728</v>
      </c>
      <c r="AA662">
        <f t="shared" si="304"/>
        <v>6786380.7316941768</v>
      </c>
      <c r="AB662" s="10">
        <f t="shared" si="305"/>
        <v>6.7863807316941767</v>
      </c>
      <c r="AC662" s="10">
        <f t="shared" si="306"/>
        <v>6.6853807316941767</v>
      </c>
      <c r="AD662" s="3">
        <f t="shared" si="307"/>
        <v>969.59836572794438</v>
      </c>
      <c r="AI662" s="94">
        <f t="shared" si="308"/>
        <v>1.1431611535261752</v>
      </c>
    </row>
    <row r="663" spans="2:35">
      <c r="B663" s="39">
        <f t="shared" si="309"/>
        <v>635</v>
      </c>
      <c r="C663" s="42">
        <f t="shared" si="310"/>
        <v>11.420863309350375</v>
      </c>
      <c r="D663" s="10">
        <f t="shared" si="311"/>
        <v>3.579136690649527</v>
      </c>
      <c r="E663" s="40">
        <f t="shared" si="312"/>
        <v>38.841726618700946</v>
      </c>
      <c r="F663" s="40">
        <f t="shared" si="313"/>
        <v>46</v>
      </c>
      <c r="G663" s="3">
        <f t="shared" si="314"/>
        <v>310.79136690648625</v>
      </c>
      <c r="H663" s="3">
        <f t="shared" si="315"/>
        <v>150.59214621494854</v>
      </c>
      <c r="I663">
        <f t="shared" si="300"/>
        <v>1.5059214621494855E-4</v>
      </c>
      <c r="J663" s="4">
        <f t="shared" si="316"/>
        <v>1332.5691412410661</v>
      </c>
      <c r="K663" s="40">
        <f t="shared" si="317"/>
        <v>8.8488621401212786</v>
      </c>
      <c r="L663" s="40">
        <f t="shared" si="301"/>
        <v>0</v>
      </c>
      <c r="M663" s="10">
        <f t="shared" si="318"/>
        <v>6.7863807316941767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15.215023931618177</v>
      </c>
      <c r="Q663" s="42">
        <f t="shared" si="320"/>
        <v>0.76831632167239727</v>
      </c>
      <c r="R663" s="4">
        <f t="shared" si="321"/>
        <v>148243.8231380737</v>
      </c>
      <c r="S663">
        <f t="shared" si="302"/>
        <v>1.482438231380737E-4</v>
      </c>
      <c r="T663" s="41">
        <f t="shared" si="303"/>
        <v>6.7660671213056747E-4</v>
      </c>
      <c r="U663" s="42">
        <f t="shared" si="322"/>
        <v>0.26323062699335198</v>
      </c>
      <c r="V663" s="42">
        <f t="shared" si="323"/>
        <v>1.1535740042115208</v>
      </c>
      <c r="W663" s="42">
        <f t="shared" si="324"/>
        <v>1.1428673915877896</v>
      </c>
      <c r="X663" s="42">
        <f t="shared" si="325"/>
        <v>1.0706612623731182E-2</v>
      </c>
      <c r="Y663" s="42">
        <f t="shared" si="299"/>
        <v>1.4443741404507181E-2</v>
      </c>
      <c r="Z663" s="10">
        <f t="shared" si="326"/>
        <v>21.347322078767547</v>
      </c>
      <c r="AA663">
        <f t="shared" si="304"/>
        <v>6784649.2249207729</v>
      </c>
      <c r="AB663" s="10">
        <f t="shared" si="305"/>
        <v>6.7846492249207726</v>
      </c>
      <c r="AC663" s="10">
        <f t="shared" si="306"/>
        <v>6.6836492249207726</v>
      </c>
      <c r="AD663" s="3">
        <f t="shared" si="307"/>
        <v>969.34724074267922</v>
      </c>
      <c r="AI663" s="94">
        <f t="shared" si="308"/>
        <v>1.1428673915877896</v>
      </c>
    </row>
    <row r="664" spans="2:35">
      <c r="B664" s="39">
        <f t="shared" si="309"/>
        <v>636</v>
      </c>
      <c r="C664" s="42">
        <f t="shared" si="310"/>
        <v>11.438848920861163</v>
      </c>
      <c r="D664" s="10">
        <f t="shared" si="311"/>
        <v>3.5611510791387389</v>
      </c>
      <c r="E664" s="40">
        <f t="shared" si="312"/>
        <v>38.877697841722522</v>
      </c>
      <c r="F664" s="40">
        <f t="shared" si="313"/>
        <v>46</v>
      </c>
      <c r="G664" s="3">
        <f t="shared" si="314"/>
        <v>310.61151079137835</v>
      </c>
      <c r="H664" s="3">
        <f t="shared" si="315"/>
        <v>150.59214621494854</v>
      </c>
      <c r="I664">
        <f t="shared" si="300"/>
        <v>1.5059214621494855E-4</v>
      </c>
      <c r="J664" s="4">
        <f t="shared" si="316"/>
        <v>1334.7648496306888</v>
      </c>
      <c r="K664" s="40">
        <f t="shared" si="317"/>
        <v>8.8634426374766235</v>
      </c>
      <c r="L664" s="40">
        <f t="shared" si="301"/>
        <v>0</v>
      </c>
      <c r="M664" s="10">
        <f t="shared" si="318"/>
        <v>6.7846492249207726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15.213785457227774</v>
      </c>
      <c r="Q664" s="42">
        <f t="shared" si="320"/>
        <v>0.7694985134129968</v>
      </c>
      <c r="R664" s="4">
        <f t="shared" si="321"/>
        <v>147476.02158841453</v>
      </c>
      <c r="S664">
        <f t="shared" si="302"/>
        <v>1.4747602158841452E-4</v>
      </c>
      <c r="T664" s="41">
        <f t="shared" si="303"/>
        <v>6.7737451368022662E-4</v>
      </c>
      <c r="U664" s="42">
        <f t="shared" si="322"/>
        <v>0.26186727249368413</v>
      </c>
      <c r="V664" s="42">
        <f t="shared" si="323"/>
        <v>1.1532431270213812</v>
      </c>
      <c r="W664" s="42">
        <f t="shared" si="324"/>
        <v>1.142571390102002</v>
      </c>
      <c r="X664" s="42">
        <f t="shared" si="325"/>
        <v>1.0671736919379171E-2</v>
      </c>
      <c r="Y664" s="42">
        <f t="shared" si="299"/>
        <v>1.4456357443751122E-2</v>
      </c>
      <c r="Z664" s="10">
        <f t="shared" si="326"/>
        <v>21.341749876606141</v>
      </c>
      <c r="AA664">
        <f t="shared" si="304"/>
        <v>6782904.6199291134</v>
      </c>
      <c r="AB664" s="10">
        <f t="shared" si="305"/>
        <v>6.7829046199291136</v>
      </c>
      <c r="AC664" s="10">
        <f t="shared" si="306"/>
        <v>6.6819046199291137</v>
      </c>
      <c r="AD664" s="3">
        <f t="shared" si="307"/>
        <v>969.09421608834134</v>
      </c>
      <c r="AI664" s="94">
        <f t="shared" si="308"/>
        <v>1.142571390102002</v>
      </c>
    </row>
    <row r="665" spans="2:35">
      <c r="B665" s="39">
        <f t="shared" si="309"/>
        <v>637</v>
      </c>
      <c r="C665" s="42">
        <f t="shared" si="310"/>
        <v>11.456834532371952</v>
      </c>
      <c r="D665" s="10">
        <f t="shared" si="311"/>
        <v>3.5431654676279507</v>
      </c>
      <c r="E665" s="40">
        <f t="shared" si="312"/>
        <v>38.913669064744099</v>
      </c>
      <c r="F665" s="40">
        <f t="shared" si="313"/>
        <v>46</v>
      </c>
      <c r="G665" s="3">
        <f t="shared" si="314"/>
        <v>310.43165467627045</v>
      </c>
      <c r="H665" s="3">
        <f t="shared" si="315"/>
        <v>150.59214621494854</v>
      </c>
      <c r="I665">
        <f t="shared" si="300"/>
        <v>1.5059214621494855E-4</v>
      </c>
      <c r="J665" s="4">
        <f t="shared" si="316"/>
        <v>1336.9625905190524</v>
      </c>
      <c r="K665" s="40">
        <f t="shared" si="317"/>
        <v>8.878036631543397</v>
      </c>
      <c r="L665" s="40">
        <f t="shared" si="301"/>
        <v>0</v>
      </c>
      <c r="M665" s="10">
        <f t="shared" si="318"/>
        <v>6.7829046199291136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15.212537396517947</v>
      </c>
      <c r="Q665" s="42">
        <f t="shared" si="320"/>
        <v>0.7706808021424828</v>
      </c>
      <c r="R665" s="4">
        <f t="shared" si="321"/>
        <v>146708.37890996979</v>
      </c>
      <c r="S665">
        <f t="shared" si="302"/>
        <v>1.4670837890996979E-4</v>
      </c>
      <c r="T665" s="41">
        <f t="shared" si="303"/>
        <v>6.7814215635867141E-4</v>
      </c>
      <c r="U665" s="42">
        <f t="shared" si="322"/>
        <v>0.26050420009527697</v>
      </c>
      <c r="V665" s="42">
        <f t="shared" si="323"/>
        <v>1.1529099148223747</v>
      </c>
      <c r="W665" s="42">
        <f t="shared" si="324"/>
        <v>1.142273149472756</v>
      </c>
      <c r="X665" s="42">
        <f t="shared" si="325"/>
        <v>1.063676534961866E-2</v>
      </c>
      <c r="Y665" s="42">
        <f t="shared" si="299"/>
        <v>1.4468933171542164E-2</v>
      </c>
      <c r="Z665" s="10">
        <f t="shared" si="326"/>
        <v>21.336135846846691</v>
      </c>
      <c r="AA665">
        <f t="shared" si="304"/>
        <v>6781146.9191031279</v>
      </c>
      <c r="AB665" s="10">
        <f t="shared" si="305"/>
        <v>6.7811469191031275</v>
      </c>
      <c r="AC665" s="10">
        <f t="shared" si="306"/>
        <v>6.6801469191031275</v>
      </c>
      <c r="AD665" s="3">
        <f t="shared" si="307"/>
        <v>968.83929211067846</v>
      </c>
      <c r="AI665" s="94">
        <f t="shared" si="308"/>
        <v>1.142273149472756</v>
      </c>
    </row>
    <row r="666" spans="2:35">
      <c r="B666" s="39">
        <f t="shared" si="309"/>
        <v>638</v>
      </c>
      <c r="C666" s="42">
        <f t="shared" si="310"/>
        <v>11.47482014388274</v>
      </c>
      <c r="D666" s="10">
        <f t="shared" si="311"/>
        <v>3.5251798561171626</v>
      </c>
      <c r="E666" s="40">
        <f t="shared" si="312"/>
        <v>38.949640287765675</v>
      </c>
      <c r="F666" s="40">
        <f t="shared" si="313"/>
        <v>46</v>
      </c>
      <c r="G666" s="3">
        <f t="shared" si="314"/>
        <v>310.25179856116256</v>
      </c>
      <c r="H666" s="3">
        <f t="shared" si="315"/>
        <v>150.59214621494854</v>
      </c>
      <c r="I666">
        <f t="shared" si="300"/>
        <v>1.5059214621494855E-4</v>
      </c>
      <c r="J666" s="4">
        <f t="shared" si="316"/>
        <v>1339.1623639061563</v>
      </c>
      <c r="K666" s="40">
        <f t="shared" si="317"/>
        <v>8.8926441223215953</v>
      </c>
      <c r="L666" s="40">
        <f t="shared" si="301"/>
        <v>0</v>
      </c>
      <c r="M666" s="10">
        <f t="shared" si="318"/>
        <v>6.7811469191031275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15.211279746176897</v>
      </c>
      <c r="Q666" s="42">
        <f t="shared" si="320"/>
        <v>0.77186318862218106</v>
      </c>
      <c r="R666" s="4">
        <f t="shared" si="321"/>
        <v>145940.89619941163</v>
      </c>
      <c r="S666">
        <f t="shared" si="302"/>
        <v>1.4594089619941161E-4</v>
      </c>
      <c r="T666" s="41">
        <f t="shared" si="303"/>
        <v>6.789096390692295E-4</v>
      </c>
      <c r="U666" s="42">
        <f t="shared" si="322"/>
        <v>0.25914141174544725</v>
      </c>
      <c r="V666" s="42">
        <f t="shared" si="323"/>
        <v>1.1525743682196885</v>
      </c>
      <c r="W666" s="42">
        <f t="shared" si="324"/>
        <v>1.141972670107585</v>
      </c>
      <c r="X666" s="42">
        <f t="shared" si="325"/>
        <v>1.0601698112103541E-2</v>
      </c>
      <c r="Y666" s="42">
        <f t="shared" si="299"/>
        <v>1.4481468476051758E-2</v>
      </c>
      <c r="Z666" s="10">
        <f t="shared" si="326"/>
        <v>21.330479997169491</v>
      </c>
      <c r="AA666">
        <f t="shared" si="304"/>
        <v>6779376.1248474438</v>
      </c>
      <c r="AB666" s="10">
        <f t="shared" si="305"/>
        <v>6.7793761248474436</v>
      </c>
      <c r="AC666" s="10">
        <f t="shared" si="306"/>
        <v>6.6783761248474436</v>
      </c>
      <c r="AD666" s="3">
        <f t="shared" si="307"/>
        <v>968.58246915843995</v>
      </c>
      <c r="AI666" s="94">
        <f t="shared" si="308"/>
        <v>1.141972670107585</v>
      </c>
    </row>
    <row r="667" spans="2:35">
      <c r="B667" s="39">
        <f t="shared" si="309"/>
        <v>639</v>
      </c>
      <c r="C667" s="42">
        <f t="shared" si="310"/>
        <v>11.492805755393528</v>
      </c>
      <c r="D667" s="10">
        <f t="shared" si="311"/>
        <v>3.5071942446063744</v>
      </c>
      <c r="E667" s="40">
        <f t="shared" si="312"/>
        <v>38.985611510787251</v>
      </c>
      <c r="F667" s="40">
        <f t="shared" si="313"/>
        <v>46</v>
      </c>
      <c r="G667" s="3">
        <f t="shared" si="314"/>
        <v>310.07194244605466</v>
      </c>
      <c r="H667" s="3">
        <f t="shared" si="315"/>
        <v>150.59214621494854</v>
      </c>
      <c r="I667">
        <f t="shared" si="300"/>
        <v>1.5059214621494855E-4</v>
      </c>
      <c r="J667" s="4">
        <f t="shared" si="316"/>
        <v>1341.3641697920013</v>
      </c>
      <c r="K667" s="40">
        <f t="shared" si="317"/>
        <v>8.9072651098112221</v>
      </c>
      <c r="L667" s="40">
        <f t="shared" si="301"/>
        <v>0</v>
      </c>
      <c r="M667" s="10">
        <f t="shared" si="318"/>
        <v>6.7793761248474436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15.210012502867528</v>
      </c>
      <c r="Q667" s="42">
        <f t="shared" si="320"/>
        <v>0.77304567361405052</v>
      </c>
      <c r="R667" s="4">
        <f t="shared" si="321"/>
        <v>145173.57455341192</v>
      </c>
      <c r="S667">
        <f t="shared" si="302"/>
        <v>1.4517357455341191E-4</v>
      </c>
      <c r="T667" s="41">
        <f t="shared" si="303"/>
        <v>6.7967696071522931E-4</v>
      </c>
      <c r="U667" s="42">
        <f t="shared" si="322"/>
        <v>0.25777890939151138</v>
      </c>
      <c r="V667" s="42">
        <f t="shared" si="323"/>
        <v>1.1522364878236715</v>
      </c>
      <c r="W667" s="42">
        <f t="shared" si="324"/>
        <v>1.1416699524175606</v>
      </c>
      <c r="X667" s="42">
        <f t="shared" si="325"/>
        <v>1.0566535406110855E-2</v>
      </c>
      <c r="Y667" s="42">
        <f t="shared" si="299"/>
        <v>1.4493963245585542E-2</v>
      </c>
      <c r="Z667" s="10">
        <f t="shared" si="326"/>
        <v>21.324782335322109</v>
      </c>
      <c r="AA667">
        <f t="shared" si="304"/>
        <v>6777592.2395877568</v>
      </c>
      <c r="AB667" s="10">
        <f t="shared" si="305"/>
        <v>6.777592239587757</v>
      </c>
      <c r="AC667" s="10">
        <f t="shared" si="306"/>
        <v>6.676592239587757</v>
      </c>
      <c r="AD667" s="3">
        <f t="shared" si="307"/>
        <v>968.32374758343099</v>
      </c>
      <c r="AI667" s="94">
        <f t="shared" si="308"/>
        <v>1.1416699524175606</v>
      </c>
    </row>
    <row r="668" spans="2:35">
      <c r="B668" s="39">
        <f t="shared" si="309"/>
        <v>640</v>
      </c>
      <c r="C668" s="42">
        <f t="shared" si="310"/>
        <v>11.510791366904316</v>
      </c>
      <c r="D668" s="10">
        <f t="shared" si="311"/>
        <v>3.4892086330955863</v>
      </c>
      <c r="E668" s="40">
        <f t="shared" si="312"/>
        <v>39.021582733808827</v>
      </c>
      <c r="F668" s="40">
        <f t="shared" si="313"/>
        <v>46</v>
      </c>
      <c r="G668" s="3">
        <f t="shared" si="314"/>
        <v>309.89208633094677</v>
      </c>
      <c r="H668" s="3">
        <f t="shared" si="315"/>
        <v>150.59214621494854</v>
      </c>
      <c r="I668">
        <f t="shared" si="300"/>
        <v>1.5059214621494855E-4</v>
      </c>
      <c r="J668" s="4">
        <f t="shared" si="316"/>
        <v>1343.5680081765872</v>
      </c>
      <c r="K668" s="40">
        <f t="shared" si="317"/>
        <v>8.9218995940122792</v>
      </c>
      <c r="L668" s="40">
        <f t="shared" si="301"/>
        <v>0</v>
      </c>
      <c r="M668" s="10">
        <f t="shared" si="318"/>
        <v>6.777592239587757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15.208735663227657</v>
      </c>
      <c r="Q668" s="42">
        <f t="shared" si="320"/>
        <v>0.77422825788068839</v>
      </c>
      <c r="R668" s="4">
        <f t="shared" si="321"/>
        <v>144406.41506864264</v>
      </c>
      <c r="S668">
        <f t="shared" si="302"/>
        <v>1.4440641506864265E-4</v>
      </c>
      <c r="T668" s="41">
        <f t="shared" si="303"/>
        <v>6.8044412019999849E-4</v>
      </c>
      <c r="U668" s="42">
        <f t="shared" si="322"/>
        <v>0.25641669498078601</v>
      </c>
      <c r="V668" s="42">
        <f t="shared" si="323"/>
        <v>1.1518962742487702</v>
      </c>
      <c r="W668" s="42">
        <f t="shared" si="324"/>
        <v>1.141364996817356</v>
      </c>
      <c r="X668" s="42">
        <f t="shared" si="325"/>
        <v>1.0531277431414132E-2</v>
      </c>
      <c r="Y668" s="42">
        <f t="shared" si="299"/>
        <v>1.4506417368583531E-2</v>
      </c>
      <c r="Z668" s="10">
        <f t="shared" si="326"/>
        <v>21.319042869118707</v>
      </c>
      <c r="AA668">
        <f t="shared" si="304"/>
        <v>6775795.2657706067</v>
      </c>
      <c r="AB668" s="10">
        <f t="shared" si="305"/>
        <v>6.7757952657706069</v>
      </c>
      <c r="AC668" s="10">
        <f t="shared" si="306"/>
        <v>6.6747952657706069</v>
      </c>
      <c r="AD668" s="3">
        <f t="shared" si="307"/>
        <v>968.06312774047956</v>
      </c>
      <c r="AI668" s="94">
        <f t="shared" si="308"/>
        <v>1.141364996817356</v>
      </c>
    </row>
    <row r="669" spans="2:35">
      <c r="B669" s="39">
        <f t="shared" si="309"/>
        <v>641</v>
      </c>
      <c r="C669" s="42">
        <f t="shared" si="310"/>
        <v>11.528776978415104</v>
      </c>
      <c r="D669" s="10">
        <f t="shared" si="311"/>
        <v>3.4712230215847981</v>
      </c>
      <c r="E669" s="40">
        <f t="shared" si="312"/>
        <v>39.057553956830404</v>
      </c>
      <c r="F669" s="40">
        <f t="shared" si="313"/>
        <v>46</v>
      </c>
      <c r="G669" s="3">
        <f t="shared" si="314"/>
        <v>309.71223021583887</v>
      </c>
      <c r="H669" s="3">
        <f t="shared" si="315"/>
        <v>150.59214621494854</v>
      </c>
      <c r="I669">
        <f t="shared" si="300"/>
        <v>1.5059214621494855E-4</v>
      </c>
      <c r="J669" s="4">
        <f t="shared" si="316"/>
        <v>1345.7738790599137</v>
      </c>
      <c r="K669" s="40">
        <f t="shared" si="317"/>
        <v>8.9365475749247629</v>
      </c>
      <c r="L669" s="40">
        <f t="shared" si="301"/>
        <v>0</v>
      </c>
      <c r="M669" s="10">
        <f t="shared" si="318"/>
        <v>6.7757952657706069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15.20744922386981</v>
      </c>
      <c r="Q669" s="42">
        <f t="shared" si="320"/>
        <v>0.77541094218533546</v>
      </c>
      <c r="R669" s="4">
        <f t="shared" si="321"/>
        <v>143639.41884177586</v>
      </c>
      <c r="S669">
        <f t="shared" si="302"/>
        <v>1.4363941884177586E-4</v>
      </c>
      <c r="T669" s="41">
        <f t="shared" si="303"/>
        <v>6.8121111642686525E-4</v>
      </c>
      <c r="U669" s="42">
        <f t="shared" si="322"/>
        <v>0.25505477046058772</v>
      </c>
      <c r="V669" s="42">
        <f t="shared" si="323"/>
        <v>1.1515537281140296</v>
      </c>
      <c r="W669" s="42">
        <f t="shared" si="324"/>
        <v>1.1410578037252077</v>
      </c>
      <c r="X669" s="42">
        <f t="shared" si="325"/>
        <v>1.0495924388821853E-2</v>
      </c>
      <c r="Y669" s="42">
        <f t="shared" si="299"/>
        <v>1.4518830733620952E-2</v>
      </c>
      <c r="Z669" s="10">
        <f t="shared" si="326"/>
        <v>21.313261606440172</v>
      </c>
      <c r="AA669">
        <f t="shared" si="304"/>
        <v>6773985.2058634246</v>
      </c>
      <c r="AB669" s="10">
        <f t="shared" si="305"/>
        <v>6.7739852058634247</v>
      </c>
      <c r="AC669" s="10">
        <f t="shared" si="306"/>
        <v>6.6729852058634247</v>
      </c>
      <c r="AD669" s="3">
        <f t="shared" si="307"/>
        <v>967.80060998744375</v>
      </c>
      <c r="AI669" s="94">
        <f t="shared" si="308"/>
        <v>1.1410578037252077</v>
      </c>
    </row>
    <row r="670" spans="2:35">
      <c r="B670" s="39">
        <f t="shared" si="309"/>
        <v>642</v>
      </c>
      <c r="C670" s="42">
        <f t="shared" si="310"/>
        <v>11.546762589925892</v>
      </c>
      <c r="D670" s="10">
        <f t="shared" si="311"/>
        <v>3.45323741007401</v>
      </c>
      <c r="E670" s="40">
        <f t="shared" si="312"/>
        <v>39.09352517985198</v>
      </c>
      <c r="F670" s="40">
        <f t="shared" si="313"/>
        <v>46</v>
      </c>
      <c r="G670" s="3">
        <f t="shared" si="314"/>
        <v>309.53237410073098</v>
      </c>
      <c r="H670" s="3">
        <f t="shared" si="315"/>
        <v>150.59214621494854</v>
      </c>
      <c r="I670">
        <f t="shared" si="300"/>
        <v>1.5059214621494855E-4</v>
      </c>
      <c r="J670" s="4">
        <f t="shared" si="316"/>
        <v>1347.9817824419806</v>
      </c>
      <c r="K670" s="40">
        <f t="shared" si="317"/>
        <v>8.9512090525486716</v>
      </c>
      <c r="L670" s="40">
        <f t="shared" si="301"/>
        <v>0</v>
      </c>
      <c r="M670" s="10">
        <f t="shared" si="318"/>
        <v>6.7739852058634247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15.206153181381211</v>
      </c>
      <c r="Q670" s="42">
        <f t="shared" si="320"/>
        <v>0.77659372729188103</v>
      </c>
      <c r="R670" s="4">
        <f t="shared" si="321"/>
        <v>142872.58696948353</v>
      </c>
      <c r="S670">
        <f t="shared" si="302"/>
        <v>1.4287258696948354E-4</v>
      </c>
      <c r="T670" s="41">
        <f t="shared" si="303"/>
        <v>6.8197794829915758E-4</v>
      </c>
      <c r="U670" s="42">
        <f t="shared" si="322"/>
        <v>0.2536931377782331</v>
      </c>
      <c r="V670" s="42">
        <f t="shared" si="323"/>
        <v>1.1512088500432589</v>
      </c>
      <c r="W670" s="42">
        <f t="shared" si="324"/>
        <v>1.1407483735629236</v>
      </c>
      <c r="X670" s="42">
        <f t="shared" si="325"/>
        <v>1.0460476480335323E-2</v>
      </c>
      <c r="Y670" s="42">
        <f t="shared" ref="Y670:Y733" si="329">IF((X670*(Q670-Q669)+Y669)&lt;0,0,X670*(Q670-Q669)+Y669)</f>
        <v>1.4531203229409264E-2</v>
      </c>
      <c r="Z670" s="10">
        <f t="shared" si="326"/>
        <v>21.307438555234608</v>
      </c>
      <c r="AA670">
        <f t="shared" si="304"/>
        <v>6772162.0623546923</v>
      </c>
      <c r="AB670" s="10">
        <f t="shared" si="305"/>
        <v>6.7721620623546919</v>
      </c>
      <c r="AC670" s="10">
        <f t="shared" si="306"/>
        <v>6.6711620623546919</v>
      </c>
      <c r="AD670" s="3">
        <f t="shared" si="307"/>
        <v>967.53619468523459</v>
      </c>
      <c r="AI670" s="94">
        <f t="shared" si="308"/>
        <v>1.1407483735629236</v>
      </c>
    </row>
    <row r="671" spans="2:35">
      <c r="B671" s="39">
        <f t="shared" si="309"/>
        <v>643</v>
      </c>
      <c r="C671" s="42">
        <f t="shared" si="310"/>
        <v>11.56474820143668</v>
      </c>
      <c r="D671" s="10">
        <f t="shared" si="311"/>
        <v>3.4352517985632218</v>
      </c>
      <c r="E671" s="40">
        <f t="shared" si="312"/>
        <v>39.129496402873556</v>
      </c>
      <c r="F671" s="40">
        <f t="shared" si="313"/>
        <v>46</v>
      </c>
      <c r="G671" s="3">
        <f t="shared" si="314"/>
        <v>309.35251798562308</v>
      </c>
      <c r="H671" s="3">
        <f t="shared" si="315"/>
        <v>150.59214621494854</v>
      </c>
      <c r="I671">
        <f t="shared" si="300"/>
        <v>1.5059214621494855E-4</v>
      </c>
      <c r="J671" s="4">
        <f t="shared" si="316"/>
        <v>1350.1917183227888</v>
      </c>
      <c r="K671" s="40">
        <f t="shared" si="317"/>
        <v>8.9658840268840123</v>
      </c>
      <c r="L671" s="40">
        <f t="shared" si="301"/>
        <v>0</v>
      </c>
      <c r="M671" s="10">
        <f t="shared" si="318"/>
        <v>6.7721620623546919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15.204847532323834</v>
      </c>
      <c r="Q671" s="42">
        <f t="shared" si="320"/>
        <v>0.77777661396486819</v>
      </c>
      <c r="R671" s="4">
        <f t="shared" si="321"/>
        <v>142105.92054843757</v>
      </c>
      <c r="S671">
        <f t="shared" si="302"/>
        <v>1.4210592054843756E-4</v>
      </c>
      <c r="T671" s="41">
        <f t="shared" si="303"/>
        <v>6.8274461472020366E-4</v>
      </c>
      <c r="U671" s="42">
        <f t="shared" si="322"/>
        <v>0.25233179888103863</v>
      </c>
      <c r="V671" s="42">
        <f t="shared" si="323"/>
        <v>1.1508616406647538</v>
      </c>
      <c r="W671" s="42">
        <f t="shared" si="324"/>
        <v>1.1404367067559105</v>
      </c>
      <c r="X671" s="42">
        <f t="shared" si="325"/>
        <v>1.0424933908843359E-2</v>
      </c>
      <c r="Y671" s="42">
        <f t="shared" si="329"/>
        <v>1.4543534744796806E-2</v>
      </c>
      <c r="Z671" s="10">
        <f t="shared" si="326"/>
        <v>21.301573723517262</v>
      </c>
      <c r="AA671">
        <f t="shared" si="304"/>
        <v>6770325.8377539059</v>
      </c>
      <c r="AB671" s="10">
        <f t="shared" si="305"/>
        <v>6.770325837753906</v>
      </c>
      <c r="AC671" s="10">
        <f t="shared" si="306"/>
        <v>6.669325837753906</v>
      </c>
      <c r="AD671" s="3">
        <f t="shared" si="307"/>
        <v>967.26988219781083</v>
      </c>
      <c r="AI671" s="94">
        <f t="shared" si="308"/>
        <v>1.1404367067559105</v>
      </c>
    </row>
    <row r="672" spans="2:35">
      <c r="B672" s="39">
        <f t="shared" si="309"/>
        <v>644</v>
      </c>
      <c r="C672" s="42">
        <f t="shared" si="310"/>
        <v>11.582733812947469</v>
      </c>
      <c r="D672" s="10">
        <f t="shared" si="311"/>
        <v>3.4172661870524337</v>
      </c>
      <c r="E672" s="40">
        <f t="shared" si="312"/>
        <v>39.165467625895133</v>
      </c>
      <c r="F672" s="40">
        <f t="shared" si="313"/>
        <v>46</v>
      </c>
      <c r="G672" s="3">
        <f t="shared" si="314"/>
        <v>309.17266187051519</v>
      </c>
      <c r="H672" s="3">
        <f t="shared" si="315"/>
        <v>150.59214621494854</v>
      </c>
      <c r="I672">
        <f t="shared" si="300"/>
        <v>1.5059214621494855E-4</v>
      </c>
      <c r="J672" s="4">
        <f t="shared" si="316"/>
        <v>1352.4036867023374</v>
      </c>
      <c r="K672" s="40">
        <f t="shared" si="317"/>
        <v>8.9805724979307779</v>
      </c>
      <c r="L672" s="40">
        <f t="shared" si="301"/>
        <v>0</v>
      </c>
      <c r="M672" s="10">
        <f t="shared" si="318"/>
        <v>6.770325837753906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15.203532273234334</v>
      </c>
      <c r="Q672" s="42">
        <f t="shared" si="320"/>
        <v>0.77895960296949918</v>
      </c>
      <c r="R672" s="4">
        <f t="shared" si="321"/>
        <v>141339.42067530999</v>
      </c>
      <c r="S672">
        <f t="shared" si="302"/>
        <v>1.4133942067531E-4</v>
      </c>
      <c r="T672" s="41">
        <f t="shared" si="303"/>
        <v>6.8351111459333117E-4</v>
      </c>
      <c r="U672" s="42">
        <f t="shared" si="322"/>
        <v>0.25097075571632094</v>
      </c>
      <c r="V672" s="42">
        <f t="shared" si="323"/>
        <v>1.1505121006109824</v>
      </c>
      <c r="W672" s="42">
        <f t="shared" si="324"/>
        <v>1.140122803733167</v>
      </c>
      <c r="X672" s="42">
        <f t="shared" si="325"/>
        <v>1.0389296877815424E-2</v>
      </c>
      <c r="Y672" s="42">
        <f t="shared" si="329"/>
        <v>1.4555825168769109E-2</v>
      </c>
      <c r="Z672" s="10">
        <f t="shared" si="326"/>
        <v>21.295667119369952</v>
      </c>
      <c r="AA672">
        <f t="shared" si="304"/>
        <v>6768476.5345914103</v>
      </c>
      <c r="AB672" s="10">
        <f t="shared" si="305"/>
        <v>6.76847653459141</v>
      </c>
      <c r="AC672" s="10">
        <f t="shared" si="306"/>
        <v>6.66747653459141</v>
      </c>
      <c r="AD672" s="3">
        <f t="shared" si="307"/>
        <v>967.00167289215528</v>
      </c>
      <c r="AI672" s="94">
        <f t="shared" si="308"/>
        <v>1.140122803733167</v>
      </c>
    </row>
    <row r="673" spans="2:35">
      <c r="B673" s="39">
        <f t="shared" si="309"/>
        <v>645</v>
      </c>
      <c r="C673" s="42">
        <f t="shared" si="310"/>
        <v>11.600719424458257</v>
      </c>
      <c r="D673" s="10">
        <f t="shared" si="311"/>
        <v>3.3992805755416455</v>
      </c>
      <c r="E673" s="40">
        <f t="shared" si="312"/>
        <v>39.201438848916709</v>
      </c>
      <c r="F673" s="40">
        <f t="shared" si="313"/>
        <v>46</v>
      </c>
      <c r="G673" s="3">
        <f t="shared" si="314"/>
        <v>308.99280575540729</v>
      </c>
      <c r="H673" s="3">
        <f t="shared" si="315"/>
        <v>150.59214621494854</v>
      </c>
      <c r="I673">
        <f t="shared" si="300"/>
        <v>1.5059214621494855E-4</v>
      </c>
      <c r="J673" s="4">
        <f t="shared" si="316"/>
        <v>1354.6176875806268</v>
      </c>
      <c r="K673" s="40">
        <f t="shared" si="317"/>
        <v>8.995274465688972</v>
      </c>
      <c r="L673" s="40">
        <f t="shared" si="301"/>
        <v>0</v>
      </c>
      <c r="M673" s="10">
        <f t="shared" si="318"/>
        <v>6.76847653459141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15.202207400623879</v>
      </c>
      <c r="Q673" s="42">
        <f t="shared" si="320"/>
        <v>0.78014269507164014</v>
      </c>
      <c r="R673" s="4">
        <f t="shared" si="321"/>
        <v>140573.0884467728</v>
      </c>
      <c r="S673">
        <f t="shared" si="302"/>
        <v>1.4057308844677281E-4</v>
      </c>
      <c r="T673" s="41">
        <f t="shared" si="303"/>
        <v>6.8427744682186841E-4</v>
      </c>
      <c r="U673" s="42">
        <f t="shared" si="322"/>
        <v>0.24961001023139659</v>
      </c>
      <c r="V673" s="42">
        <f t="shared" si="323"/>
        <v>1.1501602305195862</v>
      </c>
      <c r="W673" s="42">
        <f t="shared" si="324"/>
        <v>1.1398066649272562</v>
      </c>
      <c r="X673" s="42">
        <f t="shared" si="325"/>
        <v>1.0353565592329916E-2</v>
      </c>
      <c r="Y673" s="42">
        <f t="shared" si="329"/>
        <v>1.4568074390450393E-2</v>
      </c>
      <c r="Z673" s="10">
        <f t="shared" si="326"/>
        <v>21.28971875094221</v>
      </c>
      <c r="AA673">
        <f t="shared" si="304"/>
        <v>6766614.155418748</v>
      </c>
      <c r="AB673" s="10">
        <f t="shared" si="305"/>
        <v>6.7666141554187478</v>
      </c>
      <c r="AC673" s="10">
        <f t="shared" si="306"/>
        <v>6.6656141554187478</v>
      </c>
      <c r="AD673" s="3">
        <f t="shared" si="307"/>
        <v>966.73156713832464</v>
      </c>
      <c r="AI673" s="94">
        <f t="shared" si="308"/>
        <v>1.1398066649272562</v>
      </c>
    </row>
    <row r="674" spans="2:35">
      <c r="B674" s="39">
        <f t="shared" si="309"/>
        <v>646</v>
      </c>
      <c r="C674" s="42">
        <f t="shared" si="310"/>
        <v>11.618705035969045</v>
      </c>
      <c r="D674" s="10">
        <f t="shared" si="311"/>
        <v>3.3812949640308574</v>
      </c>
      <c r="E674" s="40">
        <f t="shared" si="312"/>
        <v>39.237410071938285</v>
      </c>
      <c r="F674" s="40">
        <f t="shared" si="313"/>
        <v>46</v>
      </c>
      <c r="G674" s="3">
        <f t="shared" si="314"/>
        <v>308.81294964029939</v>
      </c>
      <c r="H674" s="3">
        <f t="shared" si="315"/>
        <v>150.59214621494854</v>
      </c>
      <c r="I674">
        <f t="shared" si="300"/>
        <v>1.5059214621494855E-4</v>
      </c>
      <c r="J674" s="4">
        <f t="shared" si="316"/>
        <v>1356.8337209576571</v>
      </c>
      <c r="K674" s="40">
        <f t="shared" si="317"/>
        <v>9.0099899301585946</v>
      </c>
      <c r="L674" s="40">
        <f t="shared" si="301"/>
        <v>0</v>
      </c>
      <c r="M674" s="10">
        <f t="shared" si="318"/>
        <v>6.7666141554187478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15.200872910978349</v>
      </c>
      <c r="Q674" s="42">
        <f t="shared" si="320"/>
        <v>0.7813258910378269</v>
      </c>
      <c r="R674" s="4">
        <f t="shared" si="321"/>
        <v>139806.92495949802</v>
      </c>
      <c r="S674">
        <f t="shared" si="302"/>
        <v>1.3980692495949801E-4</v>
      </c>
      <c r="T674" s="41">
        <f t="shared" si="303"/>
        <v>6.8504361030914316E-4</v>
      </c>
      <c r="U674" s="42">
        <f t="shared" si="322"/>
        <v>0.24824956437358225</v>
      </c>
      <c r="V674" s="42">
        <f t="shared" si="323"/>
        <v>1.149806031032047</v>
      </c>
      <c r="W674" s="42">
        <f t="shared" si="324"/>
        <v>1.1394882907743649</v>
      </c>
      <c r="X674" s="42">
        <f t="shared" si="325"/>
        <v>1.0317740257682173E-2</v>
      </c>
      <c r="Y674" s="42">
        <f t="shared" si="329"/>
        <v>1.4580282299103445E-2</v>
      </c>
      <c r="Z674" s="10">
        <f t="shared" si="326"/>
        <v>21.283728626450113</v>
      </c>
      <c r="AA674">
        <f t="shared" si="304"/>
        <v>6764738.7028082963</v>
      </c>
      <c r="AB674" s="10">
        <f t="shared" si="305"/>
        <v>6.7647387028082964</v>
      </c>
      <c r="AC674" s="10">
        <f t="shared" si="306"/>
        <v>6.6637387028082964</v>
      </c>
      <c r="AD674" s="3">
        <f t="shared" si="307"/>
        <v>966.45956530939759</v>
      </c>
      <c r="AI674" s="94">
        <f t="shared" si="308"/>
        <v>1.1394882907743649</v>
      </c>
    </row>
    <row r="675" spans="2:35">
      <c r="B675" s="39">
        <f t="shared" si="309"/>
        <v>647</v>
      </c>
      <c r="C675" s="42">
        <f t="shared" si="310"/>
        <v>11.636690647479833</v>
      </c>
      <c r="D675" s="10">
        <f t="shared" si="311"/>
        <v>3.3633093525200692</v>
      </c>
      <c r="E675" s="40">
        <f t="shared" si="312"/>
        <v>39.273381294959862</v>
      </c>
      <c r="F675" s="40">
        <f t="shared" si="313"/>
        <v>46</v>
      </c>
      <c r="G675" s="3">
        <f t="shared" si="314"/>
        <v>308.6330935251915</v>
      </c>
      <c r="H675" s="3">
        <f t="shared" si="315"/>
        <v>150.59214621494854</v>
      </c>
      <c r="I675">
        <f t="shared" si="300"/>
        <v>1.5059214621494855E-4</v>
      </c>
      <c r="J675" s="4">
        <f t="shared" si="316"/>
        <v>1359.051786833428</v>
      </c>
      <c r="K675" s="40">
        <f t="shared" si="317"/>
        <v>9.0247188913396439</v>
      </c>
      <c r="L675" s="40">
        <f t="shared" si="301"/>
        <v>0</v>
      </c>
      <c r="M675" s="10">
        <f t="shared" si="318"/>
        <v>6.7647387028082964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15.199528800758026</v>
      </c>
      <c r="Q675" s="42">
        <f t="shared" si="320"/>
        <v>0.78250919163526977</v>
      </c>
      <c r="R675" s="4">
        <f t="shared" si="321"/>
        <v>139040.93131015752</v>
      </c>
      <c r="S675">
        <f t="shared" si="302"/>
        <v>1.3904093131015752E-4</v>
      </c>
      <c r="T675" s="41">
        <f t="shared" si="303"/>
        <v>6.858096039584836E-4</v>
      </c>
      <c r="U675" s="42">
        <f t="shared" si="322"/>
        <v>0.24688942009019432</v>
      </c>
      <c r="V675" s="42">
        <f t="shared" si="323"/>
        <v>1.1494495027951666</v>
      </c>
      <c r="W675" s="42">
        <f t="shared" si="324"/>
        <v>1.139167681714242</v>
      </c>
      <c r="X675" s="42">
        <f t="shared" si="325"/>
        <v>1.0281821080924569E-2</v>
      </c>
      <c r="Y675" s="42">
        <f t="shared" si="329"/>
        <v>1.4592448784131304E-2</v>
      </c>
      <c r="Z675" s="10">
        <f t="shared" si="326"/>
        <v>21.277696754177676</v>
      </c>
      <c r="AA675">
        <f t="shared" si="304"/>
        <v>6762850.1793537037</v>
      </c>
      <c r="AB675" s="10">
        <f t="shared" si="305"/>
        <v>6.7628501793537037</v>
      </c>
      <c r="AC675" s="10">
        <f t="shared" si="306"/>
        <v>6.6618501793537037</v>
      </c>
      <c r="AD675" s="3">
        <f t="shared" si="307"/>
        <v>966.18566778153786</v>
      </c>
      <c r="AI675" s="94">
        <f t="shared" si="308"/>
        <v>1.139167681714242</v>
      </c>
    </row>
    <row r="676" spans="2:35">
      <c r="B676" s="39">
        <f t="shared" si="309"/>
        <v>648</v>
      </c>
      <c r="C676" s="42">
        <f t="shared" si="310"/>
        <v>11.654676258990621</v>
      </c>
      <c r="D676" s="10">
        <f t="shared" si="311"/>
        <v>3.3453237410092811</v>
      </c>
      <c r="E676" s="40">
        <f t="shared" si="312"/>
        <v>39.309352517981438</v>
      </c>
      <c r="F676" s="40">
        <f t="shared" si="313"/>
        <v>46</v>
      </c>
      <c r="G676" s="3">
        <f t="shared" si="314"/>
        <v>308.4532374100836</v>
      </c>
      <c r="H676" s="3">
        <f t="shared" si="315"/>
        <v>150.59214621494854</v>
      </c>
      <c r="I676">
        <f t="shared" si="300"/>
        <v>1.5059214621494855E-4</v>
      </c>
      <c r="J676" s="4">
        <f t="shared" si="316"/>
        <v>1361.2718852079395</v>
      </c>
      <c r="K676" s="40">
        <f t="shared" si="317"/>
        <v>9.0394613492321199</v>
      </c>
      <c r="L676" s="40">
        <f t="shared" si="301"/>
        <v>0</v>
      </c>
      <c r="M676" s="10">
        <f t="shared" si="318"/>
        <v>6.7628501793537037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15.198175066397845</v>
      </c>
      <c r="Q676" s="42">
        <f t="shared" si="320"/>
        <v>0.78369259763185894</v>
      </c>
      <c r="R676" s="4">
        <f t="shared" si="321"/>
        <v>138275.10859542337</v>
      </c>
      <c r="S676">
        <f t="shared" si="302"/>
        <v>1.3827510859542338E-4</v>
      </c>
      <c r="T676" s="41">
        <f t="shared" si="303"/>
        <v>6.8657542667321784E-4</v>
      </c>
      <c r="U676" s="42">
        <f t="shared" si="322"/>
        <v>0.24552957932854946</v>
      </c>
      <c r="V676" s="42">
        <f t="shared" si="323"/>
        <v>1.1490906464596353</v>
      </c>
      <c r="W676" s="42">
        <f t="shared" si="324"/>
        <v>1.1388448381902716</v>
      </c>
      <c r="X676" s="42">
        <f t="shared" si="325"/>
        <v>1.0245808269363721E-2</v>
      </c>
      <c r="Y676" s="42">
        <f t="shared" si="329"/>
        <v>1.4604573735077172E-2</v>
      </c>
      <c r="Z676" s="10">
        <f t="shared" si="326"/>
        <v>21.271623142475732</v>
      </c>
      <c r="AA676">
        <f t="shared" si="304"/>
        <v>6760948.5876695393</v>
      </c>
      <c r="AB676" s="10">
        <f t="shared" si="305"/>
        <v>6.7609485876695397</v>
      </c>
      <c r="AC676" s="10">
        <f t="shared" si="306"/>
        <v>6.6599485876695397</v>
      </c>
      <c r="AD676" s="3">
        <f t="shared" si="307"/>
        <v>965.90987493394334</v>
      </c>
      <c r="AI676" s="94">
        <f t="shared" si="308"/>
        <v>1.1388448381902716</v>
      </c>
    </row>
    <row r="677" spans="2:35">
      <c r="B677" s="39">
        <f t="shared" si="309"/>
        <v>649</v>
      </c>
      <c r="C677" s="42">
        <f t="shared" si="310"/>
        <v>11.672661870501409</v>
      </c>
      <c r="D677" s="10">
        <f t="shared" si="311"/>
        <v>3.3273381294984929</v>
      </c>
      <c r="E677" s="40">
        <f t="shared" si="312"/>
        <v>39.345323741003014</v>
      </c>
      <c r="F677" s="40">
        <f t="shared" si="313"/>
        <v>46</v>
      </c>
      <c r="G677" s="3">
        <f t="shared" si="314"/>
        <v>308.27338129497571</v>
      </c>
      <c r="H677" s="3">
        <f t="shared" si="315"/>
        <v>150.59214621494854</v>
      </c>
      <c r="I677">
        <f t="shared" si="300"/>
        <v>1.5059214621494855E-4</v>
      </c>
      <c r="J677" s="4">
        <f t="shared" si="316"/>
        <v>1363.4940160811921</v>
      </c>
      <c r="K677" s="40">
        <f t="shared" si="317"/>
        <v>9.0542173038360261</v>
      </c>
      <c r="L677" s="40">
        <f t="shared" si="301"/>
        <v>0</v>
      </c>
      <c r="M677" s="10">
        <f t="shared" si="318"/>
        <v>6.7609485876695397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15.196811704307105</v>
      </c>
      <c r="Q677" s="42">
        <f t="shared" si="320"/>
        <v>0.78487610979616973</v>
      </c>
      <c r="R677" s="4">
        <f t="shared" si="321"/>
        <v>137509.45791196753</v>
      </c>
      <c r="S677">
        <f t="shared" si="302"/>
        <v>1.3750945791196753E-4</v>
      </c>
      <c r="T677" s="41">
        <f t="shared" si="303"/>
        <v>6.8734107735667364E-4</v>
      </c>
      <c r="U677" s="42">
        <f t="shared" si="322"/>
        <v>0.24417004403596426</v>
      </c>
      <c r="V677" s="42">
        <f t="shared" si="323"/>
        <v>1.1487294626810387</v>
      </c>
      <c r="W677" s="42">
        <f t="shared" si="324"/>
        <v>1.1385197606494157</v>
      </c>
      <c r="X677" s="42">
        <f t="shared" si="325"/>
        <v>1.0209702031622969E-2</v>
      </c>
      <c r="Y677" s="42">
        <f t="shared" si="329"/>
        <v>1.4616657041625587E-2</v>
      </c>
      <c r="Z677" s="10">
        <f t="shared" si="326"/>
        <v>21.26550779976262</v>
      </c>
      <c r="AA677">
        <f t="shared" si="304"/>
        <v>6759033.9303915063</v>
      </c>
      <c r="AB677" s="10">
        <f t="shared" si="305"/>
        <v>6.7590339303915066</v>
      </c>
      <c r="AC677" s="10">
        <f t="shared" si="306"/>
        <v>6.6580339303915066</v>
      </c>
      <c r="AD677" s="3">
        <f t="shared" si="307"/>
        <v>965.63218714887694</v>
      </c>
      <c r="AI677" s="94">
        <f t="shared" si="308"/>
        <v>1.1385197606494157</v>
      </c>
    </row>
    <row r="678" spans="2:35">
      <c r="B678" s="39">
        <f t="shared" si="309"/>
        <v>650</v>
      </c>
      <c r="C678" s="42">
        <f t="shared" si="310"/>
        <v>11.690647482012198</v>
      </c>
      <c r="D678" s="10">
        <f t="shared" si="311"/>
        <v>3.3093525179877048</v>
      </c>
      <c r="E678" s="40">
        <f t="shared" si="312"/>
        <v>39.38129496402459</v>
      </c>
      <c r="F678" s="40">
        <f t="shared" si="313"/>
        <v>46</v>
      </c>
      <c r="G678" s="3">
        <f t="shared" si="314"/>
        <v>308.09352517986781</v>
      </c>
      <c r="H678" s="3">
        <f t="shared" si="315"/>
        <v>150.59214621494854</v>
      </c>
      <c r="I678">
        <f t="shared" si="300"/>
        <v>1.5059214621494855E-4</v>
      </c>
      <c r="J678" s="4">
        <f t="shared" si="316"/>
        <v>1365.718179453185</v>
      </c>
      <c r="K678" s="40">
        <f t="shared" si="317"/>
        <v>9.0689867551513572</v>
      </c>
      <c r="L678" s="40">
        <f t="shared" si="301"/>
        <v>0</v>
      </c>
      <c r="M678" s="10">
        <f t="shared" si="318"/>
        <v>6.7590339303915066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15.195438710869558</v>
      </c>
      <c r="Q678" s="42">
        <f t="shared" si="320"/>
        <v>0.78605972889746767</v>
      </c>
      <c r="R678" s="4">
        <f t="shared" si="321"/>
        <v>136743.98035646198</v>
      </c>
      <c r="S678">
        <f t="shared" si="302"/>
        <v>1.3674398035646199E-4</v>
      </c>
      <c r="T678" s="41">
        <f t="shared" si="303"/>
        <v>6.8810655491217921E-4</v>
      </c>
      <c r="U678" s="42">
        <f t="shared" si="322"/>
        <v>0.24281081615975528</v>
      </c>
      <c r="V678" s="42">
        <f t="shared" si="323"/>
        <v>1.1483659521196268</v>
      </c>
      <c r="W678" s="42">
        <f t="shared" si="324"/>
        <v>1.1381924495422475</v>
      </c>
      <c r="X678" s="42">
        <f t="shared" si="325"/>
        <v>1.0173502577379256E-2</v>
      </c>
      <c r="Y678" s="42">
        <f t="shared" si="329"/>
        <v>1.4628698593603277E-2</v>
      </c>
      <c r="Z678" s="10">
        <f t="shared" si="326"/>
        <v>21.259350734524379</v>
      </c>
      <c r="AA678">
        <f t="shared" si="304"/>
        <v>6757106.210176507</v>
      </c>
      <c r="AB678" s="10">
        <f t="shared" si="305"/>
        <v>6.7571062101765067</v>
      </c>
      <c r="AC678" s="10">
        <f t="shared" si="306"/>
        <v>6.6561062101765067</v>
      </c>
      <c r="AD678" s="3">
        <f t="shared" si="307"/>
        <v>965.35260481167609</v>
      </c>
      <c r="AI678" s="94">
        <f t="shared" si="308"/>
        <v>1.1381924495422475</v>
      </c>
    </row>
    <row r="679" spans="2:35">
      <c r="B679" s="39">
        <f t="shared" si="309"/>
        <v>651</v>
      </c>
      <c r="C679" s="42">
        <f t="shared" si="310"/>
        <v>11.708633093522986</v>
      </c>
      <c r="D679" s="10">
        <f t="shared" si="311"/>
        <v>3.2913669064769167</v>
      </c>
      <c r="E679" s="40">
        <f t="shared" si="312"/>
        <v>39.417266187046167</v>
      </c>
      <c r="F679" s="40">
        <f t="shared" si="313"/>
        <v>46</v>
      </c>
      <c r="G679" s="3">
        <f t="shared" si="314"/>
        <v>307.91366906475992</v>
      </c>
      <c r="H679" s="3">
        <f t="shared" si="315"/>
        <v>150.59214621494854</v>
      </c>
      <c r="I679">
        <f t="shared" ref="I679:I742" si="330">H679/1000^2</f>
        <v>1.5059214621494855E-4</v>
      </c>
      <c r="J679" s="4">
        <f t="shared" si="316"/>
        <v>1367.9443753239188</v>
      </c>
      <c r="K679" s="40">
        <f t="shared" si="317"/>
        <v>9.0837697031781186</v>
      </c>
      <c r="L679" s="40">
        <f t="shared" ref="L679:L742" si="331">IF((gstar-K679)&lt;0,0,gstar-K679)</f>
        <v>0</v>
      </c>
      <c r="M679" s="10">
        <f t="shared" si="318"/>
        <v>6.7571062101765067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15.194056082443412</v>
      </c>
      <c r="Q679" s="42">
        <f t="shared" si="320"/>
        <v>0.78724345570571408</v>
      </c>
      <c r="R679" s="4">
        <f t="shared" si="321"/>
        <v>135978.67702557874</v>
      </c>
      <c r="S679">
        <f t="shared" ref="S679:S742" si="332">R679/1000^3</f>
        <v>1.3597867702557875E-4</v>
      </c>
      <c r="T679" s="41">
        <f t="shared" ref="T679:T742" si="333">(vc/1000^3-S679)</f>
        <v>6.8887185824306242E-4</v>
      </c>
      <c r="U679" s="42">
        <f t="shared" si="322"/>
        <v>0.24145189764723915</v>
      </c>
      <c r="V679" s="42">
        <f t="shared" si="323"/>
        <v>1.1480001154398527</v>
      </c>
      <c r="W679" s="42">
        <f t="shared" si="324"/>
        <v>1.1378629053229659</v>
      </c>
      <c r="X679" s="42">
        <f t="shared" si="325"/>
        <v>1.0137210116886841E-2</v>
      </c>
      <c r="Y679" s="42">
        <f t="shared" si="329"/>
        <v>1.4640698280979463E-2</v>
      </c>
      <c r="Z679" s="10">
        <f t="shared" si="326"/>
        <v>21.253151955314191</v>
      </c>
      <c r="AA679">
        <f t="shared" ref="AA679:AA742" si="334">Z679*rat*to+patm*1000000</f>
        <v>6755165.4297024608</v>
      </c>
      <c r="AB679" s="10">
        <f t="shared" ref="AB679:AB742" si="335">AA679/1000000</f>
        <v>6.755165429702461</v>
      </c>
      <c r="AC679" s="10">
        <f t="shared" ref="AC679:AC742" si="336">AB679-patm</f>
        <v>6.6541654297024611</v>
      </c>
      <c r="AD679" s="3">
        <f t="shared" ref="AD679:AD742" si="337">AC679*1000000/6895</f>
        <v>965.07112831072675</v>
      </c>
      <c r="AI679" s="94">
        <f t="shared" ref="AI679:AI742" si="338">($M679-patm)*1000000*$I679/SQRT(rat*to)*SQRT(k)*(2/(k+1))^((k+1)/2/(k-1))</f>
        <v>1.1378629053229659</v>
      </c>
    </row>
    <row r="680" spans="2:35">
      <c r="B680" s="39">
        <f t="shared" ref="B680:B743" si="339">1+B679</f>
        <v>652</v>
      </c>
      <c r="C680" s="42">
        <f t="shared" ref="C680:C743" si="340">xincp+C679</f>
        <v>11.726618705033774</v>
      </c>
      <c r="D680" s="10">
        <f t="shared" ref="D680:D743" si="341">(F680-E680)/2</f>
        <v>3.2733812949661285</v>
      </c>
      <c r="E680" s="40">
        <f t="shared" ref="E680:E743" si="342">E679+ci*2*xincp</f>
        <v>39.453237410067743</v>
      </c>
      <c r="F680" s="40">
        <f t="shared" ref="F680:F743" si="343">F679-osi*2*xincp</f>
        <v>46</v>
      </c>
      <c r="G680" s="3">
        <f t="shared" ref="G680:G743" si="344">G679-ei*n*2*xincp</f>
        <v>307.73381294965202</v>
      </c>
      <c r="H680" s="3">
        <f t="shared" ref="H680:H743" si="345">PI()/4*(dto+erate*(two-D680)/two)^2</f>
        <v>150.59214621494854</v>
      </c>
      <c r="I680">
        <f t="shared" si="330"/>
        <v>1.5059214621494855E-4</v>
      </c>
      <c r="J680" s="4">
        <f t="shared" ref="J680:J743" si="346">PI()/4*dc^2-PI()/4*(F680^2-E680^2)</f>
        <v>1370.1726036933933</v>
      </c>
      <c r="K680" s="40">
        <f t="shared" ref="K680:K743" si="347">J680/H680</f>
        <v>9.0985661479163049</v>
      </c>
      <c r="L680" s="40">
        <f t="shared" si="331"/>
        <v>0</v>
      </c>
      <c r="M680" s="10">
        <f t="shared" ref="M680:M743" si="348">AB679</f>
        <v>6.755165429702461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15.19266381536114</v>
      </c>
      <c r="Q680" s="42">
        <f t="shared" ref="Q680:Q743" si="350">xincp/P680+Q679</f>
        <v>0.78842729099157105</v>
      </c>
      <c r="R680" s="4">
        <f t="shared" ref="R680:R743" si="351">PI()/4*(F680^2-E680^2)*G680</f>
        <v>135213.54901598973</v>
      </c>
      <c r="S680">
        <f t="shared" si="332"/>
        <v>1.3521354901598973E-4</v>
      </c>
      <c r="T680" s="41">
        <f t="shared" si="333"/>
        <v>6.8963698625265147E-4</v>
      </c>
      <c r="U680" s="42">
        <f t="shared" ref="U680:U743" si="352">rhopgrain*R680/1000^2</f>
        <v>0.24009329044573233</v>
      </c>
      <c r="V680" s="42">
        <f t="shared" ref="V680:V743" si="353">(U679-U680)/(Q680-Q679)</f>
        <v>1.1476319533112542</v>
      </c>
      <c r="W680" s="42">
        <f t="shared" ref="W680:W743" si="354">IF(V680&lt;AI680,IF(AB679&gt;pbd,AI680,0),AI680)</f>
        <v>1.1375311284493612</v>
      </c>
      <c r="X680" s="42">
        <f t="shared" ref="X680:X743" si="355">V680-W680</f>
        <v>1.010082486189301E-2</v>
      </c>
      <c r="Y680" s="42">
        <f t="shared" si="329"/>
        <v>1.4652655993867232E-2</v>
      </c>
      <c r="Z680" s="10">
        <f t="shared" ref="Z680:Z743" si="356">Y680/T680</f>
        <v>21.246911470753354</v>
      </c>
      <c r="AA680">
        <f t="shared" si="334"/>
        <v>6753211.5916686198</v>
      </c>
      <c r="AB680" s="10">
        <f t="shared" si="335"/>
        <v>6.7532115916686202</v>
      </c>
      <c r="AC680" s="10">
        <f t="shared" si="336"/>
        <v>6.6522115916686202</v>
      </c>
      <c r="AD680" s="3">
        <f t="shared" si="337"/>
        <v>964.7877580375083</v>
      </c>
      <c r="AI680" s="94">
        <f t="shared" si="338"/>
        <v>1.1375311284493612</v>
      </c>
    </row>
    <row r="681" spans="2:35">
      <c r="B681" s="39">
        <f t="shared" si="339"/>
        <v>653</v>
      </c>
      <c r="C681" s="42">
        <f t="shared" si="340"/>
        <v>11.744604316544562</v>
      </c>
      <c r="D681" s="10">
        <f t="shared" si="341"/>
        <v>3.2553956834553404</v>
      </c>
      <c r="E681" s="40">
        <f t="shared" si="342"/>
        <v>39.489208633089319</v>
      </c>
      <c r="F681" s="40">
        <f t="shared" si="343"/>
        <v>46</v>
      </c>
      <c r="G681" s="3">
        <f t="shared" si="344"/>
        <v>307.55395683454412</v>
      </c>
      <c r="H681" s="3">
        <f t="shared" si="345"/>
        <v>150.59214621494854</v>
      </c>
      <c r="I681">
        <f t="shared" si="330"/>
        <v>1.5059214621494855E-4</v>
      </c>
      <c r="J681" s="4">
        <f t="shared" si="346"/>
        <v>1372.4028645616088</v>
      </c>
      <c r="K681" s="40">
        <f t="shared" si="347"/>
        <v>9.1133760893659215</v>
      </c>
      <c r="L681" s="40">
        <f t="shared" si="331"/>
        <v>0</v>
      </c>
      <c r="M681" s="10">
        <f t="shared" si="348"/>
        <v>6.7532115916686202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15.191261905929661</v>
      </c>
      <c r="Q681" s="42">
        <f t="shared" si="350"/>
        <v>0.789611235526407</v>
      </c>
      <c r="R681" s="4">
        <f t="shared" si="351"/>
        <v>134448.59742436692</v>
      </c>
      <c r="S681">
        <f t="shared" si="332"/>
        <v>1.3444859742436691E-4</v>
      </c>
      <c r="T681" s="41">
        <f t="shared" si="333"/>
        <v>6.9040193784427424E-4</v>
      </c>
      <c r="U681" s="42">
        <f t="shared" si="352"/>
        <v>0.23873499650255137</v>
      </c>
      <c r="V681" s="42">
        <f t="shared" si="353"/>
        <v>1.1472614664074392</v>
      </c>
      <c r="W681" s="42">
        <f t="shared" si="354"/>
        <v>1.1371971193828716</v>
      </c>
      <c r="X681" s="42">
        <f t="shared" si="355"/>
        <v>1.0064347024567599E-2</v>
      </c>
      <c r="Y681" s="42">
        <f t="shared" si="329"/>
        <v>1.4664571622523661E-2</v>
      </c>
      <c r="Z681" s="10">
        <f t="shared" si="356"/>
        <v>21.240629289530432</v>
      </c>
      <c r="AA681">
        <f t="shared" si="334"/>
        <v>6751244.6987952897</v>
      </c>
      <c r="AB681" s="10">
        <f t="shared" si="335"/>
        <v>6.7512446987952899</v>
      </c>
      <c r="AC681" s="10">
        <f t="shared" si="336"/>
        <v>6.6502446987952899</v>
      </c>
      <c r="AD681" s="3">
        <f t="shared" si="337"/>
        <v>964.50249438655396</v>
      </c>
      <c r="AI681" s="94">
        <f t="shared" si="338"/>
        <v>1.1371971193828716</v>
      </c>
    </row>
    <row r="682" spans="2:35">
      <c r="B682" s="39">
        <f t="shared" si="339"/>
        <v>654</v>
      </c>
      <c r="C682" s="42">
        <f t="shared" si="340"/>
        <v>11.76258992805535</v>
      </c>
      <c r="D682" s="10">
        <f t="shared" si="341"/>
        <v>3.2374100719445522</v>
      </c>
      <c r="E682" s="40">
        <f t="shared" si="342"/>
        <v>39.525179856110896</v>
      </c>
      <c r="F682" s="40">
        <f t="shared" si="343"/>
        <v>46</v>
      </c>
      <c r="G682" s="3">
        <f t="shared" si="344"/>
        <v>307.37410071943623</v>
      </c>
      <c r="H682" s="3">
        <f t="shared" si="345"/>
        <v>150.59214621494854</v>
      </c>
      <c r="I682">
        <f t="shared" si="330"/>
        <v>1.5059214621494855E-4</v>
      </c>
      <c r="J682" s="4">
        <f t="shared" si="346"/>
        <v>1374.6351579285649</v>
      </c>
      <c r="K682" s="40">
        <f t="shared" si="347"/>
        <v>9.1281995275269647</v>
      </c>
      <c r="L682" s="40">
        <f t="shared" si="331"/>
        <v>0</v>
      </c>
      <c r="M682" s="10">
        <f t="shared" si="348"/>
        <v>6.7512446987952899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15.189850350430071</v>
      </c>
      <c r="Q682" s="42">
        <f t="shared" si="350"/>
        <v>0.79079529008230187</v>
      </c>
      <c r="R682" s="4">
        <f t="shared" si="351"/>
        <v>133683.82334738236</v>
      </c>
      <c r="S682">
        <f t="shared" si="332"/>
        <v>1.3368382334738235E-4</v>
      </c>
      <c r="T682" s="41">
        <f t="shared" si="333"/>
        <v>6.9116671192125882E-4</v>
      </c>
      <c r="U682" s="42">
        <f t="shared" si="352"/>
        <v>0.23737701776501297</v>
      </c>
      <c r="V682" s="42">
        <f t="shared" si="353"/>
        <v>1.1468886554066577</v>
      </c>
      <c r="W682" s="42">
        <f t="shared" si="354"/>
        <v>1.1368608785885341</v>
      </c>
      <c r="X682" s="42">
        <f t="shared" si="355"/>
        <v>1.0027776818123613E-2</v>
      </c>
      <c r="Y682" s="42">
        <f t="shared" si="329"/>
        <v>1.4676445057350657E-2</v>
      </c>
      <c r="Z682" s="10">
        <f t="shared" si="356"/>
        <v>21.234305420401483</v>
      </c>
      <c r="AA682">
        <f t="shared" si="334"/>
        <v>6749264.7538239136</v>
      </c>
      <c r="AB682" s="10">
        <f t="shared" si="335"/>
        <v>6.7492647538239137</v>
      </c>
      <c r="AC682" s="10">
        <f t="shared" si="336"/>
        <v>6.6482647538239137</v>
      </c>
      <c r="AD682" s="3">
        <f t="shared" si="337"/>
        <v>964.21533775546243</v>
      </c>
      <c r="AI682" s="94">
        <f t="shared" si="338"/>
        <v>1.1368608785885341</v>
      </c>
    </row>
    <row r="683" spans="2:35">
      <c r="B683" s="39">
        <f t="shared" si="339"/>
        <v>655</v>
      </c>
      <c r="C683" s="42">
        <f t="shared" si="340"/>
        <v>11.780575539566138</v>
      </c>
      <c r="D683" s="10">
        <f t="shared" si="341"/>
        <v>3.2194244604337641</v>
      </c>
      <c r="E683" s="40">
        <f t="shared" si="342"/>
        <v>39.561151079132472</v>
      </c>
      <c r="F683" s="40">
        <f t="shared" si="343"/>
        <v>46</v>
      </c>
      <c r="G683" s="3">
        <f t="shared" si="344"/>
        <v>307.19424460432833</v>
      </c>
      <c r="H683" s="3">
        <f t="shared" si="345"/>
        <v>150.59214621494854</v>
      </c>
      <c r="I683">
        <f t="shared" si="330"/>
        <v>1.5059214621494855E-4</v>
      </c>
      <c r="J683" s="4">
        <f t="shared" si="346"/>
        <v>1376.8694837942617</v>
      </c>
      <c r="K683" s="40">
        <f t="shared" si="347"/>
        <v>9.1430364623994347</v>
      </c>
      <c r="L683" s="40">
        <f t="shared" si="331"/>
        <v>0</v>
      </c>
      <c r="M683" s="10">
        <f t="shared" si="348"/>
        <v>6.7492647538239137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15.188429145117665</v>
      </c>
      <c r="Q683" s="42">
        <f t="shared" si="350"/>
        <v>0.79197945543205228</v>
      </c>
      <c r="R683" s="4">
        <f t="shared" si="351"/>
        <v>132919.22788170804</v>
      </c>
      <c r="S683">
        <f t="shared" si="332"/>
        <v>1.3291922788170803E-4</v>
      </c>
      <c r="T683" s="41">
        <f t="shared" si="333"/>
        <v>6.9193130738693319E-4</v>
      </c>
      <c r="U683" s="42">
        <f t="shared" si="352"/>
        <v>0.23601935618043371</v>
      </c>
      <c r="V683" s="42">
        <f t="shared" si="353"/>
        <v>1.1465135209921606</v>
      </c>
      <c r="W683" s="42">
        <f t="shared" si="354"/>
        <v>1.1365224065349984</v>
      </c>
      <c r="X683" s="42">
        <f t="shared" si="355"/>
        <v>9.9911144571622756E-3</v>
      </c>
      <c r="Y683" s="42">
        <f t="shared" si="329"/>
        <v>1.4688276188896218E-2</v>
      </c>
      <c r="Z683" s="10">
        <f t="shared" si="356"/>
        <v>21.227939872190845</v>
      </c>
      <c r="AA683">
        <f t="shared" si="334"/>
        <v>6747271.7595173102</v>
      </c>
      <c r="AB683" s="10">
        <f t="shared" si="335"/>
        <v>6.74727175951731</v>
      </c>
      <c r="AC683" s="10">
        <f t="shared" si="336"/>
        <v>6.64627175951731</v>
      </c>
      <c r="AD683" s="3">
        <f t="shared" si="337"/>
        <v>963.92628854493262</v>
      </c>
      <c r="AI683" s="94">
        <f t="shared" si="338"/>
        <v>1.1365224065349984</v>
      </c>
    </row>
    <row r="684" spans="2:35">
      <c r="B684" s="39">
        <f t="shared" si="339"/>
        <v>656</v>
      </c>
      <c r="C684" s="42">
        <f t="shared" si="340"/>
        <v>11.798561151076926</v>
      </c>
      <c r="D684" s="10">
        <f t="shared" si="341"/>
        <v>3.2014388489229759</v>
      </c>
      <c r="E684" s="40">
        <f t="shared" si="342"/>
        <v>39.597122302154048</v>
      </c>
      <c r="F684" s="40">
        <f t="shared" si="343"/>
        <v>46</v>
      </c>
      <c r="G684" s="3">
        <f t="shared" si="344"/>
        <v>307.01438848922044</v>
      </c>
      <c r="H684" s="3">
        <f t="shared" si="345"/>
        <v>150.59214621494854</v>
      </c>
      <c r="I684">
        <f t="shared" si="330"/>
        <v>1.5059214621494855E-4</v>
      </c>
      <c r="J684" s="4">
        <f t="shared" si="346"/>
        <v>1379.1058421586993</v>
      </c>
      <c r="K684" s="40">
        <f t="shared" si="347"/>
        <v>9.1578868939833349</v>
      </c>
      <c r="L684" s="40">
        <f t="shared" si="331"/>
        <v>0</v>
      </c>
      <c r="M684" s="10">
        <f t="shared" si="348"/>
        <v>6.74727175951731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15.186998286222044</v>
      </c>
      <c r="Q684" s="42">
        <f t="shared" si="350"/>
        <v>0.79316373234917714</v>
      </c>
      <c r="R684" s="4">
        <f t="shared" si="351"/>
        <v>132154.81212401585</v>
      </c>
      <c r="S684">
        <f t="shared" si="332"/>
        <v>1.3215481212401585E-4</v>
      </c>
      <c r="T684" s="41">
        <f t="shared" si="333"/>
        <v>6.9269572314462535E-4</v>
      </c>
      <c r="U684" s="42">
        <f t="shared" si="352"/>
        <v>0.23466201369612999</v>
      </c>
      <c r="V684" s="42">
        <f t="shared" si="353"/>
        <v>1.1461360638515365</v>
      </c>
      <c r="W684" s="42">
        <f t="shared" si="354"/>
        <v>1.1361817036945692</v>
      </c>
      <c r="X684" s="42">
        <f t="shared" si="355"/>
        <v>9.954360156967379E-3</v>
      </c>
      <c r="Y684" s="42">
        <f t="shared" si="329"/>
        <v>1.4700064907854861E-2</v>
      </c>
      <c r="Z684" s="10">
        <f t="shared" si="356"/>
        <v>21.221532653790746</v>
      </c>
      <c r="AA684">
        <f t="shared" si="334"/>
        <v>6745265.7186595518</v>
      </c>
      <c r="AB684" s="10">
        <f t="shared" si="335"/>
        <v>6.7452657186595522</v>
      </c>
      <c r="AC684" s="10">
        <f t="shared" si="336"/>
        <v>6.6442657186595522</v>
      </c>
      <c r="AD684" s="3">
        <f t="shared" si="337"/>
        <v>963.63534715874573</v>
      </c>
      <c r="AI684" s="94">
        <f t="shared" si="338"/>
        <v>1.1361817036945692</v>
      </c>
    </row>
    <row r="685" spans="2:35">
      <c r="B685" s="39">
        <f t="shared" si="339"/>
        <v>657</v>
      </c>
      <c r="C685" s="42">
        <f t="shared" si="340"/>
        <v>11.816546762587715</v>
      </c>
      <c r="D685" s="10">
        <f t="shared" si="341"/>
        <v>3.1834532374121878</v>
      </c>
      <c r="E685" s="40">
        <f t="shared" si="342"/>
        <v>39.633093525175624</v>
      </c>
      <c r="F685" s="40">
        <f t="shared" si="343"/>
        <v>46</v>
      </c>
      <c r="G685" s="3">
        <f t="shared" si="344"/>
        <v>306.83453237411254</v>
      </c>
      <c r="H685" s="3">
        <f t="shared" si="345"/>
        <v>150.59214621494854</v>
      </c>
      <c r="I685">
        <f t="shared" si="330"/>
        <v>1.5059214621494855E-4</v>
      </c>
      <c r="J685" s="4">
        <f t="shared" si="346"/>
        <v>1381.3442330218777</v>
      </c>
      <c r="K685" s="40">
        <f t="shared" si="347"/>
        <v>9.1727508222786618</v>
      </c>
      <c r="L685" s="40">
        <f t="shared" si="331"/>
        <v>0</v>
      </c>
      <c r="M685" s="10">
        <f t="shared" si="348"/>
        <v>6.7452657186595522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15.185557769946977</v>
      </c>
      <c r="Q685" s="42">
        <f t="shared" si="350"/>
        <v>0.7943481216079229</v>
      </c>
      <c r="R685" s="4">
        <f t="shared" si="351"/>
        <v>131390.57717097781</v>
      </c>
      <c r="S685">
        <f t="shared" si="332"/>
        <v>1.3139057717097781E-4</v>
      </c>
      <c r="T685" s="41">
        <f t="shared" si="333"/>
        <v>6.9345995809766338E-4</v>
      </c>
      <c r="U685" s="42">
        <f t="shared" si="352"/>
        <v>0.23330499225941845</v>
      </c>
      <c r="V685" s="42">
        <f t="shared" si="353"/>
        <v>1.1457562846767126</v>
      </c>
      <c r="W685" s="42">
        <f t="shared" si="354"/>
        <v>1.1358387705431849</v>
      </c>
      <c r="X685" s="42">
        <f t="shared" si="355"/>
        <v>9.9175141335277051E-3</v>
      </c>
      <c r="Y685" s="42">
        <f t="shared" si="329"/>
        <v>1.4711811105068071E-2</v>
      </c>
      <c r="Z685" s="10">
        <f t="shared" si="356"/>
        <v>21.215083774160949</v>
      </c>
      <c r="AA685">
        <f t="shared" si="334"/>
        <v>6743246.6340558603</v>
      </c>
      <c r="AB685" s="10">
        <f t="shared" si="335"/>
        <v>6.7432466340558603</v>
      </c>
      <c r="AC685" s="10">
        <f t="shared" si="336"/>
        <v>6.6422466340558604</v>
      </c>
      <c r="AD685" s="3">
        <f t="shared" si="337"/>
        <v>963.34251400375058</v>
      </c>
      <c r="AI685" s="94">
        <f t="shared" si="338"/>
        <v>1.1358387705431849</v>
      </c>
    </row>
    <row r="686" spans="2:35">
      <c r="B686" s="39">
        <f t="shared" si="339"/>
        <v>658</v>
      </c>
      <c r="C686" s="42">
        <f t="shared" si="340"/>
        <v>11.834532374098503</v>
      </c>
      <c r="D686" s="10">
        <f t="shared" si="341"/>
        <v>3.1654676259013996</v>
      </c>
      <c r="E686" s="40">
        <f t="shared" si="342"/>
        <v>39.669064748197201</v>
      </c>
      <c r="F686" s="40">
        <f t="shared" si="343"/>
        <v>46</v>
      </c>
      <c r="G686" s="3">
        <f t="shared" si="344"/>
        <v>306.65467625900465</v>
      </c>
      <c r="H686" s="3">
        <f t="shared" si="345"/>
        <v>150.59214621494854</v>
      </c>
      <c r="I686">
        <f t="shared" si="330"/>
        <v>1.5059214621494855E-4</v>
      </c>
      <c r="J686" s="4">
        <f t="shared" si="346"/>
        <v>1383.5846563837968</v>
      </c>
      <c r="K686" s="40">
        <f t="shared" si="347"/>
        <v>9.1876282472854154</v>
      </c>
      <c r="L686" s="40">
        <f t="shared" si="331"/>
        <v>0</v>
      </c>
      <c r="M686" s="10">
        <f t="shared" si="348"/>
        <v>6.7432466340558603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15.184107592470264</v>
      </c>
      <c r="Q686" s="42">
        <f t="shared" si="350"/>
        <v>0.79553262398326874</v>
      </c>
      <c r="R686" s="4">
        <f t="shared" si="351"/>
        <v>130626.52411926597</v>
      </c>
      <c r="S686">
        <f t="shared" si="332"/>
        <v>1.3062652411926598E-4</v>
      </c>
      <c r="T686" s="41">
        <f t="shared" si="333"/>
        <v>6.9422401114937516E-4</v>
      </c>
      <c r="U686" s="42">
        <f t="shared" si="352"/>
        <v>0.23194829381761584</v>
      </c>
      <c r="V686" s="42">
        <f t="shared" si="353"/>
        <v>1.1453741841644629</v>
      </c>
      <c r="W686" s="42">
        <f t="shared" si="354"/>
        <v>1.1354936075603981</v>
      </c>
      <c r="X686" s="42">
        <f t="shared" si="355"/>
        <v>9.880576604064828E-3</v>
      </c>
      <c r="Y686" s="42">
        <f t="shared" si="329"/>
        <v>1.4723514671525372E-2</v>
      </c>
      <c r="Z686" s="10">
        <f t="shared" si="356"/>
        <v>21.20859324232929</v>
      </c>
      <c r="AA686">
        <f t="shared" si="334"/>
        <v>6741214.5085327653</v>
      </c>
      <c r="AB686" s="10">
        <f t="shared" si="335"/>
        <v>6.7412145085327655</v>
      </c>
      <c r="AC686" s="10">
        <f t="shared" si="336"/>
        <v>6.6402145085327655</v>
      </c>
      <c r="AD686" s="3">
        <f t="shared" si="337"/>
        <v>963.04778948988621</v>
      </c>
      <c r="AI686" s="94">
        <f t="shared" si="338"/>
        <v>1.1354936075603981</v>
      </c>
    </row>
    <row r="687" spans="2:35">
      <c r="B687" s="39">
        <f t="shared" si="339"/>
        <v>659</v>
      </c>
      <c r="C687" s="42">
        <f t="shared" si="340"/>
        <v>11.852517985609291</v>
      </c>
      <c r="D687" s="10">
        <f t="shared" si="341"/>
        <v>3.1474820143906115</v>
      </c>
      <c r="E687" s="40">
        <f t="shared" si="342"/>
        <v>39.705035971218777</v>
      </c>
      <c r="F687" s="40">
        <f t="shared" si="343"/>
        <v>46</v>
      </c>
      <c r="G687" s="3">
        <f t="shared" si="344"/>
        <v>306.47482014389675</v>
      </c>
      <c r="H687" s="3">
        <f t="shared" si="345"/>
        <v>150.59214621494854</v>
      </c>
      <c r="I687">
        <f t="shared" si="330"/>
        <v>1.5059214621494855E-4</v>
      </c>
      <c r="J687" s="4">
        <f t="shared" si="346"/>
        <v>1385.8271122444567</v>
      </c>
      <c r="K687" s="40">
        <f t="shared" si="347"/>
        <v>9.2025191690035992</v>
      </c>
      <c r="L687" s="40">
        <f t="shared" si="331"/>
        <v>0</v>
      </c>
      <c r="M687" s="10">
        <f t="shared" si="348"/>
        <v>6.7412145085327655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15.182647749943795</v>
      </c>
      <c r="Q687" s="42">
        <f t="shared" si="350"/>
        <v>0.79671724025093227</v>
      </c>
      <c r="R687" s="4">
        <f t="shared" si="351"/>
        <v>129862.65406555221</v>
      </c>
      <c r="S687">
        <f t="shared" si="332"/>
        <v>1.2986265406555222E-4</v>
      </c>
      <c r="T687" s="41">
        <f t="shared" si="333"/>
        <v>6.9498788120308901E-4</v>
      </c>
      <c r="U687" s="42">
        <f t="shared" si="352"/>
        <v>0.23059192031803843</v>
      </c>
      <c r="V687" s="42">
        <f t="shared" si="353"/>
        <v>1.1449897630163697</v>
      </c>
      <c r="W687" s="42">
        <f t="shared" si="354"/>
        <v>1.1351462152294054</v>
      </c>
      <c r="X687" s="42">
        <f t="shared" si="355"/>
        <v>9.8435477869642796E-3</v>
      </c>
      <c r="Y687" s="42">
        <f t="shared" si="329"/>
        <v>1.4735175498365333E-2</v>
      </c>
      <c r="Z687" s="10">
        <f t="shared" si="356"/>
        <v>21.202061067392091</v>
      </c>
      <c r="AA687">
        <f t="shared" si="334"/>
        <v>6739169.3449382419</v>
      </c>
      <c r="AB687" s="10">
        <f t="shared" si="335"/>
        <v>6.7391693449382419</v>
      </c>
      <c r="AC687" s="10">
        <f t="shared" si="336"/>
        <v>6.638169344938242</v>
      </c>
      <c r="AD687" s="3">
        <f t="shared" si="337"/>
        <v>962.75117403020192</v>
      </c>
      <c r="AI687" s="94">
        <f t="shared" si="338"/>
        <v>1.1351462152294054</v>
      </c>
    </row>
    <row r="688" spans="2:35">
      <c r="B688" s="39">
        <f t="shared" si="339"/>
        <v>660</v>
      </c>
      <c r="C688" s="42">
        <f t="shared" si="340"/>
        <v>11.870503597120079</v>
      </c>
      <c r="D688" s="10">
        <f t="shared" si="341"/>
        <v>3.1294964028798233</v>
      </c>
      <c r="E688" s="40">
        <f t="shared" si="342"/>
        <v>39.741007194240353</v>
      </c>
      <c r="F688" s="40">
        <f t="shared" si="343"/>
        <v>46</v>
      </c>
      <c r="G688" s="3">
        <f t="shared" si="344"/>
        <v>306.29496402878885</v>
      </c>
      <c r="H688" s="3">
        <f t="shared" si="345"/>
        <v>150.59214621494854</v>
      </c>
      <c r="I688">
        <f t="shared" si="330"/>
        <v>1.5059214621494855E-4</v>
      </c>
      <c r="J688" s="4">
        <f t="shared" si="346"/>
        <v>1388.071600603857</v>
      </c>
      <c r="K688" s="40">
        <f t="shared" si="347"/>
        <v>9.2174235874332062</v>
      </c>
      <c r="L688" s="40">
        <f t="shared" si="331"/>
        <v>0</v>
      </c>
      <c r="M688" s="10">
        <f t="shared" si="348"/>
        <v>6.7391693449382419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15.181178238493604</v>
      </c>
      <c r="Q688" s="42">
        <f t="shared" si="350"/>
        <v>0.7979019711873746</v>
      </c>
      <c r="R688" s="4">
        <f t="shared" si="351"/>
        <v>129098.96810650863</v>
      </c>
      <c r="S688">
        <f t="shared" si="332"/>
        <v>1.2909896810650863E-4</v>
      </c>
      <c r="T688" s="41">
        <f t="shared" si="333"/>
        <v>6.9575156716213257E-4</v>
      </c>
      <c r="U688" s="42">
        <f t="shared" si="352"/>
        <v>0.22923587370800311</v>
      </c>
      <c r="V688" s="42">
        <f t="shared" si="353"/>
        <v>1.1446030219379948</v>
      </c>
      <c r="W688" s="42">
        <f t="shared" si="354"/>
        <v>1.1347965940370681</v>
      </c>
      <c r="X688" s="42">
        <f t="shared" si="355"/>
        <v>9.806427900926673E-3</v>
      </c>
      <c r="Y688" s="42">
        <f t="shared" si="329"/>
        <v>1.4746793476875552E-2</v>
      </c>
      <c r="Z688" s="10">
        <f t="shared" si="356"/>
        <v>21.195487258513172</v>
      </c>
      <c r="AA688">
        <f t="shared" si="334"/>
        <v>6737111.1461413968</v>
      </c>
      <c r="AB688" s="10">
        <f t="shared" si="335"/>
        <v>6.7371111461413973</v>
      </c>
      <c r="AC688" s="10">
        <f t="shared" si="336"/>
        <v>6.6361111461413973</v>
      </c>
      <c r="AD688" s="3">
        <f t="shared" si="337"/>
        <v>962.45266804081177</v>
      </c>
      <c r="AI688" s="94">
        <f t="shared" si="338"/>
        <v>1.1347965940370681</v>
      </c>
    </row>
    <row r="689" spans="2:35">
      <c r="B689" s="39">
        <f t="shared" si="339"/>
        <v>661</v>
      </c>
      <c r="C689" s="42">
        <f t="shared" si="340"/>
        <v>11.888489208630867</v>
      </c>
      <c r="D689" s="10">
        <f t="shared" si="341"/>
        <v>3.1115107913690352</v>
      </c>
      <c r="E689" s="40">
        <f t="shared" si="342"/>
        <v>39.77697841726193</v>
      </c>
      <c r="F689" s="40">
        <f t="shared" si="343"/>
        <v>46</v>
      </c>
      <c r="G689" s="3">
        <f t="shared" si="344"/>
        <v>306.11510791368096</v>
      </c>
      <c r="H689" s="3">
        <f t="shared" si="345"/>
        <v>150.59214621494854</v>
      </c>
      <c r="I689">
        <f t="shared" si="330"/>
        <v>1.5059214621494855E-4</v>
      </c>
      <c r="J689" s="4">
        <f t="shared" si="346"/>
        <v>1390.3181214619981</v>
      </c>
      <c r="K689" s="40">
        <f t="shared" si="347"/>
        <v>9.2323415025742435</v>
      </c>
      <c r="L689" s="40">
        <f t="shared" si="331"/>
        <v>0</v>
      </c>
      <c r="M689" s="10">
        <f t="shared" si="348"/>
        <v>6.7371111461413973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15.179699054219569</v>
      </c>
      <c r="Q689" s="42">
        <f t="shared" si="350"/>
        <v>0.79908681756980593</v>
      </c>
      <c r="R689" s="4">
        <f t="shared" si="351"/>
        <v>128335.46733880712</v>
      </c>
      <c r="S689">
        <f t="shared" si="332"/>
        <v>1.2833546733880712E-4</v>
      </c>
      <c r="T689" s="41">
        <f t="shared" si="333"/>
        <v>6.9651506792983405E-4</v>
      </c>
      <c r="U689" s="42">
        <f t="shared" si="352"/>
        <v>0.22788015593482627</v>
      </c>
      <c r="V689" s="42">
        <f t="shared" si="353"/>
        <v>1.1442139616402232</v>
      </c>
      <c r="W689" s="42">
        <f t="shared" si="354"/>
        <v>1.1344447444738612</v>
      </c>
      <c r="X689" s="42">
        <f t="shared" si="355"/>
        <v>9.7692171663619209E-3</v>
      </c>
      <c r="Y689" s="42">
        <f t="shared" si="329"/>
        <v>1.4758368498494302E-2</v>
      </c>
      <c r="Z689" s="10">
        <f t="shared" si="356"/>
        <v>21.188871824925172</v>
      </c>
      <c r="AA689">
        <f t="shared" si="334"/>
        <v>6735039.9150328869</v>
      </c>
      <c r="AB689" s="10">
        <f t="shared" si="335"/>
        <v>6.7350399150328872</v>
      </c>
      <c r="AC689" s="10">
        <f t="shared" si="336"/>
        <v>6.6340399150328873</v>
      </c>
      <c r="AD689" s="3">
        <f t="shared" si="337"/>
        <v>962.1522719409553</v>
      </c>
      <c r="AI689" s="94">
        <f t="shared" si="338"/>
        <v>1.1344447444738612</v>
      </c>
    </row>
    <row r="690" spans="2:35">
      <c r="B690" s="39">
        <f t="shared" si="339"/>
        <v>662</v>
      </c>
      <c r="C690" s="42">
        <f t="shared" si="340"/>
        <v>11.906474820141655</v>
      </c>
      <c r="D690" s="10">
        <f t="shared" si="341"/>
        <v>3.093525179858247</v>
      </c>
      <c r="E690" s="40">
        <f t="shared" si="342"/>
        <v>39.812949640283506</v>
      </c>
      <c r="F690" s="40">
        <f t="shared" si="343"/>
        <v>46</v>
      </c>
      <c r="G690" s="3">
        <f t="shared" si="344"/>
        <v>305.93525179857306</v>
      </c>
      <c r="H690" s="3">
        <f t="shared" si="345"/>
        <v>150.59214621494854</v>
      </c>
      <c r="I690">
        <f t="shared" si="330"/>
        <v>1.5059214621494855E-4</v>
      </c>
      <c r="J690" s="4">
        <f t="shared" si="346"/>
        <v>1392.5666748188803</v>
      </c>
      <c r="K690" s="40">
        <f t="shared" si="347"/>
        <v>9.2472729144267092</v>
      </c>
      <c r="L690" s="40">
        <f t="shared" si="331"/>
        <v>0</v>
      </c>
      <c r="M690" s="10">
        <f t="shared" si="348"/>
        <v>6.7350399150328872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15.178210193195662</v>
      </c>
      <c r="Q690" s="42">
        <f t="shared" si="350"/>
        <v>0.80027178017619083</v>
      </c>
      <c r="R690" s="4">
        <f t="shared" si="351"/>
        <v>127572.15285911968</v>
      </c>
      <c r="S690">
        <f t="shared" si="332"/>
        <v>1.2757215285911968E-4</v>
      </c>
      <c r="T690" s="41">
        <f t="shared" si="333"/>
        <v>6.9727838240952154E-4</v>
      </c>
      <c r="U690" s="42">
        <f t="shared" si="352"/>
        <v>0.22652476894582446</v>
      </c>
      <c r="V690" s="42">
        <f t="shared" si="353"/>
        <v>1.143822582838159</v>
      </c>
      <c r="W690" s="42">
        <f t="shared" si="354"/>
        <v>1.1340906670339423</v>
      </c>
      <c r="X690" s="42">
        <f t="shared" si="355"/>
        <v>9.7319158042166176E-3</v>
      </c>
      <c r="Y690" s="42">
        <f t="shared" si="329"/>
        <v>1.4769900454810785E-2</v>
      </c>
      <c r="Z690" s="10">
        <f t="shared" si="356"/>
        <v>21.182214775928923</v>
      </c>
      <c r="AA690">
        <f t="shared" si="334"/>
        <v>6732955.6545247119</v>
      </c>
      <c r="AB690" s="10">
        <f t="shared" si="335"/>
        <v>6.7329556545247122</v>
      </c>
      <c r="AC690" s="10">
        <f t="shared" si="336"/>
        <v>6.6319556545247123</v>
      </c>
      <c r="AD690" s="3">
        <f t="shared" si="337"/>
        <v>961.84998615296763</v>
      </c>
      <c r="AI690" s="94">
        <f t="shared" si="338"/>
        <v>1.1340906670339423</v>
      </c>
    </row>
    <row r="691" spans="2:35">
      <c r="B691" s="39">
        <f t="shared" si="339"/>
        <v>663</v>
      </c>
      <c r="C691" s="42">
        <f t="shared" si="340"/>
        <v>11.924460431652443</v>
      </c>
      <c r="D691" s="10">
        <f t="shared" si="341"/>
        <v>3.0755395683474589</v>
      </c>
      <c r="E691" s="40">
        <f t="shared" si="342"/>
        <v>39.848920863305082</v>
      </c>
      <c r="F691" s="40">
        <f t="shared" si="343"/>
        <v>46</v>
      </c>
      <c r="G691" s="3">
        <f t="shared" si="344"/>
        <v>305.75539568346517</v>
      </c>
      <c r="H691" s="3">
        <f t="shared" si="345"/>
        <v>150.59214621494854</v>
      </c>
      <c r="I691">
        <f t="shared" si="330"/>
        <v>1.5059214621494855E-4</v>
      </c>
      <c r="J691" s="4">
        <f t="shared" si="346"/>
        <v>1394.8172606745029</v>
      </c>
      <c r="K691" s="40">
        <f t="shared" si="347"/>
        <v>9.2622178229905998</v>
      </c>
      <c r="L691" s="40">
        <f t="shared" si="331"/>
        <v>0</v>
      </c>
      <c r="M691" s="10">
        <f t="shared" si="348"/>
        <v>6.7329556545247122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15.176711651469754</v>
      </c>
      <c r="Q691" s="42">
        <f t="shared" si="350"/>
        <v>0.80145685978525394</v>
      </c>
      <c r="R691" s="4">
        <f t="shared" si="351"/>
        <v>126809.02576411831</v>
      </c>
      <c r="S691">
        <f t="shared" si="332"/>
        <v>1.2680902576411832E-4</v>
      </c>
      <c r="T691" s="41">
        <f t="shared" si="333"/>
        <v>6.9804150950452282E-4</v>
      </c>
      <c r="U691" s="42">
        <f t="shared" si="352"/>
        <v>0.22516971468831432</v>
      </c>
      <c r="V691" s="42">
        <f t="shared" si="353"/>
        <v>1.1434288862512894</v>
      </c>
      <c r="W691" s="42">
        <f t="shared" si="354"/>
        <v>1.1337343622151197</v>
      </c>
      <c r="X691" s="42">
        <f t="shared" si="355"/>
        <v>9.6945240361696605E-3</v>
      </c>
      <c r="Y691" s="42">
        <f t="shared" si="329"/>
        <v>1.4781389237565622E-2</v>
      </c>
      <c r="Z691" s="10">
        <f t="shared" si="356"/>
        <v>21.175516120893164</v>
      </c>
      <c r="AA691">
        <f t="shared" si="334"/>
        <v>6730858.3675501412</v>
      </c>
      <c r="AB691" s="10">
        <f t="shared" si="335"/>
        <v>6.730858367550141</v>
      </c>
      <c r="AC691" s="10">
        <f t="shared" si="336"/>
        <v>6.629858367550141</v>
      </c>
      <c r="AD691" s="3">
        <f t="shared" si="337"/>
        <v>961.54581110226843</v>
      </c>
      <c r="AI691" s="94">
        <f t="shared" si="338"/>
        <v>1.1337343622151197</v>
      </c>
    </row>
    <row r="692" spans="2:35">
      <c r="B692" s="39">
        <f t="shared" si="339"/>
        <v>664</v>
      </c>
      <c r="C692" s="42">
        <f t="shared" si="340"/>
        <v>11.942446043163232</v>
      </c>
      <c r="D692" s="10">
        <f t="shared" si="341"/>
        <v>3.0575539568366707</v>
      </c>
      <c r="E692" s="40">
        <f t="shared" si="342"/>
        <v>39.884892086326659</v>
      </c>
      <c r="F692" s="40">
        <f t="shared" si="343"/>
        <v>46</v>
      </c>
      <c r="G692" s="3">
        <f t="shared" si="344"/>
        <v>305.57553956835727</v>
      </c>
      <c r="H692" s="3">
        <f t="shared" si="345"/>
        <v>150.59214621494854</v>
      </c>
      <c r="I692">
        <f t="shared" si="330"/>
        <v>1.5059214621494855E-4</v>
      </c>
      <c r="J692" s="4">
        <f t="shared" si="346"/>
        <v>1397.0698790288666</v>
      </c>
      <c r="K692" s="40">
        <f t="shared" si="347"/>
        <v>9.2771762282659225</v>
      </c>
      <c r="L692" s="40">
        <f t="shared" si="331"/>
        <v>0</v>
      </c>
      <c r="M692" s="10">
        <f t="shared" si="348"/>
        <v>6.730858367550141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15.175203425063481</v>
      </c>
      <c r="Q692" s="42">
        <f t="shared" si="350"/>
        <v>0.80264205717648507</v>
      </c>
      <c r="R692" s="4">
        <f t="shared" si="351"/>
        <v>126046.08715047497</v>
      </c>
      <c r="S692">
        <f t="shared" si="332"/>
        <v>1.2604608715047498E-4</v>
      </c>
      <c r="T692" s="41">
        <f t="shared" si="333"/>
        <v>6.9880444811816619E-4</v>
      </c>
      <c r="U692" s="42">
        <f t="shared" si="352"/>
        <v>0.22381499510961239</v>
      </c>
      <c r="V692" s="42">
        <f t="shared" si="353"/>
        <v>1.1430328726042016</v>
      </c>
      <c r="W692" s="42">
        <f t="shared" si="354"/>
        <v>1.1333758305188357</v>
      </c>
      <c r="X692" s="42">
        <f t="shared" si="355"/>
        <v>9.6570420853658856E-3</v>
      </c>
      <c r="Y692" s="42">
        <f t="shared" si="329"/>
        <v>1.4792834738652207E-2</v>
      </c>
      <c r="Z692" s="10">
        <f t="shared" si="356"/>
        <v>21.168775869255448</v>
      </c>
      <c r="AA692">
        <f t="shared" si="334"/>
        <v>6728748.0570639856</v>
      </c>
      <c r="AB692" s="10">
        <f t="shared" si="335"/>
        <v>6.7287480570639859</v>
      </c>
      <c r="AC692" s="10">
        <f t="shared" si="336"/>
        <v>6.627748057063986</v>
      </c>
      <c r="AD692" s="3">
        <f t="shared" si="337"/>
        <v>961.23974721740183</v>
      </c>
      <c r="AI692" s="94">
        <f t="shared" si="338"/>
        <v>1.1333758305188357</v>
      </c>
    </row>
    <row r="693" spans="2:35">
      <c r="B693" s="39">
        <f t="shared" si="339"/>
        <v>665</v>
      </c>
      <c r="C693" s="42">
        <f t="shared" si="340"/>
        <v>11.96043165467402</v>
      </c>
      <c r="D693" s="10">
        <f t="shared" si="341"/>
        <v>3.0395683453258826</v>
      </c>
      <c r="E693" s="40">
        <f t="shared" si="342"/>
        <v>39.920863309348235</v>
      </c>
      <c r="F693" s="40">
        <f t="shared" si="343"/>
        <v>46</v>
      </c>
      <c r="G693" s="3">
        <f t="shared" si="344"/>
        <v>305.39568345324938</v>
      </c>
      <c r="H693" s="3">
        <f t="shared" si="345"/>
        <v>150.59214621494854</v>
      </c>
      <c r="I693">
        <f t="shared" si="330"/>
        <v>1.5059214621494855E-4</v>
      </c>
      <c r="J693" s="4">
        <f t="shared" si="346"/>
        <v>1399.3245298819709</v>
      </c>
      <c r="K693" s="40">
        <f t="shared" si="347"/>
        <v>9.2921481302526701</v>
      </c>
      <c r="L693" s="40">
        <f t="shared" si="331"/>
        <v>0</v>
      </c>
      <c r="M693" s="10">
        <f t="shared" si="348"/>
        <v>6.7287480570639859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15.173685509972403</v>
      </c>
      <c r="Q693" s="42">
        <f t="shared" si="350"/>
        <v>0.80382737313014496</v>
      </c>
      <c r="R693" s="4">
        <f t="shared" si="351"/>
        <v>125283.33811486166</v>
      </c>
      <c r="S693">
        <f t="shared" si="332"/>
        <v>1.2528333811486167E-4</v>
      </c>
      <c r="T693" s="41">
        <f t="shared" si="333"/>
        <v>6.9956719715377953E-4</v>
      </c>
      <c r="U693" s="42">
        <f t="shared" si="352"/>
        <v>0.22246061215703528</v>
      </c>
      <c r="V693" s="42">
        <f t="shared" si="353"/>
        <v>1.1426345426256983</v>
      </c>
      <c r="W693" s="42">
        <f t="shared" si="354"/>
        <v>1.1330150724502162</v>
      </c>
      <c r="X693" s="42">
        <f t="shared" si="355"/>
        <v>9.6194701754821477E-3</v>
      </c>
      <c r="Y693" s="42">
        <f t="shared" si="329"/>
        <v>1.4804236850116961E-2</v>
      </c>
      <c r="Z693" s="10">
        <f t="shared" si="356"/>
        <v>21.16199403052153</v>
      </c>
      <c r="AA693">
        <f t="shared" si="334"/>
        <v>6726624.7260424057</v>
      </c>
      <c r="AB693" s="10">
        <f t="shared" si="335"/>
        <v>6.7266247260424059</v>
      </c>
      <c r="AC693" s="10">
        <f t="shared" si="336"/>
        <v>6.6256247260424059</v>
      </c>
      <c r="AD693" s="3">
        <f t="shared" si="337"/>
        <v>960.9317949300081</v>
      </c>
      <c r="AI693" s="94">
        <f t="shared" si="338"/>
        <v>1.1330150724502162</v>
      </c>
    </row>
    <row r="694" spans="2:35">
      <c r="B694" s="39">
        <f t="shared" si="339"/>
        <v>666</v>
      </c>
      <c r="C694" s="42">
        <f t="shared" si="340"/>
        <v>11.978417266184808</v>
      </c>
      <c r="D694" s="10">
        <f t="shared" si="341"/>
        <v>3.0215827338150945</v>
      </c>
      <c r="E694" s="40">
        <f t="shared" si="342"/>
        <v>39.956834532369811</v>
      </c>
      <c r="F694" s="40">
        <f t="shared" si="343"/>
        <v>46</v>
      </c>
      <c r="G694" s="3">
        <f t="shared" si="344"/>
        <v>305.21582733814148</v>
      </c>
      <c r="H694" s="3">
        <f t="shared" si="345"/>
        <v>150.59214621494854</v>
      </c>
      <c r="I694">
        <f t="shared" si="330"/>
        <v>1.5059214621494855E-4</v>
      </c>
      <c r="J694" s="4">
        <f t="shared" si="346"/>
        <v>1401.5812132338158</v>
      </c>
      <c r="K694" s="40">
        <f t="shared" si="347"/>
        <v>9.3071335289508461</v>
      </c>
      <c r="L694" s="40">
        <f t="shared" si="331"/>
        <v>0</v>
      </c>
      <c r="M694" s="10">
        <f t="shared" si="348"/>
        <v>6.7266247260424059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15.172157902165791</v>
      </c>
      <c r="Q694" s="42">
        <f t="shared" si="350"/>
        <v>0.80501280842727041</v>
      </c>
      <c r="R694" s="4">
        <f t="shared" si="351"/>
        <v>124520.77975395038</v>
      </c>
      <c r="S694">
        <f t="shared" si="332"/>
        <v>1.2452077975395038E-4</v>
      </c>
      <c r="T694" s="41">
        <f t="shared" si="333"/>
        <v>7.0032975551469082E-4</v>
      </c>
      <c r="U694" s="42">
        <f t="shared" si="352"/>
        <v>0.22110656777789953</v>
      </c>
      <c r="V694" s="42">
        <f t="shared" si="353"/>
        <v>1.1422338970495987</v>
      </c>
      <c r="W694" s="42">
        <f t="shared" si="354"/>
        <v>1.1326520885180362</v>
      </c>
      <c r="X694" s="42">
        <f t="shared" si="355"/>
        <v>9.5818085315624302E-3</v>
      </c>
      <c r="Y694" s="42">
        <f t="shared" si="329"/>
        <v>1.4815595464160574E-2</v>
      </c>
      <c r="Z694" s="10">
        <f t="shared" si="356"/>
        <v>21.155170614266133</v>
      </c>
      <c r="AA694">
        <f t="shared" si="334"/>
        <v>6724488.3774831621</v>
      </c>
      <c r="AB694" s="10">
        <f t="shared" si="335"/>
        <v>6.7244883774831621</v>
      </c>
      <c r="AC694" s="10">
        <f t="shared" si="336"/>
        <v>6.6234883774831621</v>
      </c>
      <c r="AD694" s="3">
        <f t="shared" si="337"/>
        <v>960.62195467486038</v>
      </c>
      <c r="AI694" s="94">
        <f t="shared" si="338"/>
        <v>1.1326520885180362</v>
      </c>
    </row>
    <row r="695" spans="2:35">
      <c r="B695" s="39">
        <f t="shared" si="339"/>
        <v>667</v>
      </c>
      <c r="C695" s="42">
        <f t="shared" si="340"/>
        <v>11.996402877695596</v>
      </c>
      <c r="D695" s="10">
        <f t="shared" si="341"/>
        <v>3.0035971223043063</v>
      </c>
      <c r="E695" s="40">
        <f t="shared" si="342"/>
        <v>39.992805755391387</v>
      </c>
      <c r="F695" s="40">
        <f t="shared" si="343"/>
        <v>46</v>
      </c>
      <c r="G695" s="3">
        <f t="shared" si="344"/>
        <v>305.03597122303358</v>
      </c>
      <c r="H695" s="3">
        <f t="shared" si="345"/>
        <v>150.59214621494854</v>
      </c>
      <c r="I695">
        <f t="shared" si="330"/>
        <v>1.5059214621494855E-4</v>
      </c>
      <c r="J695" s="4">
        <f t="shared" si="346"/>
        <v>1403.8399290844013</v>
      </c>
      <c r="K695" s="40">
        <f t="shared" si="347"/>
        <v>9.3221324243604489</v>
      </c>
      <c r="L695" s="40">
        <f t="shared" si="331"/>
        <v>0</v>
      </c>
      <c r="M695" s="10">
        <f t="shared" si="348"/>
        <v>6.7244883774831621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15.170620597586762</v>
      </c>
      <c r="Q695" s="42">
        <f t="shared" si="350"/>
        <v>0.80619836384968002</v>
      </c>
      <c r="R695" s="4">
        <f t="shared" si="351"/>
        <v>123758.41316441308</v>
      </c>
      <c r="S695">
        <f t="shared" si="332"/>
        <v>1.2375841316441307E-4</v>
      </c>
      <c r="T695" s="41">
        <f t="shared" si="333"/>
        <v>7.0109212210422815E-4</v>
      </c>
      <c r="U695" s="42">
        <f t="shared" si="352"/>
        <v>0.21975286391952173</v>
      </c>
      <c r="V695" s="42">
        <f t="shared" si="353"/>
        <v>1.1418309366140198</v>
      </c>
      <c r="W695" s="42">
        <f t="shared" si="354"/>
        <v>1.1322868792347638</v>
      </c>
      <c r="X695" s="42">
        <f t="shared" si="355"/>
        <v>9.5440573792560102E-3</v>
      </c>
      <c r="Y695" s="42">
        <f t="shared" si="329"/>
        <v>1.482691047313834E-2</v>
      </c>
      <c r="Z695" s="10">
        <f t="shared" si="356"/>
        <v>21.148305630132427</v>
      </c>
      <c r="AA695">
        <f t="shared" si="334"/>
        <v>6722339.0144054405</v>
      </c>
      <c r="AB695" s="10">
        <f t="shared" si="335"/>
        <v>6.7223390144054402</v>
      </c>
      <c r="AC695" s="10">
        <f t="shared" si="336"/>
        <v>6.6213390144054403</v>
      </c>
      <c r="AD695" s="3">
        <f t="shared" si="337"/>
        <v>960.3102268898391</v>
      </c>
      <c r="AI695" s="94">
        <f t="shared" si="338"/>
        <v>1.1322868792347638</v>
      </c>
    </row>
    <row r="696" spans="2:35">
      <c r="B696" s="39">
        <f t="shared" si="339"/>
        <v>668</v>
      </c>
      <c r="C696" s="42">
        <f t="shared" si="340"/>
        <v>12.014388489206384</v>
      </c>
      <c r="D696" s="10">
        <f t="shared" si="341"/>
        <v>2.9856115107935182</v>
      </c>
      <c r="E696" s="40">
        <f t="shared" si="342"/>
        <v>40.028776978412964</v>
      </c>
      <c r="F696" s="40">
        <f t="shared" si="343"/>
        <v>46</v>
      </c>
      <c r="G696" s="3">
        <f t="shared" si="344"/>
        <v>304.85611510792569</v>
      </c>
      <c r="H696" s="3">
        <f t="shared" si="345"/>
        <v>150.59214621494854</v>
      </c>
      <c r="I696">
        <f t="shared" si="330"/>
        <v>1.5059214621494855E-4</v>
      </c>
      <c r="J696" s="4">
        <f t="shared" si="346"/>
        <v>1406.1006774337279</v>
      </c>
      <c r="K696" s="40">
        <f t="shared" si="347"/>
        <v>9.3371448164814801</v>
      </c>
      <c r="L696" s="40">
        <f t="shared" si="331"/>
        <v>0</v>
      </c>
      <c r="M696" s="10">
        <f t="shared" si="348"/>
        <v>6.7223390144054402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15.169073592152078</v>
      </c>
      <c r="Q696" s="42">
        <f t="shared" si="350"/>
        <v>0.80738404017997967</v>
      </c>
      <c r="R696" s="4">
        <f t="shared" si="351"/>
        <v>122996.23944292177</v>
      </c>
      <c r="S696">
        <f t="shared" si="332"/>
        <v>1.2299623944292176E-4</v>
      </c>
      <c r="T696" s="41">
        <f t="shared" si="333"/>
        <v>7.0185429582571941E-4</v>
      </c>
      <c r="U696" s="42">
        <f t="shared" si="352"/>
        <v>0.21839950252921847</v>
      </c>
      <c r="V696" s="42">
        <f t="shared" si="353"/>
        <v>1.1414256620617842</v>
      </c>
      <c r="W696" s="42">
        <f t="shared" si="354"/>
        <v>1.1319194451165295</v>
      </c>
      <c r="X696" s="42">
        <f t="shared" si="355"/>
        <v>9.5062169452546641E-3</v>
      </c>
      <c r="Y696" s="42">
        <f t="shared" si="329"/>
        <v>1.4838181769561021E-2</v>
      </c>
      <c r="Z696" s="10">
        <f t="shared" si="356"/>
        <v>21.141399087832266</v>
      </c>
      <c r="AA696">
        <f t="shared" si="334"/>
        <v>6720176.6398499329</v>
      </c>
      <c r="AB696" s="10">
        <f t="shared" si="335"/>
        <v>6.7201766398499325</v>
      </c>
      <c r="AC696" s="10">
        <f t="shared" si="336"/>
        <v>6.6191766398499325</v>
      </c>
      <c r="AD696" s="3">
        <f t="shared" si="337"/>
        <v>959.99661201594381</v>
      </c>
      <c r="AI696" s="94">
        <f t="shared" si="338"/>
        <v>1.1319194451165295</v>
      </c>
    </row>
    <row r="697" spans="2:35">
      <c r="B697" s="39">
        <f t="shared" si="339"/>
        <v>669</v>
      </c>
      <c r="C697" s="42">
        <f t="shared" si="340"/>
        <v>12.032374100717172</v>
      </c>
      <c r="D697" s="10">
        <f t="shared" si="341"/>
        <v>2.96762589928273</v>
      </c>
      <c r="E697" s="40">
        <f t="shared" si="342"/>
        <v>40.06474820143454</v>
      </c>
      <c r="F697" s="40">
        <f t="shared" si="343"/>
        <v>46</v>
      </c>
      <c r="G697" s="3">
        <f t="shared" si="344"/>
        <v>304.67625899281779</v>
      </c>
      <c r="H697" s="3">
        <f t="shared" si="345"/>
        <v>150.59214621494854</v>
      </c>
      <c r="I697">
        <f t="shared" si="330"/>
        <v>1.5059214621494855E-4</v>
      </c>
      <c r="J697" s="4">
        <f t="shared" si="346"/>
        <v>1408.3634582817951</v>
      </c>
      <c r="K697" s="40">
        <f t="shared" si="347"/>
        <v>9.3521707053139398</v>
      </c>
      <c r="L697" s="40">
        <f t="shared" si="331"/>
        <v>0</v>
      </c>
      <c r="M697" s="10">
        <f t="shared" si="348"/>
        <v>6.7201766398499325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15.167516881752153</v>
      </c>
      <c r="Q697" s="42">
        <f t="shared" si="350"/>
        <v>0.80856983820156791</v>
      </c>
      <c r="R697" s="4">
        <f t="shared" si="351"/>
        <v>122234.25968614839</v>
      </c>
      <c r="S697">
        <f t="shared" si="332"/>
        <v>1.2223425968614838E-4</v>
      </c>
      <c r="T697" s="41">
        <f t="shared" si="333"/>
        <v>7.0261627558249279E-4</v>
      </c>
      <c r="U697" s="42">
        <f t="shared" si="352"/>
        <v>0.21704648555430625</v>
      </c>
      <c r="V697" s="42">
        <f t="shared" si="353"/>
        <v>1.1410180741404852</v>
      </c>
      <c r="W697" s="42">
        <f t="shared" si="354"/>
        <v>1.1315497866831403</v>
      </c>
      <c r="X697" s="42">
        <f t="shared" si="355"/>
        <v>9.4682874573448483E-3</v>
      </c>
      <c r="Y697" s="42">
        <f t="shared" si="329"/>
        <v>1.484940924609577E-2</v>
      </c>
      <c r="Z697" s="10">
        <f t="shared" si="356"/>
        <v>21.134450997146494</v>
      </c>
      <c r="AA697">
        <f t="shared" si="334"/>
        <v>6718001.2568789311</v>
      </c>
      <c r="AB697" s="10">
        <f t="shared" si="335"/>
        <v>6.7180012568789307</v>
      </c>
      <c r="AC697" s="10">
        <f t="shared" si="336"/>
        <v>6.6170012568789307</v>
      </c>
      <c r="AD697" s="3">
        <f t="shared" si="337"/>
        <v>959.68111049730692</v>
      </c>
      <c r="AI697" s="94">
        <f t="shared" si="338"/>
        <v>1.1315497866831403</v>
      </c>
    </row>
    <row r="698" spans="2:35">
      <c r="B698" s="39">
        <f t="shared" si="339"/>
        <v>670</v>
      </c>
      <c r="C698" s="42">
        <f t="shared" si="340"/>
        <v>12.05035971222796</v>
      </c>
      <c r="D698" s="10">
        <f t="shared" si="341"/>
        <v>2.9496402877719419</v>
      </c>
      <c r="E698" s="40">
        <f t="shared" si="342"/>
        <v>40.100719424456116</v>
      </c>
      <c r="F698" s="40">
        <f t="shared" si="343"/>
        <v>46</v>
      </c>
      <c r="G698" s="3">
        <f t="shared" si="344"/>
        <v>304.4964028777099</v>
      </c>
      <c r="H698" s="3">
        <f t="shared" si="345"/>
        <v>150.59214621494854</v>
      </c>
      <c r="I698">
        <f t="shared" si="330"/>
        <v>1.5059214621494855E-4</v>
      </c>
      <c r="J698" s="4">
        <f t="shared" si="346"/>
        <v>1410.6282716286032</v>
      </c>
      <c r="K698" s="40">
        <f t="shared" si="347"/>
        <v>9.3672100908578262</v>
      </c>
      <c r="L698" s="40">
        <f t="shared" si="331"/>
        <v>0</v>
      </c>
      <c r="M698" s="10">
        <f t="shared" si="348"/>
        <v>6.7180012568789307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15.165950462251065</v>
      </c>
      <c r="Q698" s="42">
        <f t="shared" si="350"/>
        <v>0.80975575869864158</v>
      </c>
      <c r="R698" s="4">
        <f t="shared" si="351"/>
        <v>121472.47499076492</v>
      </c>
      <c r="S698">
        <f t="shared" si="332"/>
        <v>1.2147247499076492E-4</v>
      </c>
      <c r="T698" s="41">
        <f t="shared" si="333"/>
        <v>7.0337806027787628E-4</v>
      </c>
      <c r="U698" s="42">
        <f t="shared" si="352"/>
        <v>0.21569381494210166</v>
      </c>
      <c r="V698" s="42">
        <f t="shared" si="353"/>
        <v>1.1406081736021869</v>
      </c>
      <c r="W698" s="42">
        <f t="shared" si="354"/>
        <v>1.1311779044580956</v>
      </c>
      <c r="X698" s="42">
        <f t="shared" si="355"/>
        <v>9.4302691440912856E-3</v>
      </c>
      <c r="Y698" s="42">
        <f t="shared" si="329"/>
        <v>1.4860592795566669E-2</v>
      </c>
      <c r="Z698" s="10">
        <f t="shared" si="356"/>
        <v>21.127461367924738</v>
      </c>
      <c r="AA698">
        <f t="shared" si="334"/>
        <v>6715812.8685762631</v>
      </c>
      <c r="AB698" s="10">
        <f t="shared" si="335"/>
        <v>6.715812868576263</v>
      </c>
      <c r="AC698" s="10">
        <f t="shared" si="336"/>
        <v>6.614812868576263</v>
      </c>
      <c r="AD698" s="3">
        <f t="shared" si="337"/>
        <v>959.36372278118392</v>
      </c>
      <c r="AI698" s="94">
        <f t="shared" si="338"/>
        <v>1.1311779044580956</v>
      </c>
    </row>
    <row r="699" spans="2:35">
      <c r="B699" s="39">
        <f t="shared" si="339"/>
        <v>671</v>
      </c>
      <c r="C699" s="42">
        <f t="shared" si="340"/>
        <v>12.068345323738749</v>
      </c>
      <c r="D699" s="10">
        <f t="shared" si="341"/>
        <v>2.9316546762611537</v>
      </c>
      <c r="E699" s="40">
        <f t="shared" si="342"/>
        <v>40.136690647477693</v>
      </c>
      <c r="F699" s="40">
        <f t="shared" si="343"/>
        <v>46</v>
      </c>
      <c r="G699" s="3">
        <f t="shared" si="344"/>
        <v>304.316546762602</v>
      </c>
      <c r="H699" s="3">
        <f t="shared" si="345"/>
        <v>150.59214621494854</v>
      </c>
      <c r="I699">
        <f t="shared" si="330"/>
        <v>1.5059214621494855E-4</v>
      </c>
      <c r="J699" s="4">
        <f t="shared" si="346"/>
        <v>1412.8951174741517</v>
      </c>
      <c r="K699" s="40">
        <f t="shared" si="347"/>
        <v>9.3822629731131393</v>
      </c>
      <c r="L699" s="40">
        <f t="shared" si="331"/>
        <v>0</v>
      </c>
      <c r="M699" s="10">
        <f t="shared" si="348"/>
        <v>6.715812868576263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15.164374329486428</v>
      </c>
      <c r="Q699" s="42">
        <f t="shared" si="350"/>
        <v>0.8109418024562014</v>
      </c>
      <c r="R699" s="4">
        <f t="shared" si="351"/>
        <v>120710.88645344344</v>
      </c>
      <c r="S699">
        <f t="shared" si="332"/>
        <v>1.2071088645344343E-4</v>
      </c>
      <c r="T699" s="41">
        <f t="shared" si="333"/>
        <v>7.0413964881519775E-4</v>
      </c>
      <c r="U699" s="42">
        <f t="shared" si="352"/>
        <v>0.21434149263992136</v>
      </c>
      <c r="V699" s="42">
        <f t="shared" si="353"/>
        <v>1.1401959612034747</v>
      </c>
      <c r="W699" s="42">
        <f t="shared" si="354"/>
        <v>1.1308037989685764</v>
      </c>
      <c r="X699" s="42">
        <f t="shared" si="355"/>
        <v>9.3921622348982492E-3</v>
      </c>
      <c r="Y699" s="42">
        <f t="shared" si="329"/>
        <v>1.4871732310955359E-2</v>
      </c>
      <c r="Z699" s="10">
        <f t="shared" si="356"/>
        <v>21.120430210085303</v>
      </c>
      <c r="AA699">
        <f t="shared" si="334"/>
        <v>6713611.4780472564</v>
      </c>
      <c r="AB699" s="10">
        <f t="shared" si="335"/>
        <v>6.7136114780472562</v>
      </c>
      <c r="AC699" s="10">
        <f t="shared" si="336"/>
        <v>6.6126114780472562</v>
      </c>
      <c r="AD699" s="3">
        <f t="shared" si="337"/>
        <v>959.04444931794876</v>
      </c>
      <c r="AI699" s="94">
        <f t="shared" si="338"/>
        <v>1.1308037989685764</v>
      </c>
    </row>
    <row r="700" spans="2:35">
      <c r="B700" s="39">
        <f t="shared" si="339"/>
        <v>672</v>
      </c>
      <c r="C700" s="42">
        <f t="shared" si="340"/>
        <v>12.086330935249537</v>
      </c>
      <c r="D700" s="10">
        <f t="shared" si="341"/>
        <v>2.9136690647503656</v>
      </c>
      <c r="E700" s="40">
        <f t="shared" si="342"/>
        <v>40.172661870499269</v>
      </c>
      <c r="F700" s="40">
        <f t="shared" si="343"/>
        <v>46</v>
      </c>
      <c r="G700" s="3">
        <f t="shared" si="344"/>
        <v>304.13669064749411</v>
      </c>
      <c r="H700" s="3">
        <f t="shared" si="345"/>
        <v>150.59214621494854</v>
      </c>
      <c r="I700">
        <f t="shared" si="330"/>
        <v>1.5059214621494855E-4</v>
      </c>
      <c r="J700" s="4">
        <f t="shared" si="346"/>
        <v>1415.1639958184412</v>
      </c>
      <c r="K700" s="40">
        <f t="shared" si="347"/>
        <v>9.3973293520798826</v>
      </c>
      <c r="L700" s="40">
        <f t="shared" si="331"/>
        <v>0</v>
      </c>
      <c r="M700" s="10">
        <f t="shared" si="348"/>
        <v>6.7136114780472562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15.162788479269329</v>
      </c>
      <c r="Q700" s="42">
        <f t="shared" si="350"/>
        <v>0.81212797026005734</v>
      </c>
      <c r="R700" s="4">
        <f t="shared" si="351"/>
        <v>119949.49517085581</v>
      </c>
      <c r="S700">
        <f t="shared" si="332"/>
        <v>1.199494951708558E-4</v>
      </c>
      <c r="T700" s="41">
        <f t="shared" si="333"/>
        <v>7.0490104009778541E-4</v>
      </c>
      <c r="U700" s="42">
        <f t="shared" si="352"/>
        <v>0.21298952059508183</v>
      </c>
      <c r="V700" s="42">
        <f t="shared" si="353"/>
        <v>1.1397814377060282</v>
      </c>
      <c r="W700" s="42">
        <f t="shared" si="354"/>
        <v>1.1304274707454396</v>
      </c>
      <c r="X700" s="42">
        <f t="shared" si="355"/>
        <v>9.3539669605886555E-3</v>
      </c>
      <c r="Y700" s="42">
        <f t="shared" si="329"/>
        <v>1.4882827685402342E-2</v>
      </c>
      <c r="Z700" s="10">
        <f t="shared" si="356"/>
        <v>21.113357533616014</v>
      </c>
      <c r="AA700">
        <f t="shared" si="334"/>
        <v>6711397.088419009</v>
      </c>
      <c r="AB700" s="10">
        <f t="shared" si="335"/>
        <v>6.7113970884190088</v>
      </c>
      <c r="AC700" s="10">
        <f t="shared" si="336"/>
        <v>6.6103970884190089</v>
      </c>
      <c r="AD700" s="3">
        <f t="shared" si="337"/>
        <v>958.72329056113256</v>
      </c>
      <c r="AI700" s="94">
        <f t="shared" si="338"/>
        <v>1.1304274707454396</v>
      </c>
    </row>
    <row r="701" spans="2:35">
      <c r="B701" s="39">
        <f t="shared" si="339"/>
        <v>673</v>
      </c>
      <c r="C701" s="42">
        <f t="shared" si="340"/>
        <v>12.104316546760325</v>
      </c>
      <c r="D701" s="10">
        <f t="shared" si="341"/>
        <v>2.8956834532395774</v>
      </c>
      <c r="E701" s="40">
        <f t="shared" si="342"/>
        <v>40.208633093520845</v>
      </c>
      <c r="F701" s="40">
        <f t="shared" si="343"/>
        <v>46</v>
      </c>
      <c r="G701" s="3">
        <f t="shared" si="344"/>
        <v>303.95683453238621</v>
      </c>
      <c r="H701" s="3">
        <f t="shared" si="345"/>
        <v>150.59214621494854</v>
      </c>
      <c r="I701">
        <f t="shared" si="330"/>
        <v>1.5059214621494855E-4</v>
      </c>
      <c r="J701" s="4">
        <f t="shared" si="346"/>
        <v>1417.4349066614714</v>
      </c>
      <c r="K701" s="40">
        <f t="shared" si="347"/>
        <v>9.4124092277580509</v>
      </c>
      <c r="L701" s="40">
        <f t="shared" si="331"/>
        <v>0</v>
      </c>
      <c r="M701" s="10">
        <f t="shared" si="348"/>
        <v>6.7113970884190088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15.161192907384446</v>
      </c>
      <c r="Q701" s="42">
        <f t="shared" si="350"/>
        <v>0.81331426289683451</v>
      </c>
      <c r="R701" s="4">
        <f t="shared" si="351"/>
        <v>119188.30223967411</v>
      </c>
      <c r="S701">
        <f t="shared" si="332"/>
        <v>1.1918830223967411E-4</v>
      </c>
      <c r="T701" s="41">
        <f t="shared" si="333"/>
        <v>7.0566223302896702E-4</v>
      </c>
      <c r="U701" s="42">
        <f t="shared" si="352"/>
        <v>0.21163790075489974</v>
      </c>
      <c r="V701" s="42">
        <f t="shared" si="353"/>
        <v>1.1393646038755445</v>
      </c>
      <c r="W701" s="42">
        <f t="shared" si="354"/>
        <v>1.1300489203232631</v>
      </c>
      <c r="X701" s="42">
        <f t="shared" si="355"/>
        <v>9.3156835522814063E-3</v>
      </c>
      <c r="Y701" s="42">
        <f t="shared" si="329"/>
        <v>1.4893878812206959E-2</v>
      </c>
      <c r="Z701" s="10">
        <f t="shared" si="356"/>
        <v>21.106243348573216</v>
      </c>
      <c r="AA701">
        <f t="shared" si="334"/>
        <v>6709169.7028400684</v>
      </c>
      <c r="AB701" s="10">
        <f t="shared" si="335"/>
        <v>6.7091697028400681</v>
      </c>
      <c r="AC701" s="10">
        <f t="shared" si="336"/>
        <v>6.6081697028400681</v>
      </c>
      <c r="AD701" s="3">
        <f t="shared" si="337"/>
        <v>958.4002469673776</v>
      </c>
      <c r="AI701" s="94">
        <f t="shared" si="338"/>
        <v>1.1300489203232631</v>
      </c>
    </row>
    <row r="702" spans="2:35">
      <c r="B702" s="39">
        <f t="shared" si="339"/>
        <v>674</v>
      </c>
      <c r="C702" s="42">
        <f t="shared" si="340"/>
        <v>12.122302158271113</v>
      </c>
      <c r="D702" s="10">
        <f t="shared" si="341"/>
        <v>2.8776978417287893</v>
      </c>
      <c r="E702" s="40">
        <f t="shared" si="342"/>
        <v>40.244604316542421</v>
      </c>
      <c r="F702" s="40">
        <f t="shared" si="343"/>
        <v>46</v>
      </c>
      <c r="G702" s="3">
        <f t="shared" si="344"/>
        <v>303.77697841727831</v>
      </c>
      <c r="H702" s="3">
        <f t="shared" si="345"/>
        <v>150.59214621494854</v>
      </c>
      <c r="I702">
        <f t="shared" si="330"/>
        <v>1.5059214621494855E-4</v>
      </c>
      <c r="J702" s="4">
        <f t="shared" si="346"/>
        <v>1419.7078500032421</v>
      </c>
      <c r="K702" s="40">
        <f t="shared" si="347"/>
        <v>9.4275026001476476</v>
      </c>
      <c r="L702" s="40">
        <f t="shared" si="331"/>
        <v>0</v>
      </c>
      <c r="M702" s="10">
        <f t="shared" si="348"/>
        <v>6.7091697028400681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15.159587609589762</v>
      </c>
      <c r="Q702" s="42">
        <f t="shared" si="350"/>
        <v>0.81450068115397822</v>
      </c>
      <c r="R702" s="4">
        <f t="shared" si="351"/>
        <v>118427.30875657027</v>
      </c>
      <c r="S702">
        <f t="shared" si="332"/>
        <v>1.1842730875657027E-4</v>
      </c>
      <c r="T702" s="41">
        <f t="shared" si="333"/>
        <v>7.064232265120709E-4</v>
      </c>
      <c r="U702" s="42">
        <f t="shared" si="352"/>
        <v>0.21028663506669157</v>
      </c>
      <c r="V702" s="42">
        <f t="shared" si="353"/>
        <v>1.1389454604831564</v>
      </c>
      <c r="W702" s="42">
        <f t="shared" si="354"/>
        <v>1.1296681482402917</v>
      </c>
      <c r="X702" s="42">
        <f t="shared" si="355"/>
        <v>9.2773122428646548E-3</v>
      </c>
      <c r="Y702" s="42">
        <f t="shared" si="329"/>
        <v>1.4904885584829117E-2</v>
      </c>
      <c r="Z702" s="10">
        <f t="shared" si="356"/>
        <v>21.099087665083211</v>
      </c>
      <c r="AA702">
        <f t="shared" si="334"/>
        <v>6706929.3244808875</v>
      </c>
      <c r="AB702" s="10">
        <f t="shared" si="335"/>
        <v>6.7069293244808872</v>
      </c>
      <c r="AC702" s="10">
        <f t="shared" si="336"/>
        <v>6.6059293244808872</v>
      </c>
      <c r="AD702" s="3">
        <f t="shared" si="337"/>
        <v>958.07531899650292</v>
      </c>
      <c r="AI702" s="94">
        <f t="shared" si="338"/>
        <v>1.1296681482402917</v>
      </c>
    </row>
    <row r="703" spans="2:35">
      <c r="B703" s="39">
        <f t="shared" si="339"/>
        <v>675</v>
      </c>
      <c r="C703" s="42">
        <f t="shared" si="340"/>
        <v>12.140287769781901</v>
      </c>
      <c r="D703" s="10">
        <f t="shared" si="341"/>
        <v>2.8597122302180011</v>
      </c>
      <c r="E703" s="40">
        <f t="shared" si="342"/>
        <v>40.280575539563998</v>
      </c>
      <c r="F703" s="40">
        <f t="shared" si="343"/>
        <v>46</v>
      </c>
      <c r="G703" s="3">
        <f t="shared" si="344"/>
        <v>303.59712230217042</v>
      </c>
      <c r="H703" s="3">
        <f t="shared" si="345"/>
        <v>150.59214621494854</v>
      </c>
      <c r="I703">
        <f t="shared" si="330"/>
        <v>1.5059214621494855E-4</v>
      </c>
      <c r="J703" s="4">
        <f t="shared" si="346"/>
        <v>1421.982825843754</v>
      </c>
      <c r="K703" s="40">
        <f t="shared" si="347"/>
        <v>9.4426094692486746</v>
      </c>
      <c r="L703" s="40">
        <f t="shared" si="331"/>
        <v>0</v>
      </c>
      <c r="M703" s="10">
        <f t="shared" si="348"/>
        <v>6.7069293244808872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15.157972581616818</v>
      </c>
      <c r="Q703" s="42">
        <f t="shared" si="350"/>
        <v>0.81568722581976028</v>
      </c>
      <c r="R703" s="4">
        <f t="shared" si="351"/>
        <v>117666.51581821624</v>
      </c>
      <c r="S703">
        <f t="shared" si="332"/>
        <v>1.1766651581821625E-4</v>
      </c>
      <c r="T703" s="41">
        <f t="shared" si="333"/>
        <v>7.0718401945042491E-4</v>
      </c>
      <c r="U703" s="42">
        <f t="shared" si="352"/>
        <v>0.20893572547777384</v>
      </c>
      <c r="V703" s="42">
        <f t="shared" si="353"/>
        <v>1.1385240083038477</v>
      </c>
      <c r="W703" s="42">
        <f t="shared" si="354"/>
        <v>1.129285155038515</v>
      </c>
      <c r="X703" s="42">
        <f t="shared" si="355"/>
        <v>9.2388532653326916E-3</v>
      </c>
      <c r="Y703" s="42">
        <f t="shared" si="329"/>
        <v>1.491584789688904E-2</v>
      </c>
      <c r="Z703" s="10">
        <f t="shared" si="356"/>
        <v>21.091890493340923</v>
      </c>
      <c r="AA703">
        <f t="shared" si="334"/>
        <v>6704675.9565334013</v>
      </c>
      <c r="AB703" s="10">
        <f t="shared" si="335"/>
        <v>6.7046759565334009</v>
      </c>
      <c r="AC703" s="10">
        <f t="shared" si="336"/>
        <v>6.6036759565334009</v>
      </c>
      <c r="AD703" s="3">
        <f t="shared" si="337"/>
        <v>957.74850711144325</v>
      </c>
      <c r="AI703" s="94">
        <f t="shared" si="338"/>
        <v>1.129285155038515</v>
      </c>
    </row>
    <row r="704" spans="2:35">
      <c r="B704" s="39">
        <f t="shared" si="339"/>
        <v>676</v>
      </c>
      <c r="C704" s="42">
        <f t="shared" si="340"/>
        <v>12.158273381292689</v>
      </c>
      <c r="D704" s="10">
        <f t="shared" si="341"/>
        <v>2.841726618707213</v>
      </c>
      <c r="E704" s="40">
        <f t="shared" si="342"/>
        <v>40.316546762585574</v>
      </c>
      <c r="F704" s="40">
        <f t="shared" si="343"/>
        <v>46</v>
      </c>
      <c r="G704" s="3">
        <f t="shared" si="344"/>
        <v>303.41726618706252</v>
      </c>
      <c r="H704" s="3">
        <f t="shared" si="345"/>
        <v>150.59214621494854</v>
      </c>
      <c r="I704">
        <f t="shared" si="330"/>
        <v>1.5059214621494855E-4</v>
      </c>
      <c r="J704" s="4">
        <f t="shared" si="346"/>
        <v>1424.2598341830062</v>
      </c>
      <c r="K704" s="40">
        <f t="shared" si="347"/>
        <v>9.4577298350611265</v>
      </c>
      <c r="L704" s="40">
        <f t="shared" si="331"/>
        <v>0</v>
      </c>
      <c r="M704" s="10">
        <f t="shared" si="348"/>
        <v>6.7046759565334009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15.156347819170355</v>
      </c>
      <c r="Q704" s="42">
        <f t="shared" si="350"/>
        <v>0.81687389768328389</v>
      </c>
      <c r="R704" s="4">
        <f t="shared" si="351"/>
        <v>116905.92452128408</v>
      </c>
      <c r="S704">
        <f t="shared" si="332"/>
        <v>1.1690592452128408E-4</v>
      </c>
      <c r="T704" s="41">
        <f t="shared" si="333"/>
        <v>7.0794461074735705E-4</v>
      </c>
      <c r="U704" s="42">
        <f t="shared" si="352"/>
        <v>0.20758517393546327</v>
      </c>
      <c r="V704" s="42">
        <f t="shared" si="353"/>
        <v>1.1381002481177374</v>
      </c>
      <c r="W704" s="42">
        <f t="shared" si="354"/>
        <v>1.1288999412635954</v>
      </c>
      <c r="X704" s="42">
        <f t="shared" si="355"/>
        <v>9.2003068541419708E-3</v>
      </c>
      <c r="Y704" s="42">
        <f t="shared" si="329"/>
        <v>1.4926765642168634E-2</v>
      </c>
      <c r="Z704" s="10">
        <f t="shared" si="356"/>
        <v>21.08465184361086</v>
      </c>
      <c r="AA704">
        <f t="shared" si="334"/>
        <v>6702409.6022113329</v>
      </c>
      <c r="AB704" s="10">
        <f t="shared" si="335"/>
        <v>6.7024096022113326</v>
      </c>
      <c r="AC704" s="10">
        <f t="shared" si="336"/>
        <v>6.6014096022113327</v>
      </c>
      <c r="AD704" s="3">
        <f t="shared" si="337"/>
        <v>957.41981177829337</v>
      </c>
      <c r="AI704" s="94">
        <f t="shared" si="338"/>
        <v>1.1288999412635954</v>
      </c>
    </row>
    <row r="705" spans="2:35">
      <c r="B705" s="39">
        <f t="shared" si="339"/>
        <v>677</v>
      </c>
      <c r="C705" s="42">
        <f t="shared" si="340"/>
        <v>12.176258992803477</v>
      </c>
      <c r="D705" s="10">
        <f t="shared" si="341"/>
        <v>2.8237410071964248</v>
      </c>
      <c r="E705" s="40">
        <f t="shared" si="342"/>
        <v>40.35251798560715</v>
      </c>
      <c r="F705" s="40">
        <f t="shared" si="343"/>
        <v>46</v>
      </c>
      <c r="G705" s="3">
        <f t="shared" si="344"/>
        <v>303.23741007195463</v>
      </c>
      <c r="H705" s="3">
        <f t="shared" si="345"/>
        <v>150.59214621494854</v>
      </c>
      <c r="I705">
        <f t="shared" si="330"/>
        <v>1.5059214621494855E-4</v>
      </c>
      <c r="J705" s="4">
        <f t="shared" si="346"/>
        <v>1426.5388750209993</v>
      </c>
      <c r="K705" s="40">
        <f t="shared" si="347"/>
        <v>9.4728636975850051</v>
      </c>
      <c r="L705" s="40">
        <f t="shared" si="331"/>
        <v>0</v>
      </c>
      <c r="M705" s="10">
        <f t="shared" si="348"/>
        <v>6.7024096022113326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15.154713317928479</v>
      </c>
      <c r="Q705" s="42">
        <f t="shared" si="350"/>
        <v>0.81806069753448996</v>
      </c>
      <c r="R705" s="4">
        <f t="shared" si="351"/>
        <v>116145.53596244575</v>
      </c>
      <c r="S705">
        <f t="shared" si="332"/>
        <v>1.1614553596244575E-4</v>
      </c>
      <c r="T705" s="41">
        <f t="shared" si="333"/>
        <v>7.0870499930619541E-4</v>
      </c>
      <c r="U705" s="42">
        <f t="shared" si="352"/>
        <v>0.20623498238707641</v>
      </c>
      <c r="V705" s="42">
        <f t="shared" si="353"/>
        <v>1.1376741807093707</v>
      </c>
      <c r="W705" s="42">
        <f t="shared" si="354"/>
        <v>1.1285125074649194</v>
      </c>
      <c r="X705" s="42">
        <f t="shared" si="355"/>
        <v>9.1616732444512738E-3</v>
      </c>
      <c r="Y705" s="42">
        <f t="shared" si="329"/>
        <v>1.4937638714611947E-2</v>
      </c>
      <c r="Z705" s="10">
        <f t="shared" si="356"/>
        <v>21.077371726226744</v>
      </c>
      <c r="AA705">
        <f t="shared" si="334"/>
        <v>6700130.2647500746</v>
      </c>
      <c r="AB705" s="10">
        <f t="shared" si="335"/>
        <v>6.7001302647500749</v>
      </c>
      <c r="AC705" s="10">
        <f t="shared" si="336"/>
        <v>6.5991302647500749</v>
      </c>
      <c r="AD705" s="3">
        <f t="shared" si="337"/>
        <v>957.08923346629069</v>
      </c>
      <c r="AI705" s="94">
        <f t="shared" si="338"/>
        <v>1.1285125074649194</v>
      </c>
    </row>
    <row r="706" spans="2:35">
      <c r="B706" s="39">
        <f t="shared" si="339"/>
        <v>678</v>
      </c>
      <c r="C706" s="42">
        <f t="shared" si="340"/>
        <v>12.194244604314266</v>
      </c>
      <c r="D706" s="10">
        <f t="shared" si="341"/>
        <v>2.8057553956856367</v>
      </c>
      <c r="E706" s="40">
        <f t="shared" si="342"/>
        <v>40.388489208628727</v>
      </c>
      <c r="F706" s="40">
        <f t="shared" si="343"/>
        <v>46</v>
      </c>
      <c r="G706" s="3">
        <f t="shared" si="344"/>
        <v>303.05755395684673</v>
      </c>
      <c r="H706" s="3">
        <f t="shared" si="345"/>
        <v>150.59214621494854</v>
      </c>
      <c r="I706">
        <f t="shared" si="330"/>
        <v>1.5059214621494855E-4</v>
      </c>
      <c r="J706" s="4">
        <f t="shared" si="346"/>
        <v>1428.8199483577332</v>
      </c>
      <c r="K706" s="40">
        <f t="shared" si="347"/>
        <v>9.488011056820314</v>
      </c>
      <c r="L706" s="40">
        <f t="shared" si="331"/>
        <v>0</v>
      </c>
      <c r="M706" s="10">
        <f t="shared" si="348"/>
        <v>6.7001302647500749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15.153069073542486</v>
      </c>
      <c r="Q706" s="42">
        <f t="shared" si="350"/>
        <v>0.81924762616416213</v>
      </c>
      <c r="R706" s="4">
        <f t="shared" si="351"/>
        <v>115385.35123837317</v>
      </c>
      <c r="S706">
        <f t="shared" si="332"/>
        <v>1.1538535123837318E-4</v>
      </c>
      <c r="T706" s="41">
        <f t="shared" si="333"/>
        <v>7.0946518403026796E-4</v>
      </c>
      <c r="U706" s="42">
        <f t="shared" si="352"/>
        <v>0.20488515277992972</v>
      </c>
      <c r="V706" s="42">
        <f t="shared" si="353"/>
        <v>1.1372458068683571</v>
      </c>
      <c r="W706" s="42">
        <f t="shared" si="354"/>
        <v>1.1281228541955779</v>
      </c>
      <c r="X706" s="42">
        <f t="shared" si="355"/>
        <v>9.1229526727791832E-3</v>
      </c>
      <c r="Y706" s="42">
        <f t="shared" si="329"/>
        <v>1.4948467008326412E-2</v>
      </c>
      <c r="Z706" s="10">
        <f t="shared" si="356"/>
        <v>21.070050151592309</v>
      </c>
      <c r="AA706">
        <f t="shared" si="334"/>
        <v>6697837.9474069383</v>
      </c>
      <c r="AB706" s="10">
        <f t="shared" si="335"/>
        <v>6.6978379474069385</v>
      </c>
      <c r="AC706" s="10">
        <f t="shared" si="336"/>
        <v>6.5968379474069385</v>
      </c>
      <c r="AD706" s="3">
        <f t="shared" si="337"/>
        <v>956.75677264785179</v>
      </c>
      <c r="AI706" s="94">
        <f t="shared" si="338"/>
        <v>1.1281228541955779</v>
      </c>
    </row>
    <row r="707" spans="2:35">
      <c r="B707" s="39">
        <f t="shared" si="339"/>
        <v>679</v>
      </c>
      <c r="C707" s="42">
        <f t="shared" si="340"/>
        <v>12.212230215825054</v>
      </c>
      <c r="D707" s="10">
        <f t="shared" si="341"/>
        <v>2.7877697841748486</v>
      </c>
      <c r="E707" s="40">
        <f t="shared" si="342"/>
        <v>40.424460431650303</v>
      </c>
      <c r="F707" s="40">
        <f t="shared" si="343"/>
        <v>46</v>
      </c>
      <c r="G707" s="3">
        <f t="shared" si="344"/>
        <v>302.87769784173884</v>
      </c>
      <c r="H707" s="3">
        <f t="shared" si="345"/>
        <v>150.59214621494854</v>
      </c>
      <c r="I707">
        <f t="shared" si="330"/>
        <v>1.5059214621494855E-4</v>
      </c>
      <c r="J707" s="4">
        <f t="shared" si="346"/>
        <v>1431.103054193208</v>
      </c>
      <c r="K707" s="40">
        <f t="shared" si="347"/>
        <v>9.5031719127670513</v>
      </c>
      <c r="L707" s="40">
        <f t="shared" si="331"/>
        <v>0</v>
      </c>
      <c r="M707" s="10">
        <f t="shared" si="348"/>
        <v>6.6978379474069385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15.151415081637005</v>
      </c>
      <c r="Q707" s="42">
        <f t="shared" si="350"/>
        <v>0.82043468436393285</v>
      </c>
      <c r="R707" s="4">
        <f t="shared" si="351"/>
        <v>114625.37144573838</v>
      </c>
      <c r="S707">
        <f t="shared" si="332"/>
        <v>1.1462537144573838E-4</v>
      </c>
      <c r="T707" s="41">
        <f t="shared" si="333"/>
        <v>7.1022516382290282E-4</v>
      </c>
      <c r="U707" s="42">
        <f t="shared" si="352"/>
        <v>0.20353568706133982</v>
      </c>
      <c r="V707" s="42">
        <f t="shared" si="353"/>
        <v>1.1368151273884923</v>
      </c>
      <c r="W707" s="42">
        <f t="shared" si="354"/>
        <v>1.1277309820124095</v>
      </c>
      <c r="X707" s="42">
        <f t="shared" si="355"/>
        <v>9.0841453760828195E-3</v>
      </c>
      <c r="Y707" s="42">
        <f t="shared" si="329"/>
        <v>1.4959250417583001E-2</v>
      </c>
      <c r="Z707" s="10">
        <f t="shared" si="356"/>
        <v>21.062687130180514</v>
      </c>
      <c r="AA707">
        <f t="shared" si="334"/>
        <v>6695532.6534609143</v>
      </c>
      <c r="AB707" s="10">
        <f t="shared" si="335"/>
        <v>6.6955326534609139</v>
      </c>
      <c r="AC707" s="10">
        <f t="shared" si="336"/>
        <v>6.5945326534609139</v>
      </c>
      <c r="AD707" s="3">
        <f t="shared" si="337"/>
        <v>956.42242979853722</v>
      </c>
      <c r="AI707" s="94">
        <f t="shared" si="338"/>
        <v>1.1277309820124095</v>
      </c>
    </row>
    <row r="708" spans="2:35">
      <c r="B708" s="39">
        <f t="shared" si="339"/>
        <v>680</v>
      </c>
      <c r="C708" s="42">
        <f t="shared" si="340"/>
        <v>12.230215827335842</v>
      </c>
      <c r="D708" s="10">
        <f t="shared" si="341"/>
        <v>2.7697841726640604</v>
      </c>
      <c r="E708" s="40">
        <f t="shared" si="342"/>
        <v>40.460431654671879</v>
      </c>
      <c r="F708" s="40">
        <f t="shared" si="343"/>
        <v>46</v>
      </c>
      <c r="G708" s="3">
        <f t="shared" si="344"/>
        <v>302.69784172663094</v>
      </c>
      <c r="H708" s="3">
        <f t="shared" si="345"/>
        <v>150.59214621494854</v>
      </c>
      <c r="I708">
        <f t="shared" si="330"/>
        <v>1.5059214621494855E-4</v>
      </c>
      <c r="J708" s="4">
        <f t="shared" si="346"/>
        <v>1433.3881925274234</v>
      </c>
      <c r="K708" s="40">
        <f t="shared" si="347"/>
        <v>9.5183462654252153</v>
      </c>
      <c r="L708" s="40">
        <f t="shared" si="331"/>
        <v>0</v>
      </c>
      <c r="M708" s="10">
        <f t="shared" si="348"/>
        <v>6.6955326534609139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15.149751337809736</v>
      </c>
      <c r="Q708" s="42">
        <f t="shared" si="350"/>
        <v>0.82162187292628897</v>
      </c>
      <c r="R708" s="4">
        <f t="shared" si="351"/>
        <v>113865.59768121336</v>
      </c>
      <c r="S708">
        <f t="shared" si="332"/>
        <v>1.1386559768121335E-4</v>
      </c>
      <c r="T708" s="41">
        <f t="shared" si="333"/>
        <v>7.1098493758742784E-4</v>
      </c>
      <c r="U708" s="42">
        <f t="shared" si="352"/>
        <v>0.20218658717862331</v>
      </c>
      <c r="V708" s="42">
        <f t="shared" si="353"/>
        <v>1.1363821430683767</v>
      </c>
      <c r="W708" s="42">
        <f t="shared" si="354"/>
        <v>1.1273368914759578</v>
      </c>
      <c r="X708" s="42">
        <f t="shared" si="355"/>
        <v>9.0452515924188681E-3</v>
      </c>
      <c r="Y708" s="42">
        <f t="shared" si="329"/>
        <v>1.4969988836817154E-2</v>
      </c>
      <c r="Z708" s="10">
        <f t="shared" si="356"/>
        <v>21.055282672533885</v>
      </c>
      <c r="AA708">
        <f t="shared" si="334"/>
        <v>6693214.3862127671</v>
      </c>
      <c r="AB708" s="10">
        <f t="shared" si="335"/>
        <v>6.6932143862127669</v>
      </c>
      <c r="AC708" s="10">
        <f t="shared" si="336"/>
        <v>6.5922143862127669</v>
      </c>
      <c r="AD708" s="3">
        <f t="shared" si="337"/>
        <v>956.08620539706556</v>
      </c>
      <c r="AI708" s="94">
        <f t="shared" si="338"/>
        <v>1.1273368914759578</v>
      </c>
    </row>
    <row r="709" spans="2:35">
      <c r="B709" s="39">
        <f t="shared" si="339"/>
        <v>681</v>
      </c>
      <c r="C709" s="42">
        <f t="shared" si="340"/>
        <v>12.24820143884663</v>
      </c>
      <c r="D709" s="10">
        <f t="shared" si="341"/>
        <v>2.7517985611532723</v>
      </c>
      <c r="E709" s="40">
        <f t="shared" si="342"/>
        <v>40.496402877693455</v>
      </c>
      <c r="F709" s="40">
        <f t="shared" si="343"/>
        <v>46</v>
      </c>
      <c r="G709" s="3">
        <f t="shared" si="344"/>
        <v>302.51798561152305</v>
      </c>
      <c r="H709" s="3">
        <f t="shared" si="345"/>
        <v>150.59214621494854</v>
      </c>
      <c r="I709">
        <f t="shared" si="330"/>
        <v>1.5059214621494855E-4</v>
      </c>
      <c r="J709" s="4">
        <f t="shared" si="346"/>
        <v>1435.6753633603794</v>
      </c>
      <c r="K709" s="40">
        <f t="shared" si="347"/>
        <v>9.5335341147948061</v>
      </c>
      <c r="L709" s="40">
        <f t="shared" si="331"/>
        <v>0</v>
      </c>
      <c r="M709" s="10">
        <f t="shared" si="348"/>
        <v>6.6932143862127669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15.148077837631472</v>
      </c>
      <c r="Q709" s="42">
        <f t="shared" si="350"/>
        <v>0.82280919264457741</v>
      </c>
      <c r="R709" s="4">
        <f t="shared" si="351"/>
        <v>113106.03104147011</v>
      </c>
      <c r="S709">
        <f t="shared" si="332"/>
        <v>1.1310603104147011E-4</v>
      </c>
      <c r="T709" s="41">
        <f t="shared" si="333"/>
        <v>7.1174450422717102E-4</v>
      </c>
      <c r="U709" s="42">
        <f t="shared" si="352"/>
        <v>0.20083785507909682</v>
      </c>
      <c r="V709" s="42">
        <f t="shared" si="353"/>
        <v>1.1359468547113163</v>
      </c>
      <c r="W709" s="42">
        <f t="shared" si="354"/>
        <v>1.1269405831504902</v>
      </c>
      <c r="X709" s="42">
        <f t="shared" si="355"/>
        <v>9.0062715608261179E-3</v>
      </c>
      <c r="Y709" s="42">
        <f t="shared" si="329"/>
        <v>1.4980682160629583E-2</v>
      </c>
      <c r="Z709" s="10">
        <f t="shared" si="356"/>
        <v>21.047836789264654</v>
      </c>
      <c r="AA709">
        <f t="shared" si="334"/>
        <v>6690883.1489850897</v>
      </c>
      <c r="AB709" s="10">
        <f t="shared" si="335"/>
        <v>6.6908831489850895</v>
      </c>
      <c r="AC709" s="10">
        <f t="shared" si="336"/>
        <v>6.5898831489850895</v>
      </c>
      <c r="AD709" s="3">
        <f t="shared" si="337"/>
        <v>955.74809992532118</v>
      </c>
      <c r="AI709" s="94">
        <f t="shared" si="338"/>
        <v>1.1269405831504902</v>
      </c>
    </row>
    <row r="710" spans="2:35">
      <c r="B710" s="39">
        <f t="shared" si="339"/>
        <v>682</v>
      </c>
      <c r="C710" s="42">
        <f t="shared" si="340"/>
        <v>12.266187050357418</v>
      </c>
      <c r="D710" s="10">
        <f t="shared" si="341"/>
        <v>2.7338129496424841</v>
      </c>
      <c r="E710" s="40">
        <f t="shared" si="342"/>
        <v>40.532374100715032</v>
      </c>
      <c r="F710" s="40">
        <f t="shared" si="343"/>
        <v>46</v>
      </c>
      <c r="G710" s="3">
        <f t="shared" si="344"/>
        <v>302.33812949641515</v>
      </c>
      <c r="H710" s="3">
        <f t="shared" si="345"/>
        <v>150.59214621494854</v>
      </c>
      <c r="I710">
        <f t="shared" si="330"/>
        <v>1.5059214621494855E-4</v>
      </c>
      <c r="J710" s="4">
        <f t="shared" si="346"/>
        <v>1437.9645666920762</v>
      </c>
      <c r="K710" s="40">
        <f t="shared" si="347"/>
        <v>9.5487354608758253</v>
      </c>
      <c r="L710" s="40">
        <f t="shared" si="331"/>
        <v>0</v>
      </c>
      <c r="M710" s="10">
        <f t="shared" si="348"/>
        <v>6.6908831489850895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15.14639457664606</v>
      </c>
      <c r="Q710" s="42">
        <f t="shared" si="350"/>
        <v>0.82399664431301078</v>
      </c>
      <c r="R710" s="4">
        <f t="shared" si="351"/>
        <v>112346.67262318057</v>
      </c>
      <c r="S710">
        <f t="shared" si="332"/>
        <v>1.1234667262318057E-4</v>
      </c>
      <c r="T710" s="41">
        <f t="shared" si="333"/>
        <v>7.1250386264546056E-4</v>
      </c>
      <c r="U710" s="42">
        <f t="shared" si="352"/>
        <v>0.19948949271007679</v>
      </c>
      <c r="V710" s="42">
        <f t="shared" si="353"/>
        <v>1.1355092631255899</v>
      </c>
      <c r="W710" s="42">
        <f t="shared" si="354"/>
        <v>1.1265420576040037</v>
      </c>
      <c r="X710" s="42">
        <f t="shared" si="355"/>
        <v>8.9672055215861413E-3</v>
      </c>
      <c r="Y710" s="42">
        <f t="shared" si="329"/>
        <v>1.4991330283787376E-2</v>
      </c>
      <c r="Z710" s="10">
        <f t="shared" si="356"/>
        <v>21.040349491055334</v>
      </c>
      <c r="AA710">
        <f t="shared" si="334"/>
        <v>6688538.9451224776</v>
      </c>
      <c r="AB710" s="10">
        <f t="shared" si="335"/>
        <v>6.6885389451224775</v>
      </c>
      <c r="AC710" s="10">
        <f t="shared" si="336"/>
        <v>6.5875389451224775</v>
      </c>
      <c r="AD710" s="3">
        <f t="shared" si="337"/>
        <v>955.40811386837959</v>
      </c>
      <c r="AI710" s="94">
        <f t="shared" si="338"/>
        <v>1.1265420576040037</v>
      </c>
    </row>
    <row r="711" spans="2:35">
      <c r="B711" s="39">
        <f t="shared" si="339"/>
        <v>683</v>
      </c>
      <c r="C711" s="42">
        <f t="shared" si="340"/>
        <v>12.284172661868206</v>
      </c>
      <c r="D711" s="10">
        <f t="shared" si="341"/>
        <v>2.715827338131696</v>
      </c>
      <c r="E711" s="40">
        <f t="shared" si="342"/>
        <v>40.568345323736608</v>
      </c>
      <c r="F711" s="40">
        <f t="shared" si="343"/>
        <v>46</v>
      </c>
      <c r="G711" s="3">
        <f t="shared" si="344"/>
        <v>302.15827338130725</v>
      </c>
      <c r="H711" s="3">
        <f t="shared" si="345"/>
        <v>150.59214621494854</v>
      </c>
      <c r="I711">
        <f t="shared" si="330"/>
        <v>1.5059214621494855E-4</v>
      </c>
      <c r="J711" s="4">
        <f t="shared" si="346"/>
        <v>1440.2558025225137</v>
      </c>
      <c r="K711" s="40">
        <f t="shared" si="347"/>
        <v>9.5639503036682711</v>
      </c>
      <c r="L711" s="40">
        <f t="shared" si="331"/>
        <v>0</v>
      </c>
      <c r="M711" s="10">
        <f t="shared" si="348"/>
        <v>6.6885389451224775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15.14470155037046</v>
      </c>
      <c r="Q711" s="42">
        <f t="shared" si="350"/>
        <v>0.82518422872667307</v>
      </c>
      <c r="R711" s="4">
        <f t="shared" si="351"/>
        <v>111587.52352301675</v>
      </c>
      <c r="S711">
        <f t="shared" si="332"/>
        <v>1.1158752352301674E-4</v>
      </c>
      <c r="T711" s="41">
        <f t="shared" si="333"/>
        <v>7.1326301174562444E-4</v>
      </c>
      <c r="U711" s="42">
        <f t="shared" si="352"/>
        <v>0.19814150201887992</v>
      </c>
      <c r="V711" s="42">
        <f t="shared" si="353"/>
        <v>1.1350693691237639</v>
      </c>
      <c r="W711" s="42">
        <f t="shared" si="354"/>
        <v>1.1261413154082582</v>
      </c>
      <c r="X711" s="42">
        <f t="shared" si="355"/>
        <v>8.9280537155056461E-3</v>
      </c>
      <c r="Y711" s="42">
        <f t="shared" si="329"/>
        <v>1.500193310122425E-2</v>
      </c>
      <c r="Z711" s="10">
        <f t="shared" si="356"/>
        <v>21.032820788658089</v>
      </c>
      <c r="AA711">
        <f t="shared" si="334"/>
        <v>6686181.7779913349</v>
      </c>
      <c r="AB711" s="10">
        <f t="shared" si="335"/>
        <v>6.6861817779913348</v>
      </c>
      <c r="AC711" s="10">
        <f t="shared" si="336"/>
        <v>6.5851817779913349</v>
      </c>
      <c r="AD711" s="3">
        <f t="shared" si="337"/>
        <v>955.06624771447935</v>
      </c>
      <c r="AI711" s="94">
        <f t="shared" si="338"/>
        <v>1.1261413154082582</v>
      </c>
    </row>
    <row r="712" spans="2:35">
      <c r="B712" s="39">
        <f t="shared" si="339"/>
        <v>684</v>
      </c>
      <c r="C712" s="42">
        <f t="shared" si="340"/>
        <v>12.302158273378994</v>
      </c>
      <c r="D712" s="10">
        <f t="shared" si="341"/>
        <v>2.6978417266209078</v>
      </c>
      <c r="E712" s="40">
        <f t="shared" si="342"/>
        <v>40.604316546758184</v>
      </c>
      <c r="F712" s="40">
        <f t="shared" si="343"/>
        <v>46</v>
      </c>
      <c r="G712" s="3">
        <f t="shared" si="344"/>
        <v>301.97841726619936</v>
      </c>
      <c r="H712" s="3">
        <f t="shared" si="345"/>
        <v>150.59214621494854</v>
      </c>
      <c r="I712">
        <f t="shared" si="330"/>
        <v>1.5059214621494855E-4</v>
      </c>
      <c r="J712" s="4">
        <f t="shared" si="346"/>
        <v>1442.5490708516922</v>
      </c>
      <c r="K712" s="40">
        <f t="shared" si="347"/>
        <v>9.5791786431721455</v>
      </c>
      <c r="L712" s="40">
        <f t="shared" si="331"/>
        <v>0</v>
      </c>
      <c r="M712" s="10">
        <f t="shared" si="348"/>
        <v>6.6861817779913348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15.142998754294549</v>
      </c>
      <c r="Q712" s="42">
        <f t="shared" si="350"/>
        <v>0.8263719466815258</v>
      </c>
      <c r="R712" s="4">
        <f t="shared" si="351"/>
        <v>110828.58483765059</v>
      </c>
      <c r="S712">
        <f t="shared" si="332"/>
        <v>1.1082858483765059E-4</v>
      </c>
      <c r="T712" s="41">
        <f t="shared" si="333"/>
        <v>7.1402195043099054E-4</v>
      </c>
      <c r="U712" s="42">
        <f t="shared" si="352"/>
        <v>0.19679388495282263</v>
      </c>
      <c r="V712" s="42">
        <f t="shared" si="353"/>
        <v>1.1346271735231881</v>
      </c>
      <c r="W712" s="42">
        <f t="shared" si="354"/>
        <v>1.1257383571387412</v>
      </c>
      <c r="X712" s="42">
        <f t="shared" si="355"/>
        <v>8.8888163844469403E-3</v>
      </c>
      <c r="Y712" s="42">
        <f t="shared" si="329"/>
        <v>1.5012490508041447E-2</v>
      </c>
      <c r="Z712" s="10">
        <f t="shared" si="356"/>
        <v>21.025250692895035</v>
      </c>
      <c r="AA712">
        <f t="shared" si="334"/>
        <v>6683811.6509799641</v>
      </c>
      <c r="AB712" s="10">
        <f t="shared" si="335"/>
        <v>6.6838116509799637</v>
      </c>
      <c r="AC712" s="10">
        <f t="shared" si="336"/>
        <v>6.5828116509799637</v>
      </c>
      <c r="AD712" s="3">
        <f t="shared" si="337"/>
        <v>954.72250195503466</v>
      </c>
      <c r="AI712" s="94">
        <f t="shared" si="338"/>
        <v>1.1257383571387412</v>
      </c>
    </row>
    <row r="713" spans="2:35">
      <c r="B713" s="39">
        <f t="shared" si="339"/>
        <v>685</v>
      </c>
      <c r="C713" s="42">
        <f t="shared" si="340"/>
        <v>12.320143884889783</v>
      </c>
      <c r="D713" s="10">
        <f t="shared" si="341"/>
        <v>2.6798561151101197</v>
      </c>
      <c r="E713" s="40">
        <f t="shared" si="342"/>
        <v>40.640287769779761</v>
      </c>
      <c r="F713" s="40">
        <f t="shared" si="343"/>
        <v>46</v>
      </c>
      <c r="G713" s="3">
        <f t="shared" si="344"/>
        <v>301.79856115109146</v>
      </c>
      <c r="H713" s="3">
        <f t="shared" si="345"/>
        <v>150.59214621494854</v>
      </c>
      <c r="I713">
        <f t="shared" si="330"/>
        <v>1.5059214621494855E-4</v>
      </c>
      <c r="J713" s="4">
        <f t="shared" si="346"/>
        <v>1444.8443716796112</v>
      </c>
      <c r="K713" s="40">
        <f t="shared" si="347"/>
        <v>9.5944204793874484</v>
      </c>
      <c r="L713" s="40">
        <f t="shared" si="331"/>
        <v>0</v>
      </c>
      <c r="M713" s="10">
        <f t="shared" si="348"/>
        <v>6.6838116509799637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15.141286183881112</v>
      </c>
      <c r="Q713" s="42">
        <f t="shared" si="350"/>
        <v>0.82755979897441323</v>
      </c>
      <c r="R713" s="4">
        <f t="shared" si="351"/>
        <v>110069.85766375414</v>
      </c>
      <c r="S713">
        <f t="shared" si="332"/>
        <v>1.1006985766375414E-4</v>
      </c>
      <c r="T713" s="41">
        <f t="shared" si="333"/>
        <v>7.1478067760488706E-4</v>
      </c>
      <c r="U713" s="42">
        <f t="shared" si="352"/>
        <v>0.19544664345922166</v>
      </c>
      <c r="V713" s="42">
        <f t="shared" si="353"/>
        <v>1.1341826771459071</v>
      </c>
      <c r="W713" s="42">
        <f t="shared" si="354"/>
        <v>1.1253331833746838</v>
      </c>
      <c r="X713" s="42">
        <f t="shared" si="355"/>
        <v>8.849493771223349E-3</v>
      </c>
      <c r="Y713" s="42">
        <f t="shared" si="329"/>
        <v>1.5023002399508488E-2</v>
      </c>
      <c r="Z713" s="10">
        <f t="shared" si="356"/>
        <v>21.017639214658274</v>
      </c>
      <c r="AA713">
        <f t="shared" si="334"/>
        <v>6681428.5674985824</v>
      </c>
      <c r="AB713" s="10">
        <f t="shared" si="335"/>
        <v>6.6814285674985827</v>
      </c>
      <c r="AC713" s="10">
        <f t="shared" si="336"/>
        <v>6.5804285674985827</v>
      </c>
      <c r="AD713" s="3">
        <f t="shared" si="337"/>
        <v>954.37687708463852</v>
      </c>
      <c r="AI713" s="94">
        <f t="shared" si="338"/>
        <v>1.1253331833746838</v>
      </c>
    </row>
    <row r="714" spans="2:35">
      <c r="B714" s="39">
        <f t="shared" si="339"/>
        <v>686</v>
      </c>
      <c r="C714" s="42">
        <f t="shared" si="340"/>
        <v>12.338129496400571</v>
      </c>
      <c r="D714" s="10">
        <f t="shared" si="341"/>
        <v>2.6618705035993315</v>
      </c>
      <c r="E714" s="40">
        <f t="shared" si="342"/>
        <v>40.676258992801337</v>
      </c>
      <c r="F714" s="40">
        <f t="shared" si="343"/>
        <v>46</v>
      </c>
      <c r="G714" s="3">
        <f t="shared" si="344"/>
        <v>301.61870503598357</v>
      </c>
      <c r="H714" s="3">
        <f t="shared" si="345"/>
        <v>150.59214621494854</v>
      </c>
      <c r="I714">
        <f t="shared" si="330"/>
        <v>1.5059214621494855E-4</v>
      </c>
      <c r="J714" s="4">
        <f t="shared" si="346"/>
        <v>1447.141705006271</v>
      </c>
      <c r="K714" s="40">
        <f t="shared" si="347"/>
        <v>9.6096758123141779</v>
      </c>
      <c r="L714" s="40">
        <f t="shared" si="331"/>
        <v>0</v>
      </c>
      <c r="M714" s="10">
        <f t="shared" si="348"/>
        <v>6.6814285674985827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15.139563834565775</v>
      </c>
      <c r="Q714" s="42">
        <f t="shared" si="350"/>
        <v>0.82874778640306845</v>
      </c>
      <c r="R714" s="4">
        <f t="shared" si="351"/>
        <v>109311.3430979993</v>
      </c>
      <c r="S714">
        <f t="shared" si="332"/>
        <v>1.093113430979993E-4</v>
      </c>
      <c r="T714" s="41">
        <f t="shared" si="333"/>
        <v>7.1553919217064187E-4</v>
      </c>
      <c r="U714" s="42">
        <f t="shared" si="352"/>
        <v>0.19409977948539342</v>
      </c>
      <c r="V714" s="42">
        <f t="shared" si="353"/>
        <v>1.1337358808189282</v>
      </c>
      <c r="W714" s="42">
        <f t="shared" si="354"/>
        <v>1.1249257946990636</v>
      </c>
      <c r="X714" s="42">
        <f t="shared" si="355"/>
        <v>8.8100861198645575E-3</v>
      </c>
      <c r="Y714" s="42">
        <f t="shared" si="329"/>
        <v>1.5033468671064257E-2</v>
      </c>
      <c r="Z714" s="10">
        <f t="shared" si="356"/>
        <v>21.009986364910496</v>
      </c>
      <c r="AA714">
        <f t="shared" si="334"/>
        <v>6679032.5309795085</v>
      </c>
      <c r="AB714" s="10">
        <f t="shared" si="335"/>
        <v>6.6790325309795087</v>
      </c>
      <c r="AC714" s="10">
        <f t="shared" si="336"/>
        <v>6.5780325309795087</v>
      </c>
      <c r="AD714" s="3">
        <f t="shared" si="337"/>
        <v>954.02937360108899</v>
      </c>
      <c r="AI714" s="94">
        <f t="shared" si="338"/>
        <v>1.1249257946990636</v>
      </c>
    </row>
    <row r="715" spans="2:35">
      <c r="B715" s="39">
        <f t="shared" si="339"/>
        <v>687</v>
      </c>
      <c r="C715" s="42">
        <f t="shared" si="340"/>
        <v>12.356115107911359</v>
      </c>
      <c r="D715" s="10">
        <f t="shared" si="341"/>
        <v>2.6438848920885434</v>
      </c>
      <c r="E715" s="40">
        <f t="shared" si="342"/>
        <v>40.712230215822913</v>
      </c>
      <c r="F715" s="40">
        <f t="shared" si="343"/>
        <v>46</v>
      </c>
      <c r="G715" s="3">
        <f t="shared" si="344"/>
        <v>301.43884892087567</v>
      </c>
      <c r="H715" s="3">
        <f t="shared" si="345"/>
        <v>150.59214621494854</v>
      </c>
      <c r="I715">
        <f t="shared" si="330"/>
        <v>1.5059214621494855E-4</v>
      </c>
      <c r="J715" s="4">
        <f t="shared" si="346"/>
        <v>1449.4410708316716</v>
      </c>
      <c r="K715" s="40">
        <f t="shared" si="347"/>
        <v>9.6249446419523359</v>
      </c>
      <c r="L715" s="40">
        <f t="shared" si="331"/>
        <v>0</v>
      </c>
      <c r="M715" s="10">
        <f t="shared" si="348"/>
        <v>6.6790325309795087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15.137831701757088</v>
      </c>
      <c r="Q715" s="42">
        <f t="shared" si="350"/>
        <v>0.8299359097661192</v>
      </c>
      <c r="R715" s="4">
        <f t="shared" si="351"/>
        <v>108553.04223705814</v>
      </c>
      <c r="S715">
        <f t="shared" si="332"/>
        <v>1.0855304223705813E-4</v>
      </c>
      <c r="T715" s="41">
        <f t="shared" si="333"/>
        <v>7.1629749303158308E-4</v>
      </c>
      <c r="U715" s="42">
        <f t="shared" si="352"/>
        <v>0.19275329497865465</v>
      </c>
      <c r="V715" s="42">
        <f t="shared" si="353"/>
        <v>1.1332867853733688</v>
      </c>
      <c r="W715" s="42">
        <f t="shared" si="354"/>
        <v>1.1245161916986357</v>
      </c>
      <c r="X715" s="42">
        <f t="shared" si="355"/>
        <v>8.7705936747330959E-3</v>
      </c>
      <c r="Y715" s="42">
        <f t="shared" si="329"/>
        <v>1.5043889218317032E-2</v>
      </c>
      <c r="Z715" s="10">
        <f t="shared" si="356"/>
        <v>21.002292154683996</v>
      </c>
      <c r="AA715">
        <f t="shared" si="334"/>
        <v>6676623.5448768511</v>
      </c>
      <c r="AB715" s="10">
        <f t="shared" si="335"/>
        <v>6.6766235448768514</v>
      </c>
      <c r="AC715" s="10">
        <f t="shared" si="336"/>
        <v>6.5756235448768514</v>
      </c>
      <c r="AD715" s="3">
        <f t="shared" si="337"/>
        <v>953.67999200534462</v>
      </c>
      <c r="AI715" s="94">
        <f t="shared" si="338"/>
        <v>1.1245161916986357</v>
      </c>
    </row>
    <row r="716" spans="2:35">
      <c r="B716" s="39">
        <f t="shared" si="339"/>
        <v>688</v>
      </c>
      <c r="C716" s="42">
        <f t="shared" si="340"/>
        <v>12.374100719422147</v>
      </c>
      <c r="D716" s="10">
        <f t="shared" si="341"/>
        <v>2.6258992805777552</v>
      </c>
      <c r="E716" s="40">
        <f t="shared" si="342"/>
        <v>40.74820143884449</v>
      </c>
      <c r="F716" s="40">
        <f t="shared" si="343"/>
        <v>46</v>
      </c>
      <c r="G716" s="3">
        <f t="shared" si="344"/>
        <v>301.25899280576778</v>
      </c>
      <c r="H716" s="3">
        <f t="shared" si="345"/>
        <v>150.59214621494854</v>
      </c>
      <c r="I716">
        <f t="shared" si="330"/>
        <v>1.5059214621494855E-4</v>
      </c>
      <c r="J716" s="4">
        <f t="shared" si="346"/>
        <v>1451.7424691558128</v>
      </c>
      <c r="K716" s="40">
        <f t="shared" si="347"/>
        <v>9.6402269683019206</v>
      </c>
      <c r="L716" s="40">
        <f t="shared" si="331"/>
        <v>0</v>
      </c>
      <c r="M716" s="10">
        <f t="shared" si="348"/>
        <v>6.6766235448768514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15.136089780836228</v>
      </c>
      <c r="Q716" s="42">
        <f t="shared" si="350"/>
        <v>0.83112416986309345</v>
      </c>
      <c r="R716" s="4">
        <f t="shared" si="351"/>
        <v>107794.95617760262</v>
      </c>
      <c r="S716">
        <f t="shared" si="332"/>
        <v>1.0779495617760262E-4</v>
      </c>
      <c r="T716" s="41">
        <f t="shared" si="333"/>
        <v>7.1705557909103855E-4</v>
      </c>
      <c r="U716" s="42">
        <f t="shared" si="352"/>
        <v>0.19140719188632188</v>
      </c>
      <c r="V716" s="42">
        <f t="shared" si="353"/>
        <v>1.1328353916456799</v>
      </c>
      <c r="W716" s="42">
        <f t="shared" si="354"/>
        <v>1.1241043749638817</v>
      </c>
      <c r="X716" s="42">
        <f t="shared" si="355"/>
        <v>8.7310166817982093E-3</v>
      </c>
      <c r="Y716" s="42">
        <f t="shared" si="329"/>
        <v>1.5054263937046029E-2</v>
      </c>
      <c r="Z716" s="10">
        <f t="shared" si="356"/>
        <v>20.994556595081892</v>
      </c>
      <c r="AA716">
        <f t="shared" si="334"/>
        <v>6674201.6126668919</v>
      </c>
      <c r="AB716" s="10">
        <f t="shared" si="335"/>
        <v>6.6742016126668915</v>
      </c>
      <c r="AC716" s="10">
        <f t="shared" si="336"/>
        <v>6.5732016126668915</v>
      </c>
      <c r="AD716" s="3">
        <f t="shared" si="337"/>
        <v>953.32873280157969</v>
      </c>
      <c r="AI716" s="94">
        <f t="shared" si="338"/>
        <v>1.1241043749638817</v>
      </c>
    </row>
    <row r="717" spans="2:35">
      <c r="B717" s="39">
        <f t="shared" si="339"/>
        <v>689</v>
      </c>
      <c r="C717" s="42">
        <f t="shared" si="340"/>
        <v>12.392086330932935</v>
      </c>
      <c r="D717" s="10">
        <f t="shared" si="341"/>
        <v>2.6079136690669671</v>
      </c>
      <c r="E717" s="40">
        <f t="shared" si="342"/>
        <v>40.784172661866066</v>
      </c>
      <c r="F717" s="40">
        <f t="shared" si="343"/>
        <v>46</v>
      </c>
      <c r="G717" s="3">
        <f t="shared" si="344"/>
        <v>301.07913669065988</v>
      </c>
      <c r="H717" s="3">
        <f t="shared" si="345"/>
        <v>150.59214621494854</v>
      </c>
      <c r="I717">
        <f t="shared" si="330"/>
        <v>1.5059214621494855E-4</v>
      </c>
      <c r="J717" s="4">
        <f t="shared" si="346"/>
        <v>1454.0458999786947</v>
      </c>
      <c r="K717" s="40">
        <f t="shared" si="347"/>
        <v>9.655522791362932</v>
      </c>
      <c r="L717" s="40">
        <f t="shared" si="331"/>
        <v>0</v>
      </c>
      <c r="M717" s="10">
        <f t="shared" si="348"/>
        <v>6.6742016126668915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15.134338067157199</v>
      </c>
      <c r="Q717" s="42">
        <f t="shared" si="350"/>
        <v>0.8323125674944255</v>
      </c>
      <c r="R717" s="4">
        <f t="shared" si="351"/>
        <v>107037.08601630469</v>
      </c>
      <c r="S717">
        <f t="shared" si="332"/>
        <v>1.0703708601630469E-4</v>
      </c>
      <c r="T717" s="41">
        <f t="shared" si="333"/>
        <v>7.1781344925233648E-4</v>
      </c>
      <c r="U717" s="42">
        <f t="shared" si="352"/>
        <v>0.19006147215571159</v>
      </c>
      <c r="V717" s="42">
        <f t="shared" si="353"/>
        <v>1.1323817004767174</v>
      </c>
      <c r="W717" s="42">
        <f t="shared" si="354"/>
        <v>1.1236903450890718</v>
      </c>
      <c r="X717" s="42">
        <f t="shared" si="355"/>
        <v>8.6913553876455385E-3</v>
      </c>
      <c r="Y717" s="42">
        <f t="shared" si="329"/>
        <v>1.5064592723201773E-2</v>
      </c>
      <c r="Z717" s="10">
        <f t="shared" si="356"/>
        <v>20.986779697277644</v>
      </c>
      <c r="AA717">
        <f t="shared" si="334"/>
        <v>6671766.7378479401</v>
      </c>
      <c r="AB717" s="10">
        <f t="shared" si="335"/>
        <v>6.6717667378479399</v>
      </c>
      <c r="AC717" s="10">
        <f t="shared" si="336"/>
        <v>6.57076673784794</v>
      </c>
      <c r="AD717" s="3">
        <f t="shared" si="337"/>
        <v>952.97559649716322</v>
      </c>
      <c r="AI717" s="94">
        <f t="shared" si="338"/>
        <v>1.1236903450890718</v>
      </c>
    </row>
    <row r="718" spans="2:35">
      <c r="B718" s="39">
        <f t="shared" si="339"/>
        <v>690</v>
      </c>
      <c r="C718" s="42">
        <f t="shared" si="340"/>
        <v>12.410071942443723</v>
      </c>
      <c r="D718" s="10">
        <f t="shared" si="341"/>
        <v>2.5899280575561789</v>
      </c>
      <c r="E718" s="40">
        <f t="shared" si="342"/>
        <v>40.820143884887642</v>
      </c>
      <c r="F718" s="40">
        <f t="shared" si="343"/>
        <v>46</v>
      </c>
      <c r="G718" s="3">
        <f t="shared" si="344"/>
        <v>300.89928057555198</v>
      </c>
      <c r="H718" s="3">
        <f t="shared" si="345"/>
        <v>150.59214621494854</v>
      </c>
      <c r="I718">
        <f t="shared" si="330"/>
        <v>1.5059214621494855E-4</v>
      </c>
      <c r="J718" s="4">
        <f t="shared" si="346"/>
        <v>1456.3513633003176</v>
      </c>
      <c r="K718" s="40">
        <f t="shared" si="347"/>
        <v>9.6708321111353737</v>
      </c>
      <c r="L718" s="40">
        <f t="shared" si="331"/>
        <v>0</v>
      </c>
      <c r="M718" s="10">
        <f t="shared" si="348"/>
        <v>6.6717667378479399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15.132576556046663</v>
      </c>
      <c r="Q718" s="42">
        <f t="shared" si="350"/>
        <v>0.83350110346146156</v>
      </c>
      <c r="R718" s="4">
        <f t="shared" si="351"/>
        <v>106279.4328498363</v>
      </c>
      <c r="S718">
        <f t="shared" si="332"/>
        <v>1.062794328498363E-4</v>
      </c>
      <c r="T718" s="41">
        <f t="shared" si="333"/>
        <v>7.1857110241880487E-4</v>
      </c>
      <c r="U718" s="42">
        <f t="shared" si="352"/>
        <v>0.18871613773414034</v>
      </c>
      <c r="V718" s="42">
        <f t="shared" si="353"/>
        <v>1.1319257127121038</v>
      </c>
      <c r="W718" s="42">
        <f t="shared" si="354"/>
        <v>1.1232741026722437</v>
      </c>
      <c r="X718" s="42">
        <f t="shared" si="355"/>
        <v>8.651610039860147E-3</v>
      </c>
      <c r="Y718" s="42">
        <f t="shared" si="329"/>
        <v>1.5074875472906916E-2</v>
      </c>
      <c r="Z718" s="10">
        <f t="shared" si="356"/>
        <v>20.978961472515248</v>
      </c>
      <c r="AA718">
        <f t="shared" si="334"/>
        <v>6669318.9239403848</v>
      </c>
      <c r="AB718" s="10">
        <f t="shared" si="335"/>
        <v>6.6693189239403852</v>
      </c>
      <c r="AC718" s="10">
        <f t="shared" si="336"/>
        <v>6.5683189239403852</v>
      </c>
      <c r="AD718" s="3">
        <f t="shared" si="337"/>
        <v>952.62058360266644</v>
      </c>
      <c r="AI718" s="94">
        <f t="shared" si="338"/>
        <v>1.1232741026722437</v>
      </c>
    </row>
    <row r="719" spans="2:35">
      <c r="B719" s="39">
        <f t="shared" si="339"/>
        <v>691</v>
      </c>
      <c r="C719" s="42">
        <f t="shared" si="340"/>
        <v>12.428057553954512</v>
      </c>
      <c r="D719" s="10">
        <f t="shared" si="341"/>
        <v>2.5719424460453908</v>
      </c>
      <c r="E719" s="40">
        <f t="shared" si="342"/>
        <v>40.856115107909218</v>
      </c>
      <c r="F719" s="40">
        <f t="shared" si="343"/>
        <v>46</v>
      </c>
      <c r="G719" s="3">
        <f t="shared" si="344"/>
        <v>300.71942446044409</v>
      </c>
      <c r="H719" s="3">
        <f t="shared" si="345"/>
        <v>150.59214621494854</v>
      </c>
      <c r="I719">
        <f t="shared" si="330"/>
        <v>1.5059214621494855E-4</v>
      </c>
      <c r="J719" s="4">
        <f t="shared" si="346"/>
        <v>1458.658859120681</v>
      </c>
      <c r="K719" s="40">
        <f t="shared" si="347"/>
        <v>9.6861549276192402</v>
      </c>
      <c r="L719" s="40">
        <f t="shared" si="331"/>
        <v>0</v>
      </c>
      <c r="M719" s="10">
        <f t="shared" si="348"/>
        <v>6.6693189239403852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15.1308052428039</v>
      </c>
      <c r="Q719" s="42">
        <f t="shared" si="350"/>
        <v>0.83468977856646576</v>
      </c>
      <c r="R719" s="4">
        <f t="shared" si="351"/>
        <v>105521.99777486957</v>
      </c>
      <c r="S719">
        <f t="shared" si="332"/>
        <v>1.0552199777486957E-4</v>
      </c>
      <c r="T719" s="41">
        <f t="shared" si="333"/>
        <v>7.1932853749377159E-4</v>
      </c>
      <c r="U719" s="42">
        <f t="shared" si="352"/>
        <v>0.1873711905689249</v>
      </c>
      <c r="V719" s="42">
        <f t="shared" si="353"/>
        <v>1.1314674292019311</v>
      </c>
      <c r="W719" s="42">
        <f t="shared" si="354"/>
        <v>1.1228556483152079</v>
      </c>
      <c r="X719" s="42">
        <f t="shared" si="355"/>
        <v>8.6117808867232082E-3</v>
      </c>
      <c r="Y719" s="42">
        <f t="shared" si="329"/>
        <v>1.5085112082456715E-2</v>
      </c>
      <c r="Z719" s="10">
        <f t="shared" si="356"/>
        <v>20.971101932108915</v>
      </c>
      <c r="AA719">
        <f t="shared" si="334"/>
        <v>6666858.1744866045</v>
      </c>
      <c r="AB719" s="10">
        <f t="shared" si="335"/>
        <v>6.6668581744866042</v>
      </c>
      <c r="AC719" s="10">
        <f t="shared" si="336"/>
        <v>6.5658581744866042</v>
      </c>
      <c r="AD719" s="3">
        <f t="shared" si="337"/>
        <v>952.26369463184983</v>
      </c>
      <c r="AI719" s="94">
        <f t="shared" si="338"/>
        <v>1.1228556483152079</v>
      </c>
    </row>
    <row r="720" spans="2:35">
      <c r="B720" s="39">
        <f t="shared" si="339"/>
        <v>692</v>
      </c>
      <c r="C720" s="42">
        <f t="shared" si="340"/>
        <v>12.4460431654653</v>
      </c>
      <c r="D720" s="10">
        <f t="shared" si="341"/>
        <v>2.5539568345346026</v>
      </c>
      <c r="E720" s="40">
        <f t="shared" si="342"/>
        <v>40.892086330930795</v>
      </c>
      <c r="F720" s="40">
        <f t="shared" si="343"/>
        <v>46</v>
      </c>
      <c r="G720" s="3">
        <f t="shared" si="344"/>
        <v>300.53956834533619</v>
      </c>
      <c r="H720" s="3">
        <f t="shared" si="345"/>
        <v>150.59214621494854</v>
      </c>
      <c r="I720">
        <f t="shared" si="330"/>
        <v>1.5059214621494855E-4</v>
      </c>
      <c r="J720" s="4">
        <f t="shared" si="346"/>
        <v>1460.9683874397854</v>
      </c>
      <c r="K720" s="40">
        <f t="shared" si="347"/>
        <v>9.7014912408145371</v>
      </c>
      <c r="L720" s="40">
        <f t="shared" si="331"/>
        <v>0</v>
      </c>
      <c r="M720" s="10">
        <f t="shared" si="348"/>
        <v>6.6668581744866042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15.129024122700688</v>
      </c>
      <c r="Q720" s="42">
        <f t="shared" si="350"/>
        <v>0.83587859361262595</v>
      </c>
      <c r="R720" s="4">
        <f t="shared" si="351"/>
        <v>104764.78188807631</v>
      </c>
      <c r="S720">
        <f t="shared" si="332"/>
        <v>1.0476478188807631E-4</v>
      </c>
      <c r="T720" s="41">
        <f t="shared" si="333"/>
        <v>7.2008575338056483E-4</v>
      </c>
      <c r="U720" s="42">
        <f t="shared" si="352"/>
        <v>0.18602663260738159</v>
      </c>
      <c r="V720" s="42">
        <f t="shared" si="353"/>
        <v>1.1310068508016933</v>
      </c>
      <c r="W720" s="42">
        <f t="shared" si="354"/>
        <v>1.1224349826235354</v>
      </c>
      <c r="X720" s="42">
        <f t="shared" si="355"/>
        <v>8.5718681781579154E-3</v>
      </c>
      <c r="Y720" s="42">
        <f t="shared" si="329"/>
        <v>1.5095302448320611E-2</v>
      </c>
      <c r="Z720" s="10">
        <f t="shared" si="356"/>
        <v>20.963201087444308</v>
      </c>
      <c r="AA720">
        <f t="shared" si="334"/>
        <v>6664384.4930513408</v>
      </c>
      <c r="AB720" s="10">
        <f t="shared" si="335"/>
        <v>6.6643844930513412</v>
      </c>
      <c r="AC720" s="10">
        <f t="shared" si="336"/>
        <v>6.5633844930513412</v>
      </c>
      <c r="AD720" s="3">
        <f t="shared" si="337"/>
        <v>951.90493010171735</v>
      </c>
      <c r="AI720" s="94">
        <f t="shared" si="338"/>
        <v>1.1224349826235354</v>
      </c>
    </row>
    <row r="721" spans="2:35">
      <c r="B721" s="39">
        <f t="shared" si="339"/>
        <v>693</v>
      </c>
      <c r="C721" s="42">
        <f t="shared" si="340"/>
        <v>12.464028776976088</v>
      </c>
      <c r="D721" s="10">
        <f t="shared" si="341"/>
        <v>2.5359712230238145</v>
      </c>
      <c r="E721" s="40">
        <f t="shared" si="342"/>
        <v>40.928057553952371</v>
      </c>
      <c r="F721" s="40">
        <f t="shared" si="343"/>
        <v>46</v>
      </c>
      <c r="G721" s="3">
        <f t="shared" si="344"/>
        <v>300.3597122302283</v>
      </c>
      <c r="H721" s="3">
        <f t="shared" si="345"/>
        <v>150.59214621494854</v>
      </c>
      <c r="I721">
        <f t="shared" si="330"/>
        <v>1.5059214621494855E-4</v>
      </c>
      <c r="J721" s="4">
        <f t="shared" si="346"/>
        <v>1463.2799482576304</v>
      </c>
      <c r="K721" s="40">
        <f t="shared" si="347"/>
        <v>9.7168410507212606</v>
      </c>
      <c r="L721" s="40">
        <f t="shared" si="331"/>
        <v>0</v>
      </c>
      <c r="M721" s="10">
        <f t="shared" si="348"/>
        <v>6.6643844930513412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15.127233190981485</v>
      </c>
      <c r="Q721" s="42">
        <f t="shared" si="350"/>
        <v>0.83706754940405981</v>
      </c>
      <c r="R721" s="4">
        <f t="shared" si="351"/>
        <v>104007.78628612861</v>
      </c>
      <c r="S721">
        <f t="shared" si="332"/>
        <v>1.0400778628612861E-4</v>
      </c>
      <c r="T721" s="41">
        <f t="shared" si="333"/>
        <v>7.2084274898251259E-4</v>
      </c>
      <c r="U721" s="42">
        <f t="shared" si="352"/>
        <v>0.18468246579682712</v>
      </c>
      <c r="V721" s="42">
        <f t="shared" si="353"/>
        <v>1.1305439783706583</v>
      </c>
      <c r="W721" s="42">
        <f t="shared" si="354"/>
        <v>1.1220121062066193</v>
      </c>
      <c r="X721" s="42">
        <f t="shared" si="355"/>
        <v>8.531872164039056E-3</v>
      </c>
      <c r="Y721" s="42">
        <f t="shared" si="329"/>
        <v>1.5105446467141818E-2</v>
      </c>
      <c r="Z721" s="10">
        <f t="shared" si="356"/>
        <v>20.955258949976997</v>
      </c>
      <c r="AA721">
        <f t="shared" si="334"/>
        <v>6661897.8832212314</v>
      </c>
      <c r="AB721" s="10">
        <f t="shared" si="335"/>
        <v>6.661897883221231</v>
      </c>
      <c r="AC721" s="10">
        <f t="shared" si="336"/>
        <v>6.560897883221231</v>
      </c>
      <c r="AD721" s="3">
        <f t="shared" si="337"/>
        <v>951.54429053244837</v>
      </c>
      <c r="AI721" s="94">
        <f t="shared" si="338"/>
        <v>1.1220121062066193</v>
      </c>
    </row>
    <row r="722" spans="2:35">
      <c r="B722" s="39">
        <f t="shared" si="339"/>
        <v>694</v>
      </c>
      <c r="C722" s="42">
        <f t="shared" si="340"/>
        <v>12.482014388486876</v>
      </c>
      <c r="D722" s="10">
        <f t="shared" si="341"/>
        <v>2.5179856115130264</v>
      </c>
      <c r="E722" s="40">
        <f t="shared" si="342"/>
        <v>40.964028776973947</v>
      </c>
      <c r="F722" s="40">
        <f t="shared" si="343"/>
        <v>46</v>
      </c>
      <c r="G722" s="3">
        <f t="shared" si="344"/>
        <v>300.1798561151204</v>
      </c>
      <c r="H722" s="3">
        <f t="shared" si="345"/>
        <v>150.59214621494854</v>
      </c>
      <c r="I722">
        <f t="shared" si="330"/>
        <v>1.5059214621494855E-4</v>
      </c>
      <c r="J722" s="4">
        <f t="shared" si="346"/>
        <v>1465.593541574216</v>
      </c>
      <c r="K722" s="40">
        <f t="shared" si="347"/>
        <v>9.7322043573394126</v>
      </c>
      <c r="L722" s="40">
        <f t="shared" si="331"/>
        <v>0</v>
      </c>
      <c r="M722" s="10">
        <f t="shared" si="348"/>
        <v>6.661897883221231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15.125432442863028</v>
      </c>
      <c r="Q722" s="42">
        <f t="shared" si="350"/>
        <v>0.83825664674582034</v>
      </c>
      <c r="R722" s="4">
        <f t="shared" si="351"/>
        <v>103251.01206569844</v>
      </c>
      <c r="S722">
        <f t="shared" si="332"/>
        <v>1.0325101206569843E-4</v>
      </c>
      <c r="T722" s="41">
        <f t="shared" si="333"/>
        <v>7.2159952320294274E-4</v>
      </c>
      <c r="U722" s="42">
        <f t="shared" si="352"/>
        <v>0.18333869208457809</v>
      </c>
      <c r="V722" s="42">
        <f t="shared" si="353"/>
        <v>1.130078812773633</v>
      </c>
      <c r="W722" s="42">
        <f t="shared" si="354"/>
        <v>1.1215870196775961</v>
      </c>
      <c r="X722" s="42">
        <f t="shared" si="355"/>
        <v>8.4917930960368704E-3</v>
      </c>
      <c r="Y722" s="42">
        <f t="shared" si="329"/>
        <v>1.5115544035739096E-2</v>
      </c>
      <c r="Z722" s="10">
        <f t="shared" si="356"/>
        <v>20.947275531233963</v>
      </c>
      <c r="AA722">
        <f t="shared" si="334"/>
        <v>6659398.348605263</v>
      </c>
      <c r="AB722" s="10">
        <f t="shared" si="335"/>
        <v>6.6593983486052633</v>
      </c>
      <c r="AC722" s="10">
        <f t="shared" si="336"/>
        <v>6.5583983486052633</v>
      </c>
      <c r="AD722" s="3">
        <f t="shared" si="337"/>
        <v>951.18177644746379</v>
      </c>
      <c r="AI722" s="94">
        <f t="shared" si="338"/>
        <v>1.1215870196775961</v>
      </c>
    </row>
    <row r="723" spans="2:35">
      <c r="B723" s="39">
        <f t="shared" si="339"/>
        <v>695</v>
      </c>
      <c r="C723" s="42">
        <f t="shared" si="340"/>
        <v>12.499999999997664</v>
      </c>
      <c r="D723" s="10">
        <f t="shared" si="341"/>
        <v>2.5000000000022382</v>
      </c>
      <c r="E723" s="40">
        <f t="shared" si="342"/>
        <v>40.999999999995524</v>
      </c>
      <c r="F723" s="40">
        <f t="shared" si="343"/>
        <v>46</v>
      </c>
      <c r="G723" s="3">
        <f t="shared" si="344"/>
        <v>300.00000000001251</v>
      </c>
      <c r="H723" s="3">
        <f t="shared" si="345"/>
        <v>150.59214621494854</v>
      </c>
      <c r="I723">
        <f t="shared" si="330"/>
        <v>1.5059214621494855E-4</v>
      </c>
      <c r="J723" s="4">
        <f t="shared" si="346"/>
        <v>1467.9091673895427</v>
      </c>
      <c r="K723" s="40">
        <f t="shared" si="347"/>
        <v>9.747581160668993</v>
      </c>
      <c r="L723" s="40">
        <f t="shared" si="331"/>
        <v>0</v>
      </c>
      <c r="M723" s="10">
        <f t="shared" si="348"/>
        <v>6.6593983486052633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15.123621873534589</v>
      </c>
      <c r="Q723" s="42">
        <f t="shared" si="350"/>
        <v>0.83944588644390228</v>
      </c>
      <c r="R723" s="4">
        <f t="shared" si="351"/>
        <v>102494.46032345774</v>
      </c>
      <c r="S723">
        <f t="shared" si="332"/>
        <v>1.0249446032345774E-4</v>
      </c>
      <c r="T723" s="41">
        <f t="shared" si="333"/>
        <v>7.2235607494518348E-4</v>
      </c>
      <c r="U723" s="42">
        <f t="shared" si="352"/>
        <v>0.18199531341795097</v>
      </c>
      <c r="V723" s="42">
        <f t="shared" si="353"/>
        <v>1.1296113548797519</v>
      </c>
      <c r="W723" s="42">
        <f t="shared" si="354"/>
        <v>1.121159723653423</v>
      </c>
      <c r="X723" s="42">
        <f t="shared" si="355"/>
        <v>8.4516312263289706E-3</v>
      </c>
      <c r="Y723" s="42">
        <f t="shared" si="329"/>
        <v>1.5125595051106996E-2</v>
      </c>
      <c r="Z723" s="10">
        <f t="shared" si="356"/>
        <v>20.93925084281296</v>
      </c>
      <c r="AA723">
        <f t="shared" si="334"/>
        <v>6656885.892834588</v>
      </c>
      <c r="AB723" s="10">
        <f t="shared" si="335"/>
        <v>6.6568858928345875</v>
      </c>
      <c r="AC723" s="10">
        <f t="shared" si="336"/>
        <v>6.5558858928345876</v>
      </c>
      <c r="AD723" s="3">
        <f t="shared" si="337"/>
        <v>950.81738837339924</v>
      </c>
      <c r="AI723" s="94">
        <f t="shared" si="338"/>
        <v>1.121159723653423</v>
      </c>
    </row>
    <row r="724" spans="2:35">
      <c r="B724" s="39">
        <f t="shared" si="339"/>
        <v>696</v>
      </c>
      <c r="C724" s="42">
        <f t="shared" si="340"/>
        <v>12.517985611508452</v>
      </c>
      <c r="D724" s="10">
        <f t="shared" si="341"/>
        <v>2.4820143884914501</v>
      </c>
      <c r="E724" s="40">
        <f t="shared" si="342"/>
        <v>41.0359712230171</v>
      </c>
      <c r="F724" s="40">
        <f t="shared" si="343"/>
        <v>46</v>
      </c>
      <c r="G724" s="3">
        <f t="shared" si="344"/>
        <v>299.82014388490461</v>
      </c>
      <c r="H724" s="3">
        <f t="shared" si="345"/>
        <v>150.59214621494854</v>
      </c>
      <c r="I724">
        <f t="shared" si="330"/>
        <v>1.5059214621494855E-4</v>
      </c>
      <c r="J724" s="4">
        <f t="shared" si="346"/>
        <v>1470.2268257036098</v>
      </c>
      <c r="K724" s="40">
        <f t="shared" si="347"/>
        <v>9.7629714607099984</v>
      </c>
      <c r="L724" s="40">
        <f t="shared" si="331"/>
        <v>0</v>
      </c>
      <c r="M724" s="10">
        <f t="shared" si="348"/>
        <v>6.6568858928345875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15.121801478157762</v>
      </c>
      <c r="Q724" s="42">
        <f t="shared" si="350"/>
        <v>0.84063526930524768</v>
      </c>
      <c r="R724" s="4">
        <f t="shared" si="351"/>
        <v>101738.13215607854</v>
      </c>
      <c r="S724">
        <f t="shared" si="332"/>
        <v>1.0173813215607854E-4</v>
      </c>
      <c r="T724" s="41">
        <f t="shared" si="333"/>
        <v>7.2311240311256257E-4</v>
      </c>
      <c r="U724" s="42">
        <f t="shared" si="352"/>
        <v>0.18065233174426243</v>
      </c>
      <c r="V724" s="42">
        <f t="shared" si="353"/>
        <v>1.1291416055629007</v>
      </c>
      <c r="W724" s="42">
        <f t="shared" si="354"/>
        <v>1.1207302187548467</v>
      </c>
      <c r="X724" s="42">
        <f t="shared" si="355"/>
        <v>8.4113868080539778E-3</v>
      </c>
      <c r="Y724" s="42">
        <f t="shared" si="329"/>
        <v>1.5135599410416641E-2</v>
      </c>
      <c r="Z724" s="10">
        <f t="shared" si="356"/>
        <v>20.931184896382664</v>
      </c>
      <c r="AA724">
        <f t="shared" si="334"/>
        <v>6654360.5195625592</v>
      </c>
      <c r="AB724" s="10">
        <f t="shared" si="335"/>
        <v>6.6543605195625588</v>
      </c>
      <c r="AC724" s="10">
        <f t="shared" si="336"/>
        <v>6.5533605195625588</v>
      </c>
      <c r="AD724" s="3">
        <f t="shared" si="337"/>
        <v>950.45112684011008</v>
      </c>
      <c r="AI724" s="94">
        <f t="shared" si="338"/>
        <v>1.1207302187548467</v>
      </c>
    </row>
    <row r="725" spans="2:35">
      <c r="B725" s="39">
        <f t="shared" si="339"/>
        <v>697</v>
      </c>
      <c r="C725" s="42">
        <f t="shared" si="340"/>
        <v>12.53597122301924</v>
      </c>
      <c r="D725" s="10">
        <f t="shared" si="341"/>
        <v>2.4640287769806619</v>
      </c>
      <c r="E725" s="40">
        <f t="shared" si="342"/>
        <v>41.071942446038676</v>
      </c>
      <c r="F725" s="40">
        <f t="shared" si="343"/>
        <v>46</v>
      </c>
      <c r="G725" s="3">
        <f t="shared" si="344"/>
        <v>299.64028776979671</v>
      </c>
      <c r="H725" s="3">
        <f t="shared" si="345"/>
        <v>150.59214621494854</v>
      </c>
      <c r="I725">
        <f t="shared" si="330"/>
        <v>1.5059214621494855E-4</v>
      </c>
      <c r="J725" s="4">
        <f t="shared" si="346"/>
        <v>1472.5465165164176</v>
      </c>
      <c r="K725" s="40">
        <f t="shared" si="347"/>
        <v>9.7783752574624323</v>
      </c>
      <c r="L725" s="40">
        <f t="shared" si="331"/>
        <v>0</v>
      </c>
      <c r="M725" s="10">
        <f t="shared" si="348"/>
        <v>6.6543605195625588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15.119971251866431</v>
      </c>
      <c r="Q725" s="42">
        <f t="shared" si="350"/>
        <v>0.84182479613775196</v>
      </c>
      <c r="R725" s="4">
        <f t="shared" si="351"/>
        <v>100982.02866023286</v>
      </c>
      <c r="S725">
        <f t="shared" si="332"/>
        <v>1.0098202866023285E-4</v>
      </c>
      <c r="T725" s="41">
        <f t="shared" si="333"/>
        <v>7.2386850660840834E-4</v>
      </c>
      <c r="U725" s="42">
        <f t="shared" si="352"/>
        <v>0.17930974901082908</v>
      </c>
      <c r="V725" s="42">
        <f t="shared" si="353"/>
        <v>1.1286695657018861</v>
      </c>
      <c r="W725" s="42">
        <f t="shared" si="354"/>
        <v>1.1202985056064083</v>
      </c>
      <c r="X725" s="42">
        <f t="shared" si="355"/>
        <v>8.3710600954778336E-3</v>
      </c>
      <c r="Y725" s="42">
        <f t="shared" si="329"/>
        <v>1.5145557011016718E-2</v>
      </c>
      <c r="Z725" s="10">
        <f t="shared" si="356"/>
        <v>20.923077703683024</v>
      </c>
      <c r="AA725">
        <f t="shared" si="334"/>
        <v>6651822.2324648472</v>
      </c>
      <c r="AB725" s="10">
        <f t="shared" si="335"/>
        <v>6.6518222324648475</v>
      </c>
      <c r="AC725" s="10">
        <f t="shared" si="336"/>
        <v>6.5508222324648475</v>
      </c>
      <c r="AD725" s="3">
        <f t="shared" si="337"/>
        <v>950.08299238068844</v>
      </c>
      <c r="AI725" s="94">
        <f t="shared" si="338"/>
        <v>1.1202985056064083</v>
      </c>
    </row>
    <row r="726" spans="2:35">
      <c r="B726" s="39">
        <f t="shared" si="339"/>
        <v>698</v>
      </c>
      <c r="C726" s="42">
        <f t="shared" si="340"/>
        <v>12.553956834530029</v>
      </c>
      <c r="D726" s="10">
        <f t="shared" si="341"/>
        <v>2.4460431654698738</v>
      </c>
      <c r="E726" s="40">
        <f t="shared" si="342"/>
        <v>41.107913669060252</v>
      </c>
      <c r="F726" s="40">
        <f t="shared" si="343"/>
        <v>46</v>
      </c>
      <c r="G726" s="3">
        <f t="shared" si="344"/>
        <v>299.46043165468882</v>
      </c>
      <c r="H726" s="3">
        <f t="shared" si="345"/>
        <v>150.59214621494854</v>
      </c>
      <c r="I726">
        <f t="shared" si="330"/>
        <v>1.5059214621494855E-4</v>
      </c>
      <c r="J726" s="4">
        <f t="shared" si="346"/>
        <v>1474.8682398279666</v>
      </c>
      <c r="K726" s="40">
        <f t="shared" si="347"/>
        <v>9.7937925509262964</v>
      </c>
      <c r="L726" s="40">
        <f t="shared" si="331"/>
        <v>0</v>
      </c>
      <c r="M726" s="10">
        <f t="shared" si="348"/>
        <v>6.6518222324648475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15.118131189766762</v>
      </c>
      <c r="Q726" s="42">
        <f t="shared" si="350"/>
        <v>0.84301446775026989</v>
      </c>
      <c r="R726" s="4">
        <f t="shared" si="351"/>
        <v>100226.15093259251</v>
      </c>
      <c r="S726">
        <f t="shared" si="332"/>
        <v>1.0022615093259251E-4</v>
      </c>
      <c r="T726" s="41">
        <f t="shared" si="333"/>
        <v>7.2462438433604866E-4</v>
      </c>
      <c r="U726" s="42">
        <f t="shared" si="352"/>
        <v>0.17796756716496723</v>
      </c>
      <c r="V726" s="42">
        <f t="shared" si="353"/>
        <v>1.1281952361804579</v>
      </c>
      <c r="W726" s="42">
        <f t="shared" si="354"/>
        <v>1.1198645848364648</v>
      </c>
      <c r="X726" s="42">
        <f t="shared" si="355"/>
        <v>8.330651343993134E-3</v>
      </c>
      <c r="Y726" s="42">
        <f t="shared" si="329"/>
        <v>1.5155467750434451E-2</v>
      </c>
      <c r="Z726" s="10">
        <f t="shared" si="356"/>
        <v>20.914929276525722</v>
      </c>
      <c r="AA726">
        <f t="shared" si="334"/>
        <v>6649271.0352395801</v>
      </c>
      <c r="AB726" s="10">
        <f t="shared" si="335"/>
        <v>6.6492710352395799</v>
      </c>
      <c r="AC726" s="10">
        <f t="shared" si="336"/>
        <v>6.5482710352395799</v>
      </c>
      <c r="AD726" s="3">
        <f t="shared" si="337"/>
        <v>949.7129855314837</v>
      </c>
      <c r="AI726" s="94">
        <f t="shared" si="338"/>
        <v>1.1198645848364648</v>
      </c>
    </row>
    <row r="727" spans="2:35">
      <c r="B727" s="39">
        <f t="shared" si="339"/>
        <v>699</v>
      </c>
      <c r="C727" s="42">
        <f t="shared" si="340"/>
        <v>12.571942446040817</v>
      </c>
      <c r="D727" s="10">
        <f t="shared" si="341"/>
        <v>2.4280575539590856</v>
      </c>
      <c r="E727" s="40">
        <f t="shared" si="342"/>
        <v>41.143884892081829</v>
      </c>
      <c r="F727" s="40">
        <f t="shared" si="343"/>
        <v>46</v>
      </c>
      <c r="G727" s="3">
        <f t="shared" si="344"/>
        <v>299.28057553958092</v>
      </c>
      <c r="H727" s="3">
        <f t="shared" si="345"/>
        <v>150.59214621494854</v>
      </c>
      <c r="I727">
        <f t="shared" si="330"/>
        <v>1.5059214621494855E-4</v>
      </c>
      <c r="J727" s="4">
        <f t="shared" si="346"/>
        <v>1477.1919956382558</v>
      </c>
      <c r="K727" s="40">
        <f t="shared" si="347"/>
        <v>9.8092233411015837</v>
      </c>
      <c r="L727" s="40">
        <f t="shared" si="331"/>
        <v>0</v>
      </c>
      <c r="M727" s="10">
        <f t="shared" si="348"/>
        <v>6.6492710352395799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15.116281286937243</v>
      </c>
      <c r="Q727" s="42">
        <f t="shared" si="350"/>
        <v>0.84420428495262179</v>
      </c>
      <c r="R727" s="4">
        <f t="shared" si="351"/>
        <v>99470.500069829679</v>
      </c>
      <c r="S727">
        <f t="shared" si="332"/>
        <v>9.9470500069829683E-5</v>
      </c>
      <c r="T727" s="41">
        <f t="shared" si="333"/>
        <v>7.253800351988115E-4</v>
      </c>
      <c r="U727" s="42">
        <f t="shared" si="352"/>
        <v>0.17662578815399377</v>
      </c>
      <c r="V727" s="42">
        <f t="shared" si="353"/>
        <v>1.1277186178861625</v>
      </c>
      <c r="W727" s="42">
        <f t="shared" si="354"/>
        <v>1.1194284570772115</v>
      </c>
      <c r="X727" s="42">
        <f t="shared" si="355"/>
        <v>8.2901608089509526E-3</v>
      </c>
      <c r="Y727" s="42">
        <f t="shared" si="329"/>
        <v>1.5165331526375204E-2</v>
      </c>
      <c r="Z727" s="10">
        <f t="shared" si="356"/>
        <v>20.9067396267926</v>
      </c>
      <c r="AA727">
        <f t="shared" si="334"/>
        <v>6646706.9316068534</v>
      </c>
      <c r="AB727" s="10">
        <f t="shared" si="335"/>
        <v>6.646706931606853</v>
      </c>
      <c r="AC727" s="10">
        <f t="shared" si="336"/>
        <v>6.545706931606853</v>
      </c>
      <c r="AD727" s="3">
        <f t="shared" si="337"/>
        <v>949.34110683203096</v>
      </c>
      <c r="AI727" s="94">
        <f t="shared" si="338"/>
        <v>1.1194284570772115</v>
      </c>
    </row>
    <row r="728" spans="2:35">
      <c r="B728" s="39">
        <f t="shared" si="339"/>
        <v>700</v>
      </c>
      <c r="C728" s="42">
        <f t="shared" si="340"/>
        <v>12.589928057551605</v>
      </c>
      <c r="D728" s="10">
        <f t="shared" si="341"/>
        <v>2.4100719424482975</v>
      </c>
      <c r="E728" s="40">
        <f t="shared" si="342"/>
        <v>41.179856115103405</v>
      </c>
      <c r="F728" s="40">
        <f t="shared" si="343"/>
        <v>46</v>
      </c>
      <c r="G728" s="3">
        <f t="shared" si="344"/>
        <v>299.10071942447303</v>
      </c>
      <c r="H728" s="3">
        <f t="shared" si="345"/>
        <v>150.59214621494854</v>
      </c>
      <c r="I728">
        <f t="shared" si="330"/>
        <v>1.5059214621494855E-4</v>
      </c>
      <c r="J728" s="4">
        <f t="shared" si="346"/>
        <v>1479.517783947286</v>
      </c>
      <c r="K728" s="40">
        <f t="shared" si="347"/>
        <v>9.8246676279883012</v>
      </c>
      <c r="L728" s="40">
        <f t="shared" si="331"/>
        <v>0</v>
      </c>
      <c r="M728" s="10">
        <f t="shared" si="348"/>
        <v>6.646706931606853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15.11442153842825</v>
      </c>
      <c r="Q728" s="42">
        <f t="shared" si="350"/>
        <v>0.84539424855559919</v>
      </c>
      <c r="R728" s="4">
        <f t="shared" si="351"/>
        <v>98715.077168616233</v>
      </c>
      <c r="S728">
        <f t="shared" si="332"/>
        <v>9.871507716861623E-5</v>
      </c>
      <c r="T728" s="41">
        <f t="shared" si="333"/>
        <v>7.2613545810002497E-4</v>
      </c>
      <c r="U728" s="42">
        <f t="shared" si="352"/>
        <v>0.17528441392522509</v>
      </c>
      <c r="V728" s="42">
        <f t="shared" si="353"/>
        <v>1.1272397117125483</v>
      </c>
      <c r="W728" s="42">
        <f t="shared" si="354"/>
        <v>1.1189901229646007</v>
      </c>
      <c r="X728" s="42">
        <f t="shared" si="355"/>
        <v>8.2495887479476782E-3</v>
      </c>
      <c r="Y728" s="42">
        <f t="shared" si="329"/>
        <v>1.5175148236724794E-2</v>
      </c>
      <c r="Z728" s="10">
        <f t="shared" si="356"/>
        <v>20.898508766437928</v>
      </c>
      <c r="AA728">
        <f t="shared" si="334"/>
        <v>6644129.9253094383</v>
      </c>
      <c r="AB728" s="10">
        <f t="shared" si="335"/>
        <v>6.6441299253094384</v>
      </c>
      <c r="AC728" s="10">
        <f t="shared" si="336"/>
        <v>6.5431299253094384</v>
      </c>
      <c r="AD728" s="3">
        <f t="shared" si="337"/>
        <v>948.96735682515418</v>
      </c>
      <c r="AI728" s="94">
        <f t="shared" si="338"/>
        <v>1.1189901229646007</v>
      </c>
    </row>
    <row r="729" spans="2:35">
      <c r="B729" s="39">
        <f t="shared" si="339"/>
        <v>701</v>
      </c>
      <c r="C729" s="42">
        <f t="shared" si="340"/>
        <v>12.607913669062393</v>
      </c>
      <c r="D729" s="10">
        <f t="shared" si="341"/>
        <v>2.3920863309375093</v>
      </c>
      <c r="E729" s="40">
        <f t="shared" si="342"/>
        <v>41.215827338124981</v>
      </c>
      <c r="F729" s="40">
        <f t="shared" si="343"/>
        <v>46</v>
      </c>
      <c r="G729" s="3">
        <f t="shared" si="344"/>
        <v>298.92086330936513</v>
      </c>
      <c r="H729" s="3">
        <f t="shared" si="345"/>
        <v>150.59214621494854</v>
      </c>
      <c r="I729">
        <f t="shared" si="330"/>
        <v>1.5059214621494855E-4</v>
      </c>
      <c r="J729" s="4">
        <f t="shared" si="346"/>
        <v>1481.8456047550571</v>
      </c>
      <c r="K729" s="40">
        <f t="shared" si="347"/>
        <v>9.8401254115864489</v>
      </c>
      <c r="L729" s="40">
        <f t="shared" si="331"/>
        <v>0</v>
      </c>
      <c r="M729" s="10">
        <f t="shared" si="348"/>
        <v>6.6441299253094384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15.112551939262493</v>
      </c>
      <c r="Q729" s="42">
        <f t="shared" si="350"/>
        <v>0.84658435937097121</v>
      </c>
      <c r="R729" s="4">
        <f t="shared" si="351"/>
        <v>97959.883325624149</v>
      </c>
      <c r="S729">
        <f t="shared" si="332"/>
        <v>9.7959883325624155E-5</v>
      </c>
      <c r="T729" s="41">
        <f t="shared" si="333"/>
        <v>7.2689065194301704E-4</v>
      </c>
      <c r="U729" s="42">
        <f t="shared" si="352"/>
        <v>0.17394344642597778</v>
      </c>
      <c r="V729" s="42">
        <f t="shared" si="353"/>
        <v>1.1267585185570628</v>
      </c>
      <c r="W729" s="42">
        <f t="shared" si="354"/>
        <v>1.1185495831384586</v>
      </c>
      <c r="X729" s="42">
        <f t="shared" si="355"/>
        <v>8.2089354186041241E-3</v>
      </c>
      <c r="Y729" s="42">
        <f t="shared" si="329"/>
        <v>1.5184917779549166E-2</v>
      </c>
      <c r="Z729" s="10">
        <f t="shared" si="356"/>
        <v>20.890236707486991</v>
      </c>
      <c r="AA729">
        <f t="shared" si="334"/>
        <v>6641540.0201123413</v>
      </c>
      <c r="AB729" s="10">
        <f t="shared" si="335"/>
        <v>6.6415400201123411</v>
      </c>
      <c r="AC729" s="10">
        <f t="shared" si="336"/>
        <v>6.5405400201123411</v>
      </c>
      <c r="AD729" s="3">
        <f t="shared" si="337"/>
        <v>948.59173605690228</v>
      </c>
      <c r="AI729" s="94">
        <f t="shared" si="338"/>
        <v>1.1185495831384586</v>
      </c>
    </row>
    <row r="730" spans="2:35">
      <c r="B730" s="39">
        <f t="shared" si="339"/>
        <v>702</v>
      </c>
      <c r="C730" s="42">
        <f t="shared" si="340"/>
        <v>12.625899280573181</v>
      </c>
      <c r="D730" s="10">
        <f t="shared" si="341"/>
        <v>2.3741007194267212</v>
      </c>
      <c r="E730" s="40">
        <f t="shared" si="342"/>
        <v>41.251798561146558</v>
      </c>
      <c r="F730" s="40">
        <f t="shared" si="343"/>
        <v>46</v>
      </c>
      <c r="G730" s="3">
        <f t="shared" si="344"/>
        <v>298.74100719425724</v>
      </c>
      <c r="H730" s="3">
        <f t="shared" si="345"/>
        <v>150.59214621494854</v>
      </c>
      <c r="I730">
        <f t="shared" si="330"/>
        <v>1.5059214621494855E-4</v>
      </c>
      <c r="J730" s="4">
        <f t="shared" si="346"/>
        <v>1484.1754580615686</v>
      </c>
      <c r="K730" s="40">
        <f t="shared" si="347"/>
        <v>9.8555966918960198</v>
      </c>
      <c r="L730" s="40">
        <f t="shared" si="331"/>
        <v>0</v>
      </c>
      <c r="M730" s="10">
        <f t="shared" si="348"/>
        <v>6.6415400201123411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15.110672484434604</v>
      </c>
      <c r="Q730" s="42">
        <f t="shared" si="350"/>
        <v>0.84777461821149036</v>
      </c>
      <c r="R730" s="4">
        <f t="shared" si="351"/>
        <v>97204.919637525454</v>
      </c>
      <c r="S730">
        <f t="shared" si="332"/>
        <v>9.720491963752546E-5</v>
      </c>
      <c r="T730" s="41">
        <f t="shared" si="333"/>
        <v>7.2764561563111571E-4</v>
      </c>
      <c r="U730" s="42">
        <f t="shared" si="352"/>
        <v>0.17260288760356843</v>
      </c>
      <c r="V730" s="42">
        <f t="shared" si="353"/>
        <v>1.1262750393222407</v>
      </c>
      <c r="W730" s="42">
        <f t="shared" si="354"/>
        <v>1.1181068382424151</v>
      </c>
      <c r="X730" s="42">
        <f t="shared" si="355"/>
        <v>8.1682010798256321E-3</v>
      </c>
      <c r="Y730" s="42">
        <f t="shared" si="329"/>
        <v>1.5194640053095567E-2</v>
      </c>
      <c r="Z730" s="10">
        <f t="shared" si="356"/>
        <v>20.881923462036745</v>
      </c>
      <c r="AA730">
        <f t="shared" si="334"/>
        <v>6638937.2198030045</v>
      </c>
      <c r="AB730" s="10">
        <f t="shared" si="335"/>
        <v>6.6389372198030046</v>
      </c>
      <c r="AC730" s="10">
        <f t="shared" si="336"/>
        <v>6.5379372198030046</v>
      </c>
      <c r="AD730" s="3">
        <f t="shared" si="337"/>
        <v>948.21424507657787</v>
      </c>
      <c r="AI730" s="94">
        <f t="shared" si="338"/>
        <v>1.1181068382424151</v>
      </c>
    </row>
    <row r="731" spans="2:35">
      <c r="B731" s="39">
        <f t="shared" si="339"/>
        <v>703</v>
      </c>
      <c r="C731" s="42">
        <f t="shared" si="340"/>
        <v>12.643884892083969</v>
      </c>
      <c r="D731" s="10">
        <f t="shared" si="341"/>
        <v>2.356115107915933</v>
      </c>
      <c r="E731" s="40">
        <f t="shared" si="342"/>
        <v>41.287769784168134</v>
      </c>
      <c r="F731" s="40">
        <f t="shared" si="343"/>
        <v>46</v>
      </c>
      <c r="G731" s="3">
        <f t="shared" si="344"/>
        <v>298.56115107914934</v>
      </c>
      <c r="H731" s="3">
        <f t="shared" si="345"/>
        <v>150.59214621494854</v>
      </c>
      <c r="I731">
        <f t="shared" si="330"/>
        <v>1.5059214621494855E-4</v>
      </c>
      <c r="J731" s="4">
        <f t="shared" si="346"/>
        <v>1486.507343866821</v>
      </c>
      <c r="K731" s="40">
        <f t="shared" si="347"/>
        <v>9.871081468917021</v>
      </c>
      <c r="L731" s="40">
        <f t="shared" si="331"/>
        <v>0</v>
      </c>
      <c r="M731" s="10">
        <f t="shared" si="348"/>
        <v>6.6389372198030046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15.108783168911227</v>
      </c>
      <c r="Q731" s="42">
        <f t="shared" si="350"/>
        <v>0.84896502589089873</v>
      </c>
      <c r="R731" s="4">
        <f t="shared" si="351"/>
        <v>96450.187200992179</v>
      </c>
      <c r="S731">
        <f t="shared" si="332"/>
        <v>9.6450187200992175E-5</v>
      </c>
      <c r="T731" s="41">
        <f t="shared" si="333"/>
        <v>7.2840034806764895E-4</v>
      </c>
      <c r="U731" s="42">
        <f t="shared" si="352"/>
        <v>0.17126273940531378</v>
      </c>
      <c r="V731" s="42">
        <f t="shared" si="353"/>
        <v>1.1257892749152139</v>
      </c>
      <c r="W731" s="42">
        <f t="shared" si="354"/>
        <v>1.1176618889239338</v>
      </c>
      <c r="X731" s="42">
        <f t="shared" si="355"/>
        <v>8.127385991280045E-3</v>
      </c>
      <c r="Y731" s="42">
        <f t="shared" si="329"/>
        <v>1.5204314955793103E-2</v>
      </c>
      <c r="Z731" s="10">
        <f t="shared" si="356"/>
        <v>20.873569042255632</v>
      </c>
      <c r="AA731">
        <f t="shared" si="334"/>
        <v>6636321.5281912563</v>
      </c>
      <c r="AB731" s="10">
        <f t="shared" si="335"/>
        <v>6.6363215281912566</v>
      </c>
      <c r="AC731" s="10">
        <f t="shared" si="336"/>
        <v>6.5353215281912567</v>
      </c>
      <c r="AD731" s="3">
        <f t="shared" si="337"/>
        <v>947.83488443673048</v>
      </c>
      <c r="AI731" s="94">
        <f t="shared" si="338"/>
        <v>1.1176618889239338</v>
      </c>
    </row>
    <row r="732" spans="2:35">
      <c r="B732" s="39">
        <f t="shared" si="339"/>
        <v>704</v>
      </c>
      <c r="C732" s="42">
        <f t="shared" si="340"/>
        <v>12.661870503594757</v>
      </c>
      <c r="D732" s="10">
        <f t="shared" si="341"/>
        <v>2.3381294964051449</v>
      </c>
      <c r="E732" s="40">
        <f t="shared" si="342"/>
        <v>41.32374100718971</v>
      </c>
      <c r="F732" s="40">
        <f t="shared" si="343"/>
        <v>46</v>
      </c>
      <c r="G732" s="3">
        <f t="shared" si="344"/>
        <v>298.38129496404144</v>
      </c>
      <c r="H732" s="3">
        <f t="shared" si="345"/>
        <v>150.59214621494854</v>
      </c>
      <c r="I732">
        <f t="shared" si="330"/>
        <v>1.5059214621494855E-4</v>
      </c>
      <c r="J732" s="4">
        <f t="shared" si="346"/>
        <v>1488.8412621708142</v>
      </c>
      <c r="K732" s="40">
        <f t="shared" si="347"/>
        <v>9.8865797426494488</v>
      </c>
      <c r="L732" s="40">
        <f t="shared" si="331"/>
        <v>0</v>
      </c>
      <c r="M732" s="10">
        <f t="shared" si="348"/>
        <v>6.6363215281912566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15.106883987630887</v>
      </c>
      <c r="Q732" s="42">
        <f t="shared" si="350"/>
        <v>0.85015558322393403</v>
      </c>
      <c r="R732" s="4">
        <f t="shared" si="351"/>
        <v>95695.687112696178</v>
      </c>
      <c r="S732">
        <f t="shared" si="332"/>
        <v>9.5695687112696179E-5</v>
      </c>
      <c r="T732" s="41">
        <f t="shared" si="333"/>
        <v>7.2915484815594498E-4</v>
      </c>
      <c r="U732" s="42">
        <f t="shared" si="352"/>
        <v>0.16992300377853012</v>
      </c>
      <c r="V732" s="42">
        <f t="shared" si="353"/>
        <v>1.125301226248409</v>
      </c>
      <c r="W732" s="42">
        <f t="shared" si="354"/>
        <v>1.1172147358343056</v>
      </c>
      <c r="X732" s="42">
        <f t="shared" si="355"/>
        <v>8.0864904141033644E-3</v>
      </c>
      <c r="Y732" s="42">
        <f t="shared" si="329"/>
        <v>1.5213942386254134E-2</v>
      </c>
      <c r="Z732" s="10">
        <f t="shared" si="356"/>
        <v>20.865173460384529</v>
      </c>
      <c r="AA732">
        <f t="shared" si="334"/>
        <v>6633692.9491096037</v>
      </c>
      <c r="AB732" s="10">
        <f t="shared" si="335"/>
        <v>6.6336929491096033</v>
      </c>
      <c r="AC732" s="10">
        <f t="shared" si="336"/>
        <v>6.5326929491096033</v>
      </c>
      <c r="AD732" s="3">
        <f t="shared" si="337"/>
        <v>947.45365469319847</v>
      </c>
      <c r="AI732" s="94">
        <f t="shared" si="338"/>
        <v>1.1172147358343056</v>
      </c>
    </row>
    <row r="733" spans="2:35">
      <c r="B733" s="39">
        <f t="shared" si="339"/>
        <v>705</v>
      </c>
      <c r="C733" s="42">
        <f t="shared" si="340"/>
        <v>12.679856115105546</v>
      </c>
      <c r="D733" s="10">
        <f t="shared" si="341"/>
        <v>2.3201438848943567</v>
      </c>
      <c r="E733" s="40">
        <f t="shared" si="342"/>
        <v>41.359712230211287</v>
      </c>
      <c r="F733" s="40">
        <f t="shared" si="343"/>
        <v>46</v>
      </c>
      <c r="G733" s="3">
        <f t="shared" si="344"/>
        <v>298.20143884893355</v>
      </c>
      <c r="H733" s="3">
        <f t="shared" si="345"/>
        <v>150.59214621494854</v>
      </c>
      <c r="I733">
        <f t="shared" si="330"/>
        <v>1.5059214621494855E-4</v>
      </c>
      <c r="J733" s="4">
        <f t="shared" si="346"/>
        <v>1491.177212973548</v>
      </c>
      <c r="K733" s="40">
        <f t="shared" si="347"/>
        <v>9.9020915130933052</v>
      </c>
      <c r="L733" s="40">
        <f t="shared" si="331"/>
        <v>0</v>
      </c>
      <c r="M733" s="10">
        <f t="shared" si="348"/>
        <v>6.6336929491096033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15.10497493550414</v>
      </c>
      <c r="Q733" s="42">
        <f t="shared" si="350"/>
        <v>0.85134629102633574</v>
      </c>
      <c r="R733" s="4">
        <f t="shared" si="351"/>
        <v>94941.420469309538</v>
      </c>
      <c r="S733">
        <f t="shared" si="332"/>
        <v>9.4941420469309541E-5</v>
      </c>
      <c r="T733" s="41">
        <f t="shared" si="333"/>
        <v>7.2990911479933166E-4</v>
      </c>
      <c r="U733" s="42">
        <f t="shared" si="352"/>
        <v>0.16858368267053417</v>
      </c>
      <c r="V733" s="42">
        <f t="shared" si="353"/>
        <v>1.1248108942382642</v>
      </c>
      <c r="W733" s="42">
        <f t="shared" si="354"/>
        <v>1.1167653796286989</v>
      </c>
      <c r="X733" s="42">
        <f t="shared" si="355"/>
        <v>8.045514609565263E-3</v>
      </c>
      <c r="Y733" s="42">
        <f t="shared" si="329"/>
        <v>1.5223522243274079E-2</v>
      </c>
      <c r="Z733" s="10">
        <f t="shared" si="356"/>
        <v>20.856736728735559</v>
      </c>
      <c r="AA733">
        <f t="shared" si="334"/>
        <v>6631051.4864128567</v>
      </c>
      <c r="AB733" s="10">
        <f t="shared" si="335"/>
        <v>6.6310514864128569</v>
      </c>
      <c r="AC733" s="10">
        <f t="shared" si="336"/>
        <v>6.5300514864128569</v>
      </c>
      <c r="AD733" s="3">
        <f t="shared" si="337"/>
        <v>947.07055640505541</v>
      </c>
      <c r="AI733" s="94">
        <f t="shared" si="338"/>
        <v>1.1167653796286989</v>
      </c>
    </row>
    <row r="734" spans="2:35">
      <c r="B734" s="39">
        <f t="shared" si="339"/>
        <v>706</v>
      </c>
      <c r="C734" s="42">
        <f t="shared" si="340"/>
        <v>12.697841726616334</v>
      </c>
      <c r="D734" s="10">
        <f t="shared" si="341"/>
        <v>2.3021582733835686</v>
      </c>
      <c r="E734" s="40">
        <f t="shared" si="342"/>
        <v>41.395683453232863</v>
      </c>
      <c r="F734" s="40">
        <f t="shared" si="343"/>
        <v>46</v>
      </c>
      <c r="G734" s="3">
        <f t="shared" si="344"/>
        <v>298.02158273382565</v>
      </c>
      <c r="H734" s="3">
        <f t="shared" si="345"/>
        <v>150.59214621494854</v>
      </c>
      <c r="I734">
        <f t="shared" si="330"/>
        <v>1.5059214621494855E-4</v>
      </c>
      <c r="J734" s="4">
        <f t="shared" si="346"/>
        <v>1493.5151962750226</v>
      </c>
      <c r="K734" s="40">
        <f t="shared" si="347"/>
        <v>9.9176167802485882</v>
      </c>
      <c r="L734" s="40">
        <f t="shared" si="331"/>
        <v>0</v>
      </c>
      <c r="M734" s="10">
        <f t="shared" si="348"/>
        <v>6.6310514864128569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15.103056007413214</v>
      </c>
      <c r="Q734" s="42">
        <f t="shared" si="350"/>
        <v>0.85253715011485132</v>
      </c>
      <c r="R734" s="4">
        <f t="shared" si="351"/>
        <v>94187.388367504172</v>
      </c>
      <c r="S734">
        <f t="shared" si="332"/>
        <v>9.418738836750417E-5</v>
      </c>
      <c r="T734" s="41">
        <f t="shared" si="333"/>
        <v>7.3066314690113697E-4</v>
      </c>
      <c r="U734" s="42">
        <f t="shared" si="352"/>
        <v>0.16724477802864246</v>
      </c>
      <c r="V734" s="42">
        <f t="shared" si="353"/>
        <v>1.1243182798064526</v>
      </c>
      <c r="W734" s="42">
        <f t="shared" si="354"/>
        <v>1.1163138209660941</v>
      </c>
      <c r="X734" s="42">
        <f t="shared" si="355"/>
        <v>8.0044588403584971E-3</v>
      </c>
      <c r="Y734" s="42">
        <f t="shared" ref="Y734:Y797" si="359">IF((X734*(Q734-Q733)+Y733)&lt;0,0,X734*(Q734-Q733)+Y733)</f>
        <v>1.5233054425832769E-2</v>
      </c>
      <c r="Z734" s="10">
        <f t="shared" si="356"/>
        <v>20.848258859692962</v>
      </c>
      <c r="AA734">
        <f t="shared" si="334"/>
        <v>6628397.1439784076</v>
      </c>
      <c r="AB734" s="10">
        <f t="shared" si="335"/>
        <v>6.6283971439784075</v>
      </c>
      <c r="AC734" s="10">
        <f t="shared" si="336"/>
        <v>6.5273971439784075</v>
      </c>
      <c r="AD734" s="3">
        <f t="shared" si="337"/>
        <v>946.68559013464937</v>
      </c>
      <c r="AI734" s="94">
        <f t="shared" si="338"/>
        <v>1.1163138209660941</v>
      </c>
    </row>
    <row r="735" spans="2:35">
      <c r="B735" s="39">
        <f t="shared" si="339"/>
        <v>707</v>
      </c>
      <c r="C735" s="42">
        <f t="shared" si="340"/>
        <v>12.715827338127122</v>
      </c>
      <c r="D735" s="10">
        <f t="shared" si="341"/>
        <v>2.2841726618727805</v>
      </c>
      <c r="E735" s="40">
        <f t="shared" si="342"/>
        <v>41.431654676254439</v>
      </c>
      <c r="F735" s="40">
        <f t="shared" si="343"/>
        <v>46</v>
      </c>
      <c r="G735" s="3">
        <f t="shared" si="344"/>
        <v>297.84172661871776</v>
      </c>
      <c r="H735" s="3">
        <f t="shared" si="345"/>
        <v>150.59214621494854</v>
      </c>
      <c r="I735">
        <f t="shared" si="330"/>
        <v>1.5059214621494855E-4</v>
      </c>
      <c r="J735" s="4">
        <f t="shared" si="346"/>
        <v>1495.8552120752379</v>
      </c>
      <c r="K735" s="40">
        <f t="shared" si="347"/>
        <v>9.9331555441152997</v>
      </c>
      <c r="L735" s="40">
        <f t="shared" si="331"/>
        <v>0</v>
      </c>
      <c r="M735" s="10">
        <f t="shared" si="348"/>
        <v>6.6283971439784075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15.10112719821214</v>
      </c>
      <c r="Q735" s="42">
        <f t="shared" si="350"/>
        <v>0.85372816130724216</v>
      </c>
      <c r="R735" s="4">
        <f t="shared" si="351"/>
        <v>93433.59190395211</v>
      </c>
      <c r="S735">
        <f t="shared" si="332"/>
        <v>9.3433591903952106E-5</v>
      </c>
      <c r="T735" s="41">
        <f t="shared" si="333"/>
        <v>7.3141694336468902E-4</v>
      </c>
      <c r="U735" s="42">
        <f t="shared" si="352"/>
        <v>0.16590629180017161</v>
      </c>
      <c r="V735" s="42">
        <f t="shared" si="353"/>
        <v>1.123823383879345</v>
      </c>
      <c r="W735" s="42">
        <f t="shared" si="354"/>
        <v>1.1158600605093325</v>
      </c>
      <c r="X735" s="42">
        <f t="shared" si="355"/>
        <v>7.9633233700124872E-3</v>
      </c>
      <c r="Y735" s="42">
        <f t="shared" si="359"/>
        <v>1.5242538833095082E-2</v>
      </c>
      <c r="Z735" s="10">
        <f t="shared" si="356"/>
        <v>20.839739865713035</v>
      </c>
      <c r="AA735">
        <f t="shared" si="334"/>
        <v>6625729.9257062068</v>
      </c>
      <c r="AB735" s="10">
        <f t="shared" si="335"/>
        <v>6.6257299257062066</v>
      </c>
      <c r="AC735" s="10">
        <f t="shared" si="336"/>
        <v>6.5247299257062066</v>
      </c>
      <c r="AD735" s="3">
        <f t="shared" si="337"/>
        <v>946.29875644760068</v>
      </c>
      <c r="AI735" s="94">
        <f t="shared" si="338"/>
        <v>1.1158600605093325</v>
      </c>
    </row>
    <row r="736" spans="2:35">
      <c r="B736" s="39">
        <f t="shared" si="339"/>
        <v>708</v>
      </c>
      <c r="C736" s="42">
        <f t="shared" si="340"/>
        <v>12.73381294963791</v>
      </c>
      <c r="D736" s="10">
        <f t="shared" si="341"/>
        <v>2.2661870503619923</v>
      </c>
      <c r="E736" s="40">
        <f t="shared" si="342"/>
        <v>41.467625899276015</v>
      </c>
      <c r="F736" s="40">
        <f t="shared" si="343"/>
        <v>46</v>
      </c>
      <c r="G736" s="3">
        <f t="shared" si="344"/>
        <v>297.66187050360986</v>
      </c>
      <c r="H736" s="3">
        <f t="shared" si="345"/>
        <v>150.59214621494854</v>
      </c>
      <c r="I736">
        <f t="shared" si="330"/>
        <v>1.5059214621494855E-4</v>
      </c>
      <c r="J736" s="4">
        <f t="shared" si="346"/>
        <v>1498.1972603741942</v>
      </c>
      <c r="K736" s="40">
        <f t="shared" si="347"/>
        <v>9.9487078046934396</v>
      </c>
      <c r="L736" s="40">
        <f t="shared" si="331"/>
        <v>0</v>
      </c>
      <c r="M736" s="10">
        <f t="shared" si="348"/>
        <v>6.6257299257062066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15.099188502726649</v>
      </c>
      <c r="Q736" s="42">
        <f t="shared" si="350"/>
        <v>0.85491932542228977</v>
      </c>
      <c r="R736" s="4">
        <f t="shared" si="351"/>
        <v>92680.032175325308</v>
      </c>
      <c r="S736">
        <f t="shared" si="332"/>
        <v>9.2680032175325311E-5</v>
      </c>
      <c r="T736" s="41">
        <f t="shared" si="333"/>
        <v>7.321705030933159E-4</v>
      </c>
      <c r="U736" s="42">
        <f t="shared" si="352"/>
        <v>0.16456822593243814</v>
      </c>
      <c r="V736" s="42">
        <f t="shared" si="353"/>
        <v>1.123326207388301</v>
      </c>
      <c r="W736" s="42">
        <f t="shared" si="354"/>
        <v>1.1154040989251111</v>
      </c>
      <c r="X736" s="42">
        <f t="shared" si="355"/>
        <v>7.9221084631899696E-3</v>
      </c>
      <c r="Y736" s="42">
        <f t="shared" si="359"/>
        <v>1.5251975364411949E-2</v>
      </c>
      <c r="Z736" s="10">
        <f t="shared" si="356"/>
        <v>20.831179759324542</v>
      </c>
      <c r="AA736">
        <f t="shared" si="334"/>
        <v>6623049.8355188947</v>
      </c>
      <c r="AB736" s="10">
        <f t="shared" si="335"/>
        <v>6.6230498355188949</v>
      </c>
      <c r="AC736" s="10">
        <f t="shared" si="336"/>
        <v>6.5220498355188949</v>
      </c>
      <c r="AD736" s="3">
        <f t="shared" si="337"/>
        <v>945.9100559128201</v>
      </c>
      <c r="AI736" s="94">
        <f t="shared" si="338"/>
        <v>1.1154040989251111</v>
      </c>
    </row>
    <row r="737" spans="2:35">
      <c r="B737" s="39">
        <f t="shared" si="339"/>
        <v>709</v>
      </c>
      <c r="C737" s="42">
        <f t="shared" si="340"/>
        <v>12.751798561148698</v>
      </c>
      <c r="D737" s="10">
        <f t="shared" si="341"/>
        <v>2.2482014388512042</v>
      </c>
      <c r="E737" s="40">
        <f t="shared" si="342"/>
        <v>41.503597122297592</v>
      </c>
      <c r="F737" s="40">
        <f t="shared" si="343"/>
        <v>46</v>
      </c>
      <c r="G737" s="3">
        <f t="shared" si="344"/>
        <v>297.48201438850197</v>
      </c>
      <c r="H737" s="3">
        <f t="shared" si="345"/>
        <v>150.59214621494854</v>
      </c>
      <c r="I737">
        <f t="shared" si="330"/>
        <v>1.5059214621494855E-4</v>
      </c>
      <c r="J737" s="4">
        <f t="shared" si="346"/>
        <v>1500.541341171891</v>
      </c>
      <c r="K737" s="40">
        <f t="shared" si="347"/>
        <v>9.9642735619830063</v>
      </c>
      <c r="L737" s="40">
        <f t="shared" si="331"/>
        <v>0</v>
      </c>
      <c r="M737" s="10">
        <f t="shared" si="348"/>
        <v>6.6230498355188949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15.097239915754198</v>
      </c>
      <c r="Q737" s="42">
        <f t="shared" si="350"/>
        <v>0.85611064327980224</v>
      </c>
      <c r="R737" s="4">
        <f t="shared" si="351"/>
        <v>91926.710278295781</v>
      </c>
      <c r="S737">
        <f t="shared" si="332"/>
        <v>9.1926710278295774E-5</v>
      </c>
      <c r="T737" s="41">
        <f t="shared" si="333"/>
        <v>7.3292382499034537E-4</v>
      </c>
      <c r="U737" s="42">
        <f t="shared" si="352"/>
        <v>0.16323058237275867</v>
      </c>
      <c r="V737" s="42">
        <f t="shared" si="353"/>
        <v>1.1228267512689927</v>
      </c>
      <c r="W737" s="42">
        <f t="shared" si="354"/>
        <v>1.1149459368840069</v>
      </c>
      <c r="X737" s="42">
        <f t="shared" si="355"/>
        <v>7.8808143849857792E-3</v>
      </c>
      <c r="Y737" s="42">
        <f t="shared" si="359"/>
        <v>1.5261363919320524E-2</v>
      </c>
      <c r="Z737" s="10">
        <f t="shared" si="356"/>
        <v>20.822578553128025</v>
      </c>
      <c r="AA737">
        <f t="shared" si="334"/>
        <v>6620356.8773615854</v>
      </c>
      <c r="AB737" s="10">
        <f t="shared" si="335"/>
        <v>6.6203568773615853</v>
      </c>
      <c r="AC737" s="10">
        <f t="shared" si="336"/>
        <v>6.5193568773615853</v>
      </c>
      <c r="AD737" s="3">
        <f t="shared" si="337"/>
        <v>945.51948910247791</v>
      </c>
      <c r="AI737" s="94">
        <f t="shared" si="338"/>
        <v>1.1149459368840069</v>
      </c>
    </row>
    <row r="738" spans="2:35">
      <c r="B738" s="39">
        <f t="shared" si="339"/>
        <v>710</v>
      </c>
      <c r="C738" s="42">
        <f t="shared" si="340"/>
        <v>12.769784172659486</v>
      </c>
      <c r="D738" s="10">
        <f t="shared" si="341"/>
        <v>2.230215827340416</v>
      </c>
      <c r="E738" s="40">
        <f t="shared" si="342"/>
        <v>41.539568345319168</v>
      </c>
      <c r="F738" s="40">
        <f t="shared" si="343"/>
        <v>46</v>
      </c>
      <c r="G738" s="3">
        <f t="shared" si="344"/>
        <v>297.30215827339407</v>
      </c>
      <c r="H738" s="3">
        <f t="shared" si="345"/>
        <v>150.59214621494854</v>
      </c>
      <c r="I738">
        <f t="shared" si="330"/>
        <v>1.5059214621494855E-4</v>
      </c>
      <c r="J738" s="4">
        <f t="shared" si="346"/>
        <v>1502.8874544683285</v>
      </c>
      <c r="K738" s="40">
        <f t="shared" si="347"/>
        <v>9.9798528159839996</v>
      </c>
      <c r="L738" s="40">
        <f t="shared" si="331"/>
        <v>0</v>
      </c>
      <c r="M738" s="10">
        <f t="shared" si="348"/>
        <v>6.6203568773615853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15.095281432063722</v>
      </c>
      <c r="Q738" s="42">
        <f t="shared" si="350"/>
        <v>0.85730211570062009</v>
      </c>
      <c r="R738" s="4">
        <f t="shared" si="351"/>
        <v>91173.627309535514</v>
      </c>
      <c r="S738">
        <f t="shared" si="332"/>
        <v>9.117362730953551E-5</v>
      </c>
      <c r="T738" s="41">
        <f t="shared" si="333"/>
        <v>7.3367690795910563E-4</v>
      </c>
      <c r="U738" s="42">
        <f t="shared" si="352"/>
        <v>0.16189336306844984</v>
      </c>
      <c r="V738" s="42">
        <f t="shared" si="353"/>
        <v>1.1223250164623477</v>
      </c>
      <c r="W738" s="42">
        <f t="shared" si="354"/>
        <v>1.1144855750604372</v>
      </c>
      <c r="X738" s="42">
        <f t="shared" si="355"/>
        <v>7.8394414019105074E-3</v>
      </c>
      <c r="Y738" s="42">
        <f t="shared" si="359"/>
        <v>1.5270704397545519E-2</v>
      </c>
      <c r="Z738" s="10">
        <f t="shared" si="356"/>
        <v>20.813936259796652</v>
      </c>
      <c r="AA738">
        <f t="shared" si="334"/>
        <v>6617651.0552021302</v>
      </c>
      <c r="AB738" s="10">
        <f t="shared" si="335"/>
        <v>6.6176510552021304</v>
      </c>
      <c r="AC738" s="10">
        <f t="shared" si="336"/>
        <v>6.5166510552021304</v>
      </c>
      <c r="AD738" s="3">
        <f t="shared" si="337"/>
        <v>945.12705659204209</v>
      </c>
      <c r="AI738" s="94">
        <f t="shared" si="338"/>
        <v>1.1144855750604372</v>
      </c>
    </row>
    <row r="739" spans="2:35">
      <c r="B739" s="39">
        <f t="shared" si="339"/>
        <v>711</v>
      </c>
      <c r="C739" s="42">
        <f t="shared" si="340"/>
        <v>12.787769784170274</v>
      </c>
      <c r="D739" s="10">
        <f t="shared" si="341"/>
        <v>2.2122302158296279</v>
      </c>
      <c r="E739" s="40">
        <f t="shared" si="342"/>
        <v>41.575539568340744</v>
      </c>
      <c r="F739" s="40">
        <f t="shared" si="343"/>
        <v>46</v>
      </c>
      <c r="G739" s="3">
        <f t="shared" si="344"/>
        <v>297.12230215828617</v>
      </c>
      <c r="H739" s="3">
        <f t="shared" si="345"/>
        <v>150.59214621494854</v>
      </c>
      <c r="I739">
        <f t="shared" si="330"/>
        <v>1.5059214621494855E-4</v>
      </c>
      <c r="J739" s="4">
        <f t="shared" si="346"/>
        <v>1505.235600263507</v>
      </c>
      <c r="K739" s="40">
        <f t="shared" si="347"/>
        <v>9.9954455666964233</v>
      </c>
      <c r="L739" s="40">
        <f t="shared" si="331"/>
        <v>0</v>
      </c>
      <c r="M739" s="10">
        <f t="shared" si="348"/>
        <v>6.6176510552021304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15.093313046395755</v>
      </c>
      <c r="Q739" s="42">
        <f t="shared" si="350"/>
        <v>0.85849374350662278</v>
      </c>
      <c r="R739" s="4">
        <f t="shared" si="351"/>
        <v>90420.784365716361</v>
      </c>
      <c r="S739">
        <f t="shared" si="332"/>
        <v>9.0420784365716358E-5</v>
      </c>
      <c r="T739" s="41">
        <f t="shared" si="333"/>
        <v>7.3442975090292479E-4</v>
      </c>
      <c r="U739" s="42">
        <f t="shared" si="352"/>
        <v>0.16055656996682793</v>
      </c>
      <c r="V739" s="42">
        <f t="shared" si="353"/>
        <v>1.1218210039141194</v>
      </c>
      <c r="W739" s="42">
        <f t="shared" si="354"/>
        <v>1.1140230141327077</v>
      </c>
      <c r="X739" s="42">
        <f t="shared" si="355"/>
        <v>7.7979897814117738E-3</v>
      </c>
      <c r="Y739" s="42">
        <f t="shared" si="359"/>
        <v>1.5279996698999973E-2</v>
      </c>
      <c r="Z739" s="10">
        <f t="shared" si="356"/>
        <v>20.805252892076329</v>
      </c>
      <c r="AA739">
        <f t="shared" si="334"/>
        <v>6614932.3730311533</v>
      </c>
      <c r="AB739" s="10">
        <f t="shared" si="335"/>
        <v>6.6149323730311531</v>
      </c>
      <c r="AC739" s="10">
        <f t="shared" si="336"/>
        <v>6.5139323730311531</v>
      </c>
      <c r="AD739" s="3">
        <f t="shared" si="337"/>
        <v>944.73275896028326</v>
      </c>
      <c r="AI739" s="94">
        <f t="shared" si="338"/>
        <v>1.1140230141327077</v>
      </c>
    </row>
    <row r="740" spans="2:35">
      <c r="B740" s="39">
        <f t="shared" si="339"/>
        <v>712</v>
      </c>
      <c r="C740" s="42">
        <f t="shared" si="340"/>
        <v>12.805755395681063</v>
      </c>
      <c r="D740" s="10">
        <f t="shared" si="341"/>
        <v>2.1942446043188397</v>
      </c>
      <c r="E740" s="40">
        <f t="shared" si="342"/>
        <v>41.611510791362321</v>
      </c>
      <c r="F740" s="40">
        <f t="shared" si="343"/>
        <v>46</v>
      </c>
      <c r="G740" s="3">
        <f t="shared" si="344"/>
        <v>296.94244604317828</v>
      </c>
      <c r="H740" s="3">
        <f t="shared" si="345"/>
        <v>150.59214621494854</v>
      </c>
      <c r="I740">
        <f t="shared" si="330"/>
        <v>1.5059214621494855E-4</v>
      </c>
      <c r="J740" s="4">
        <f t="shared" si="346"/>
        <v>1507.585778557426</v>
      </c>
      <c r="K740" s="40">
        <f t="shared" si="347"/>
        <v>10.011051814120274</v>
      </c>
      <c r="L740" s="40">
        <f t="shared" si="331"/>
        <v>0</v>
      </c>
      <c r="M740" s="10">
        <f t="shared" si="348"/>
        <v>6.6149323730311531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15.091334753462371</v>
      </c>
      <c r="Q740" s="42">
        <f t="shared" si="350"/>
        <v>0.85968552752073468</v>
      </c>
      <c r="R740" s="4">
        <f t="shared" si="351"/>
        <v>89668.182543510498</v>
      </c>
      <c r="S740">
        <f t="shared" si="332"/>
        <v>8.9668182543510495E-5</v>
      </c>
      <c r="T740" s="41">
        <f t="shared" si="333"/>
        <v>7.351823527251307E-4</v>
      </c>
      <c r="U740" s="42">
        <f t="shared" si="352"/>
        <v>0.15922020501520986</v>
      </c>
      <c r="V740" s="42">
        <f t="shared" si="353"/>
        <v>1.1213147145742679</v>
      </c>
      <c r="W740" s="42">
        <f t="shared" si="354"/>
        <v>1.1135582547830165</v>
      </c>
      <c r="X740" s="42">
        <f t="shared" si="355"/>
        <v>7.7564597912513911E-3</v>
      </c>
      <c r="Y740" s="42">
        <f t="shared" si="359"/>
        <v>1.5289240723785288E-2</v>
      </c>
      <c r="Z740" s="10">
        <f t="shared" si="356"/>
        <v>20.796528462784817</v>
      </c>
      <c r="AA740">
        <f t="shared" si="334"/>
        <v>6612200.8348617787</v>
      </c>
      <c r="AB740" s="10">
        <f t="shared" si="335"/>
        <v>6.6122008348617785</v>
      </c>
      <c r="AC740" s="10">
        <f t="shared" si="336"/>
        <v>6.5112008348617785</v>
      </c>
      <c r="AD740" s="3">
        <f t="shared" si="337"/>
        <v>944.3365967892355</v>
      </c>
      <c r="AI740" s="94">
        <f t="shared" si="338"/>
        <v>1.1135582547830165</v>
      </c>
    </row>
    <row r="741" spans="2:35">
      <c r="B741" s="39">
        <f t="shared" si="339"/>
        <v>713</v>
      </c>
      <c r="C741" s="42">
        <f t="shared" si="340"/>
        <v>12.823741007191851</v>
      </c>
      <c r="D741" s="10">
        <f t="shared" si="341"/>
        <v>2.1762589928080516</v>
      </c>
      <c r="E741" s="40">
        <f t="shared" si="342"/>
        <v>41.647482014383897</v>
      </c>
      <c r="F741" s="40">
        <f t="shared" si="343"/>
        <v>46</v>
      </c>
      <c r="G741" s="3">
        <f t="shared" si="344"/>
        <v>296.76258992807038</v>
      </c>
      <c r="H741" s="3">
        <f t="shared" si="345"/>
        <v>150.59214621494854</v>
      </c>
      <c r="I741">
        <f t="shared" si="330"/>
        <v>1.5059214621494855E-4</v>
      </c>
      <c r="J741" s="4">
        <f t="shared" si="346"/>
        <v>1509.9379893500857</v>
      </c>
      <c r="K741" s="40">
        <f t="shared" si="347"/>
        <v>10.026671558255549</v>
      </c>
      <c r="L741" s="40">
        <f t="shared" si="331"/>
        <v>0</v>
      </c>
      <c r="M741" s="10">
        <f t="shared" si="348"/>
        <v>6.6122008348617785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15.089346547946914</v>
      </c>
      <c r="Q741" s="42">
        <f t="shared" si="350"/>
        <v>0.86087746856693159</v>
      </c>
      <c r="R741" s="4">
        <f t="shared" si="351"/>
        <v>88915.822939589794</v>
      </c>
      <c r="S741">
        <f t="shared" si="332"/>
        <v>8.8915822939589789E-5</v>
      </c>
      <c r="T741" s="41">
        <f t="shared" si="333"/>
        <v>7.3593471232905137E-4</v>
      </c>
      <c r="U741" s="42">
        <f t="shared" si="352"/>
        <v>0.157884270160912</v>
      </c>
      <c r="V741" s="42">
        <f t="shared" si="353"/>
        <v>1.1208061493984061</v>
      </c>
      <c r="W741" s="42">
        <f t="shared" si="354"/>
        <v>1.1130912976974079</v>
      </c>
      <c r="X741" s="42">
        <f t="shared" si="355"/>
        <v>7.714851700998171E-3</v>
      </c>
      <c r="Y741" s="42">
        <f t="shared" si="359"/>
        <v>1.529843637219303E-2</v>
      </c>
      <c r="Z741" s="10">
        <f t="shared" si="356"/>
        <v>20.787762984813234</v>
      </c>
      <c r="AA741">
        <f t="shared" si="334"/>
        <v>6609456.4447300956</v>
      </c>
      <c r="AB741" s="10">
        <f t="shared" si="335"/>
        <v>6.6094564447300952</v>
      </c>
      <c r="AC741" s="10">
        <f t="shared" si="336"/>
        <v>6.5084564447300952</v>
      </c>
      <c r="AD741" s="3">
        <f t="shared" si="337"/>
        <v>943.93857066426335</v>
      </c>
      <c r="AI741" s="94">
        <f t="shared" si="338"/>
        <v>1.1130912976974079</v>
      </c>
    </row>
    <row r="742" spans="2:35">
      <c r="B742" s="39">
        <f t="shared" si="339"/>
        <v>714</v>
      </c>
      <c r="C742" s="42">
        <f t="shared" si="340"/>
        <v>12.841726618702639</v>
      </c>
      <c r="D742" s="10">
        <f t="shared" si="341"/>
        <v>2.1582733812972634</v>
      </c>
      <c r="E742" s="40">
        <f t="shared" si="342"/>
        <v>41.683453237405473</v>
      </c>
      <c r="F742" s="40">
        <f t="shared" si="343"/>
        <v>46</v>
      </c>
      <c r="G742" s="3">
        <f t="shared" si="344"/>
        <v>296.58273381296249</v>
      </c>
      <c r="H742" s="3">
        <f t="shared" si="345"/>
        <v>150.59214621494854</v>
      </c>
      <c r="I742">
        <f t="shared" si="330"/>
        <v>1.5059214621494855E-4</v>
      </c>
      <c r="J742" s="4">
        <f t="shared" si="346"/>
        <v>1512.2922326414862</v>
      </c>
      <c r="K742" s="40">
        <f t="shared" si="347"/>
        <v>10.042304799102254</v>
      </c>
      <c r="L742" s="40">
        <f t="shared" si="331"/>
        <v>0</v>
      </c>
      <c r="M742" s="10">
        <f t="shared" si="348"/>
        <v>6.6094564447300952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15.087348424504231</v>
      </c>
      <c r="Q742" s="42">
        <f t="shared" si="350"/>
        <v>0.86206956747024688</v>
      </c>
      <c r="R742" s="4">
        <f t="shared" si="351"/>
        <v>88163.706650626278</v>
      </c>
      <c r="S742">
        <f t="shared" si="332"/>
        <v>8.8163706650626282E-5</v>
      </c>
      <c r="T742" s="41">
        <f t="shared" si="333"/>
        <v>7.3668682861801487E-4</v>
      </c>
      <c r="U742" s="42">
        <f t="shared" si="352"/>
        <v>0.15654876735125106</v>
      </c>
      <c r="V742" s="42">
        <f t="shared" si="353"/>
        <v>1.1202953093462615</v>
      </c>
      <c r="W742" s="42">
        <f t="shared" si="354"/>
        <v>1.1126221435658523</v>
      </c>
      <c r="X742" s="42">
        <f t="shared" si="355"/>
        <v>7.673165780409219E-3</v>
      </c>
      <c r="Y742" s="42">
        <f t="shared" si="359"/>
        <v>1.5307583544704812E-2</v>
      </c>
      <c r="Z742" s="10">
        <f t="shared" si="356"/>
        <v>20.778956471124943</v>
      </c>
      <c r="AA742">
        <f t="shared" si="334"/>
        <v>6606699.2066948125</v>
      </c>
      <c r="AB742" s="10">
        <f t="shared" si="335"/>
        <v>6.6066992066948123</v>
      </c>
      <c r="AC742" s="10">
        <f t="shared" si="336"/>
        <v>6.5056992066948123</v>
      </c>
      <c r="AD742" s="3">
        <f t="shared" si="337"/>
        <v>943.53868117401191</v>
      </c>
      <c r="AI742" s="94">
        <f t="shared" si="338"/>
        <v>1.1126221435658523</v>
      </c>
    </row>
    <row r="743" spans="2:35">
      <c r="B743" s="39">
        <f t="shared" si="339"/>
        <v>715</v>
      </c>
      <c r="C743" s="42">
        <f t="shared" si="340"/>
        <v>12.859712230213427</v>
      </c>
      <c r="D743" s="10">
        <f t="shared" si="341"/>
        <v>2.1402877697864753</v>
      </c>
      <c r="E743" s="40">
        <f t="shared" si="342"/>
        <v>41.719424460427049</v>
      </c>
      <c r="F743" s="40">
        <f t="shared" si="343"/>
        <v>46</v>
      </c>
      <c r="G743" s="3">
        <f t="shared" si="344"/>
        <v>296.40287769785459</v>
      </c>
      <c r="H743" s="3">
        <f t="shared" si="345"/>
        <v>150.59214621494854</v>
      </c>
      <c r="I743">
        <f t="shared" ref="I743:I806" si="360">H743/1000^2</f>
        <v>1.5059214621494855E-4</v>
      </c>
      <c r="J743" s="4">
        <f t="shared" si="346"/>
        <v>1514.6485084316275</v>
      </c>
      <c r="K743" s="40">
        <f t="shared" si="347"/>
        <v>10.057951536660388</v>
      </c>
      <c r="L743" s="40">
        <f t="shared" ref="L743:L806" si="361">IF((gstar-K743)&lt;0,0,gstar-K743)</f>
        <v>0</v>
      </c>
      <c r="M743" s="10">
        <f t="shared" si="348"/>
        <v>6.6066992066948123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15.085340377760367</v>
      </c>
      <c r="Q743" s="42">
        <f t="shared" si="350"/>
        <v>0.86326182505677795</v>
      </c>
      <c r="R743" s="4">
        <f t="shared" si="351"/>
        <v>87411.834773291877</v>
      </c>
      <c r="S743">
        <f t="shared" ref="S743:S806" si="362">R743/1000^3</f>
        <v>8.741183477329188E-5</v>
      </c>
      <c r="T743" s="41">
        <f t="shared" ref="T743:T806" si="363">(vc/1000^3-S743)</f>
        <v>7.3743870049534932E-4</v>
      </c>
      <c r="U743" s="42">
        <f t="shared" si="352"/>
        <v>0.15521369853354344</v>
      </c>
      <c r="V743" s="42">
        <f t="shared" si="353"/>
        <v>1.1197821953828435</v>
      </c>
      <c r="W743" s="42">
        <f t="shared" si="354"/>
        <v>1.1121507930821872</v>
      </c>
      <c r="X743" s="42">
        <f t="shared" si="355"/>
        <v>7.631402300656287E-3</v>
      </c>
      <c r="Y743" s="42">
        <f t="shared" si="359"/>
        <v>1.5316682141993641E-2</v>
      </c>
      <c r="Z743" s="10">
        <f t="shared" si="356"/>
        <v>20.77010893475645</v>
      </c>
      <c r="AA743">
        <f t="shared" ref="AA743:AA806" si="364">Z743*rat*to+patm*1000000</f>
        <v>6603929.124837541</v>
      </c>
      <c r="AB743" s="10">
        <f t="shared" ref="AB743:AB806" si="365">AA743/1000000</f>
        <v>6.6039291248375411</v>
      </c>
      <c r="AC743" s="10">
        <f t="shared" ref="AC743:AC806" si="366">AB743-patm</f>
        <v>6.5029291248375412</v>
      </c>
      <c r="AD743" s="3">
        <f t="shared" ref="AD743:AD806" si="367">AC743*1000000/6895</f>
        <v>943.13692891044832</v>
      </c>
      <c r="AI743" s="94">
        <f t="shared" ref="AI743:AI806" si="368">($M743-patm)*1000000*$I743/SQRT(rat*to)*SQRT(k)*(2/(k+1))^((k+1)/2/(k-1))</f>
        <v>1.1121507930821872</v>
      </c>
    </row>
    <row r="744" spans="2:35">
      <c r="B744" s="39">
        <f t="shared" ref="B744:B807" si="369">1+B743</f>
        <v>716</v>
      </c>
      <c r="C744" s="42">
        <f t="shared" ref="C744:C807" si="370">xincp+C743</f>
        <v>12.877697841724215</v>
      </c>
      <c r="D744" s="10">
        <f t="shared" ref="D744:D807" si="371">(F744-E744)/2</f>
        <v>2.1223021582756871</v>
      </c>
      <c r="E744" s="40">
        <f t="shared" ref="E744:E807" si="372">E743+ci*2*xincp</f>
        <v>41.755395683448626</v>
      </c>
      <c r="F744" s="40">
        <f t="shared" ref="F744:F807" si="373">F743-osi*2*xincp</f>
        <v>46</v>
      </c>
      <c r="G744" s="3">
        <f t="shared" ref="G744:G807" si="374">G743-ei*n*2*xincp</f>
        <v>296.2230215827467</v>
      </c>
      <c r="H744" s="3">
        <f t="shared" ref="H744:H807" si="375">PI()/4*(dto+erate*(two-D744)/two)^2</f>
        <v>150.59214621494854</v>
      </c>
      <c r="I744">
        <f t="shared" si="360"/>
        <v>1.5059214621494855E-4</v>
      </c>
      <c r="J744" s="4">
        <f t="shared" ref="J744:J807" si="376">PI()/4*dc^2-PI()/4*(F744^2-E744^2)</f>
        <v>1517.0068167205097</v>
      </c>
      <c r="K744" s="40">
        <f t="shared" ref="K744:K807" si="377">J744/H744</f>
        <v>10.073611770929951</v>
      </c>
      <c r="L744" s="40">
        <f t="shared" si="361"/>
        <v>0</v>
      </c>
      <c r="M744" s="10">
        <f t="shared" ref="M744:M807" si="378">AB743</f>
        <v>6.6039291248375411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15.083322402312678</v>
      </c>
      <c r="Q744" s="42">
        <f t="shared" ref="Q744:Q807" si="380">xincp/P744+Q743</f>
        <v>0.86445424215369226</v>
      </c>
      <c r="R744" s="4">
        <f t="shared" ref="R744:R807" si="381">PI()/4*(F744^2-E744^2)*G744</f>
        <v>86660.208404258592</v>
      </c>
      <c r="S744">
        <f t="shared" si="362"/>
        <v>8.6660208404258586E-5</v>
      </c>
      <c r="T744" s="41">
        <f t="shared" si="363"/>
        <v>7.3819032686438257E-4</v>
      </c>
      <c r="U744" s="42">
        <f t="shared" ref="U744:U807" si="382">rhopgrain*R744/1000^2</f>
        <v>0.15387906565510581</v>
      </c>
      <c r="V744" s="42">
        <f t="shared" ref="V744:V807" si="383">(U743-U744)/(Q744-Q743)</f>
        <v>1.1192668084777881</v>
      </c>
      <c r="W744" s="42">
        <f t="shared" ref="W744:W807" si="384">IF(V744&lt;AI744,IF(AB743&gt;pbd,AI744,0),AI744)</f>
        <v>1.1116772469441647</v>
      </c>
      <c r="X744" s="42">
        <f t="shared" ref="X744:X807" si="385">V744-W744</f>
        <v>7.5895615336234457E-3</v>
      </c>
      <c r="Y744" s="42">
        <f t="shared" si="359"/>
        <v>1.5325732064924416E-2</v>
      </c>
      <c r="Z744" s="10">
        <f t="shared" ref="Z744:Z807" si="386">Y744/T744</f>
        <v>20.761220388817151</v>
      </c>
      <c r="AA744">
        <f t="shared" si="364"/>
        <v>6601146.20326271</v>
      </c>
      <c r="AB744" s="10">
        <f t="shared" si="365"/>
        <v>6.6011462032627097</v>
      </c>
      <c r="AC744" s="10">
        <f t="shared" si="366"/>
        <v>6.5001462032627098</v>
      </c>
      <c r="AD744" s="3">
        <f t="shared" si="367"/>
        <v>942.73331446884845</v>
      </c>
      <c r="AI744" s="94">
        <f t="shared" si="368"/>
        <v>1.1116772469441647</v>
      </c>
    </row>
    <row r="745" spans="2:35">
      <c r="B745" s="39">
        <f t="shared" si="369"/>
        <v>717</v>
      </c>
      <c r="C745" s="42">
        <f t="shared" si="370"/>
        <v>12.895683453235003</v>
      </c>
      <c r="D745" s="10">
        <f t="shared" si="371"/>
        <v>2.104316546764899</v>
      </c>
      <c r="E745" s="40">
        <f t="shared" si="372"/>
        <v>41.791366906470202</v>
      </c>
      <c r="F745" s="40">
        <f t="shared" si="373"/>
        <v>46</v>
      </c>
      <c r="G745" s="3">
        <f t="shared" si="374"/>
        <v>296.0431654676388</v>
      </c>
      <c r="H745" s="3">
        <f t="shared" si="375"/>
        <v>150.59214621494854</v>
      </c>
      <c r="I745">
        <f t="shared" si="360"/>
        <v>1.5059214621494855E-4</v>
      </c>
      <c r="J745" s="4">
        <f t="shared" si="376"/>
        <v>1519.3671575081323</v>
      </c>
      <c r="K745" s="40">
        <f t="shared" si="377"/>
        <v>10.089285501910936</v>
      </c>
      <c r="L745" s="40">
        <f t="shared" si="361"/>
        <v>0</v>
      </c>
      <c r="M745" s="10">
        <f t="shared" si="378"/>
        <v>6.6011462032627097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15.081294492729675</v>
      </c>
      <c r="Q745" s="42">
        <f t="shared" si="380"/>
        <v>0.86564681958923395</v>
      </c>
      <c r="R745" s="4">
        <f t="shared" si="381"/>
        <v>85908.828640198466</v>
      </c>
      <c r="S745">
        <f t="shared" si="362"/>
        <v>8.5908828640198469E-5</v>
      </c>
      <c r="T745" s="41">
        <f t="shared" si="363"/>
        <v>7.3894170662844273E-4</v>
      </c>
      <c r="U745" s="42">
        <f t="shared" si="382"/>
        <v>0.15254487066325481</v>
      </c>
      <c r="V745" s="42">
        <f t="shared" si="383"/>
        <v>1.1187491496055264</v>
      </c>
      <c r="W745" s="42">
        <f t="shared" si="384"/>
        <v>1.1112015058534377</v>
      </c>
      <c r="X745" s="42">
        <f t="shared" si="385"/>
        <v>7.5476437520887174E-3</v>
      </c>
      <c r="Y745" s="42">
        <f t="shared" si="359"/>
        <v>1.5334733214554665E-2</v>
      </c>
      <c r="Z745" s="10">
        <f t="shared" si="386"/>
        <v>20.75229084648937</v>
      </c>
      <c r="AA745">
        <f t="shared" si="364"/>
        <v>6598350.4460975835</v>
      </c>
      <c r="AB745" s="10">
        <f t="shared" si="365"/>
        <v>6.5983504460975837</v>
      </c>
      <c r="AC745" s="10">
        <f t="shared" si="366"/>
        <v>6.4973504460975837</v>
      </c>
      <c r="AD745" s="3">
        <f t="shared" si="367"/>
        <v>942.32783844780033</v>
      </c>
      <c r="AI745" s="94">
        <f t="shared" si="368"/>
        <v>1.1112015058534377</v>
      </c>
    </row>
    <row r="746" spans="2:35">
      <c r="B746" s="39">
        <f t="shared" si="369"/>
        <v>718</v>
      </c>
      <c r="C746" s="42">
        <f t="shared" si="370"/>
        <v>12.913669064745791</v>
      </c>
      <c r="D746" s="10">
        <f t="shared" si="371"/>
        <v>2.0863309352541108</v>
      </c>
      <c r="E746" s="40">
        <f t="shared" si="372"/>
        <v>41.827338129491778</v>
      </c>
      <c r="F746" s="40">
        <f t="shared" si="373"/>
        <v>46</v>
      </c>
      <c r="G746" s="3">
        <f t="shared" si="374"/>
        <v>295.86330935253091</v>
      </c>
      <c r="H746" s="3">
        <f t="shared" si="375"/>
        <v>150.59214621494854</v>
      </c>
      <c r="I746">
        <f t="shared" si="360"/>
        <v>1.5059214621494855E-4</v>
      </c>
      <c r="J746" s="4">
        <f t="shared" si="376"/>
        <v>1521.729530794496</v>
      </c>
      <c r="K746" s="40">
        <f t="shared" si="377"/>
        <v>10.104972729603354</v>
      </c>
      <c r="L746" s="40">
        <f t="shared" si="361"/>
        <v>0</v>
      </c>
      <c r="M746" s="10">
        <f t="shared" si="378"/>
        <v>6.5983504460975837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15.079256643550968</v>
      </c>
      <c r="Q746" s="42">
        <f t="shared" si="380"/>
        <v>0.86683955819273006</v>
      </c>
      <c r="R746" s="4">
        <f t="shared" si="381"/>
        <v>85157.696577783368</v>
      </c>
      <c r="S746">
        <f t="shared" si="362"/>
        <v>8.5157696577783368E-5</v>
      </c>
      <c r="T746" s="41">
        <f t="shared" si="363"/>
        <v>7.3969283869085778E-4</v>
      </c>
      <c r="U746" s="42">
        <f t="shared" si="382"/>
        <v>0.1512111155053068</v>
      </c>
      <c r="V746" s="42">
        <f t="shared" si="383"/>
        <v>1.1182292197456778</v>
      </c>
      <c r="W746" s="42">
        <f t="shared" si="384"/>
        <v>1.1107235705155631</v>
      </c>
      <c r="X746" s="42">
        <f t="shared" si="385"/>
        <v>7.5056492301146527E-3</v>
      </c>
      <c r="Y746" s="42">
        <f t="shared" si="359"/>
        <v>1.5343685492135724E-2</v>
      </c>
      <c r="Z746" s="10">
        <f t="shared" si="386"/>
        <v>20.743320321029039</v>
      </c>
      <c r="AA746">
        <f t="shared" si="364"/>
        <v>6595541.8574924711</v>
      </c>
      <c r="AB746" s="10">
        <f t="shared" si="365"/>
        <v>6.5955418574924707</v>
      </c>
      <c r="AC746" s="10">
        <f t="shared" si="366"/>
        <v>6.4945418574924707</v>
      </c>
      <c r="AD746" s="3">
        <f t="shared" si="367"/>
        <v>941.92050144923439</v>
      </c>
      <c r="AI746" s="94">
        <f t="shared" si="368"/>
        <v>1.1107235705155631</v>
      </c>
    </row>
    <row r="747" spans="2:35">
      <c r="B747" s="39">
        <f t="shared" si="369"/>
        <v>719</v>
      </c>
      <c r="C747" s="42">
        <f t="shared" si="370"/>
        <v>12.93165467625658</v>
      </c>
      <c r="D747" s="10">
        <f t="shared" si="371"/>
        <v>2.0683453237433227</v>
      </c>
      <c r="E747" s="40">
        <f t="shared" si="372"/>
        <v>41.863309352513355</v>
      </c>
      <c r="F747" s="40">
        <f t="shared" si="373"/>
        <v>46</v>
      </c>
      <c r="G747" s="3">
        <f t="shared" si="374"/>
        <v>295.68345323742301</v>
      </c>
      <c r="H747" s="3">
        <f t="shared" si="375"/>
        <v>150.59214621494854</v>
      </c>
      <c r="I747">
        <f t="shared" si="360"/>
        <v>1.5059214621494855E-4</v>
      </c>
      <c r="J747" s="4">
        <f t="shared" si="376"/>
        <v>1524.0939365796</v>
      </c>
      <c r="K747" s="40">
        <f t="shared" si="377"/>
        <v>10.120673454007196</v>
      </c>
      <c r="L747" s="40">
        <f t="shared" si="361"/>
        <v>0</v>
      </c>
      <c r="M747" s="10">
        <f t="shared" si="378"/>
        <v>6.5955418574924707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15.077208849287326</v>
      </c>
      <c r="Q747" s="42">
        <f t="shared" si="380"/>
        <v>0.86803245879459701</v>
      </c>
      <c r="R747" s="4">
        <f t="shared" si="381"/>
        <v>84406.81331368543</v>
      </c>
      <c r="S747">
        <f t="shared" si="362"/>
        <v>8.4406813313685433E-5</v>
      </c>
      <c r="T747" s="41">
        <f t="shared" si="363"/>
        <v>7.404437219549557E-4</v>
      </c>
      <c r="U747" s="42">
        <f t="shared" si="382"/>
        <v>0.14987780212857868</v>
      </c>
      <c r="V747" s="42">
        <f t="shared" si="383"/>
        <v>1.117707019881983</v>
      </c>
      <c r="W747" s="42">
        <f t="shared" si="384"/>
        <v>1.1102434416400377</v>
      </c>
      <c r="X747" s="42">
        <f t="shared" si="385"/>
        <v>7.4635782419452124E-3</v>
      </c>
      <c r="Y747" s="42">
        <f t="shared" si="359"/>
        <v>1.5352588799112622E-2</v>
      </c>
      <c r="Z747" s="10">
        <f t="shared" si="386"/>
        <v>20.734308825764593</v>
      </c>
      <c r="AA747">
        <f t="shared" si="364"/>
        <v>6592720.4416203843</v>
      </c>
      <c r="AB747" s="10">
        <f t="shared" si="365"/>
        <v>6.5927204416203846</v>
      </c>
      <c r="AC747" s="10">
        <f t="shared" si="366"/>
        <v>6.4917204416203846</v>
      </c>
      <c r="AD747" s="3">
        <f t="shared" si="367"/>
        <v>941.51130407837331</v>
      </c>
      <c r="AI747" s="94">
        <f t="shared" si="368"/>
        <v>1.1102434416400377</v>
      </c>
    </row>
    <row r="748" spans="2:35">
      <c r="B748" s="39">
        <f t="shared" si="369"/>
        <v>720</v>
      </c>
      <c r="C748" s="42">
        <f t="shared" si="370"/>
        <v>12.949640287767368</v>
      </c>
      <c r="D748" s="10">
        <f t="shared" si="371"/>
        <v>2.0503597122325345</v>
      </c>
      <c r="E748" s="40">
        <f t="shared" si="372"/>
        <v>41.899280575534931</v>
      </c>
      <c r="F748" s="40">
        <f t="shared" si="373"/>
        <v>46</v>
      </c>
      <c r="G748" s="3">
        <f t="shared" si="374"/>
        <v>295.50359712231511</v>
      </c>
      <c r="H748" s="3">
        <f t="shared" si="375"/>
        <v>150.59214621494854</v>
      </c>
      <c r="I748">
        <f t="shared" si="360"/>
        <v>1.5059214621494855E-4</v>
      </c>
      <c r="J748" s="4">
        <f t="shared" si="376"/>
        <v>1526.4603748634452</v>
      </c>
      <c r="K748" s="40">
        <f t="shared" si="377"/>
        <v>10.136387675122469</v>
      </c>
      <c r="L748" s="40">
        <f t="shared" si="361"/>
        <v>0</v>
      </c>
      <c r="M748" s="10">
        <f t="shared" si="378"/>
        <v>6.5927204416203846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15.075151104420351</v>
      </c>
      <c r="Q748" s="42">
        <f t="shared" si="380"/>
        <v>0.86922552222634686</v>
      </c>
      <c r="R748" s="4">
        <f t="shared" si="381"/>
        <v>83656.179944576477</v>
      </c>
      <c r="S748">
        <f t="shared" si="362"/>
        <v>8.3656179944576478E-5</v>
      </c>
      <c r="T748" s="41">
        <f t="shared" si="363"/>
        <v>7.4119435532406469E-4</v>
      </c>
      <c r="U748" s="42">
        <f t="shared" si="382"/>
        <v>0.14854493248038667</v>
      </c>
      <c r="V748" s="42">
        <f t="shared" si="383"/>
        <v>1.1171825510041071</v>
      </c>
      <c r="W748" s="42">
        <f t="shared" si="384"/>
        <v>1.1097611199402384</v>
      </c>
      <c r="X748" s="42">
        <f t="shared" si="385"/>
        <v>7.421431063868722E-3</v>
      </c>
      <c r="Y748" s="42">
        <f t="shared" si="359"/>
        <v>1.5361443037126176E-2</v>
      </c>
      <c r="Z748" s="10">
        <f t="shared" si="386"/>
        <v>20.725256374098873</v>
      </c>
      <c r="AA748">
        <f t="shared" si="364"/>
        <v>6589886.2026776271</v>
      </c>
      <c r="AB748" s="10">
        <f t="shared" si="365"/>
        <v>6.5898862026776275</v>
      </c>
      <c r="AC748" s="10">
        <f t="shared" si="366"/>
        <v>6.4888862026776275</v>
      </c>
      <c r="AD748" s="3">
        <f t="shared" si="367"/>
        <v>941.10024694381832</v>
      </c>
      <c r="AI748" s="94">
        <f t="shared" si="368"/>
        <v>1.1097611199402384</v>
      </c>
    </row>
    <row r="749" spans="2:35">
      <c r="B749" s="39">
        <f t="shared" si="369"/>
        <v>721</v>
      </c>
      <c r="C749" s="42">
        <f t="shared" si="370"/>
        <v>12.967625899278156</v>
      </c>
      <c r="D749" s="10">
        <f t="shared" si="371"/>
        <v>2.0323741007217464</v>
      </c>
      <c r="E749" s="40">
        <f t="shared" si="372"/>
        <v>41.935251798556507</v>
      </c>
      <c r="F749" s="40">
        <f t="shared" si="373"/>
        <v>46</v>
      </c>
      <c r="G749" s="3">
        <f t="shared" si="374"/>
        <v>295.32374100720722</v>
      </c>
      <c r="H749" s="3">
        <f t="shared" si="375"/>
        <v>150.59214621494854</v>
      </c>
      <c r="I749">
        <f t="shared" si="360"/>
        <v>1.5059214621494855E-4</v>
      </c>
      <c r="J749" s="4">
        <f t="shared" si="376"/>
        <v>1528.8288456460309</v>
      </c>
      <c r="K749" s="40">
        <f t="shared" si="377"/>
        <v>10.152115392949169</v>
      </c>
      <c r="L749" s="40">
        <f t="shared" si="361"/>
        <v>0</v>
      </c>
      <c r="M749" s="10">
        <f t="shared" si="378"/>
        <v>6.5898862026776275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15.073083403402819</v>
      </c>
      <c r="Q749" s="42">
        <f t="shared" si="380"/>
        <v>0.87041874932059404</v>
      </c>
      <c r="R749" s="4">
        <f t="shared" si="381"/>
        <v>82905.797567128626</v>
      </c>
      <c r="S749">
        <f t="shared" si="362"/>
        <v>8.2905797567128626E-5</v>
      </c>
      <c r="T749" s="41">
        <f t="shared" si="363"/>
        <v>7.4194473770151253E-4</v>
      </c>
      <c r="U749" s="42">
        <f t="shared" si="382"/>
        <v>0.14721250850804762</v>
      </c>
      <c r="V749" s="42">
        <f t="shared" si="383"/>
        <v>1.1166558141052585</v>
      </c>
      <c r="W749" s="42">
        <f t="shared" si="384"/>
        <v>1.1092766061335246</v>
      </c>
      <c r="X749" s="42">
        <f t="shared" si="385"/>
        <v>7.3792079717338588E-3</v>
      </c>
      <c r="Y749" s="42">
        <f t="shared" si="359"/>
        <v>1.5370248108012134E-2</v>
      </c>
      <c r="Z749" s="10">
        <f t="shared" si="386"/>
        <v>20.716162979507036</v>
      </c>
      <c r="AA749">
        <f t="shared" si="364"/>
        <v>6587039.1448831474</v>
      </c>
      <c r="AB749" s="10">
        <f t="shared" si="365"/>
        <v>6.5870391448831471</v>
      </c>
      <c r="AC749" s="10">
        <f t="shared" si="366"/>
        <v>6.4860391448831471</v>
      </c>
      <c r="AD749" s="3">
        <f t="shared" si="367"/>
        <v>940.68733065745425</v>
      </c>
      <c r="AI749" s="94">
        <f t="shared" si="368"/>
        <v>1.1092766061335246</v>
      </c>
    </row>
    <row r="750" spans="2:35">
      <c r="B750" s="39">
        <f t="shared" si="369"/>
        <v>722</v>
      </c>
      <c r="C750" s="42">
        <f t="shared" si="370"/>
        <v>12.985611510788944</v>
      </c>
      <c r="D750" s="10">
        <f t="shared" si="371"/>
        <v>2.0143884892109583</v>
      </c>
      <c r="E750" s="40">
        <f t="shared" si="372"/>
        <v>41.971223021578083</v>
      </c>
      <c r="F750" s="40">
        <f t="shared" si="373"/>
        <v>46</v>
      </c>
      <c r="G750" s="3">
        <f t="shared" si="374"/>
        <v>295.14388489209932</v>
      </c>
      <c r="H750" s="3">
        <f t="shared" si="375"/>
        <v>150.59214621494854</v>
      </c>
      <c r="I750">
        <f t="shared" si="360"/>
        <v>1.5059214621494855E-4</v>
      </c>
      <c r="J750" s="4">
        <f t="shared" si="376"/>
        <v>1531.1993489273573</v>
      </c>
      <c r="K750" s="40">
        <f t="shared" si="377"/>
        <v>10.167856607487295</v>
      </c>
      <c r="L750" s="40">
        <f t="shared" si="361"/>
        <v>0</v>
      </c>
      <c r="M750" s="10">
        <f t="shared" si="378"/>
        <v>6.5870391448831471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15.071005740658119</v>
      </c>
      <c r="Q750" s="42">
        <f t="shared" si="380"/>
        <v>0.87161214091106143</v>
      </c>
      <c r="R750" s="4">
        <f t="shared" si="381"/>
        <v>82155.667278013774</v>
      </c>
      <c r="S750">
        <f t="shared" si="362"/>
        <v>8.215566727801377E-5</v>
      </c>
      <c r="T750" s="41">
        <f t="shared" si="363"/>
        <v>7.4269486799062741E-4</v>
      </c>
      <c r="U750" s="42">
        <f t="shared" si="382"/>
        <v>0.14588053215887795</v>
      </c>
      <c r="V750" s="42">
        <f t="shared" si="383"/>
        <v>1.1161268101847581</v>
      </c>
      <c r="W750" s="42">
        <f t="shared" si="384"/>
        <v>1.1087899009411262</v>
      </c>
      <c r="X750" s="42">
        <f t="shared" si="385"/>
        <v>7.3369092436319505E-3</v>
      </c>
      <c r="Y750" s="42">
        <f t="shared" si="359"/>
        <v>1.5379003913803506E-2</v>
      </c>
      <c r="Z750" s="10">
        <f t="shared" si="386"/>
        <v>20.707028655538771</v>
      </c>
      <c r="AA750">
        <f t="shared" si="364"/>
        <v>6584179.2724792268</v>
      </c>
      <c r="AB750" s="10">
        <f t="shared" si="365"/>
        <v>6.5841792724792265</v>
      </c>
      <c r="AC750" s="10">
        <f t="shared" si="366"/>
        <v>6.4831792724792265</v>
      </c>
      <c r="AD750" s="3">
        <f t="shared" si="367"/>
        <v>940.27255583455064</v>
      </c>
      <c r="AI750" s="94">
        <f t="shared" si="368"/>
        <v>1.1087899009411262</v>
      </c>
    </row>
    <row r="751" spans="2:35">
      <c r="B751" s="39">
        <f t="shared" si="369"/>
        <v>723</v>
      </c>
      <c r="C751" s="42">
        <f t="shared" si="370"/>
        <v>13.003597122299732</v>
      </c>
      <c r="D751" s="10">
        <f t="shared" si="371"/>
        <v>1.9964028777001701</v>
      </c>
      <c r="E751" s="40">
        <f t="shared" si="372"/>
        <v>42.00719424459966</v>
      </c>
      <c r="F751" s="40">
        <f t="shared" si="373"/>
        <v>46</v>
      </c>
      <c r="G751" s="3">
        <f t="shared" si="374"/>
        <v>294.96402877699143</v>
      </c>
      <c r="H751" s="3">
        <f t="shared" si="375"/>
        <v>150.59214621494854</v>
      </c>
      <c r="I751">
        <f t="shared" si="360"/>
        <v>1.5059214621494855E-4</v>
      </c>
      <c r="J751" s="4">
        <f t="shared" si="376"/>
        <v>1533.5718847074247</v>
      </c>
      <c r="K751" s="40">
        <f t="shared" si="377"/>
        <v>10.183611318736851</v>
      </c>
      <c r="L751" s="40">
        <f t="shared" si="361"/>
        <v>0</v>
      </c>
      <c r="M751" s="10">
        <f t="shared" si="378"/>
        <v>6.5841792724792265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15.068918110580666</v>
      </c>
      <c r="Q751" s="42">
        <f t="shared" si="380"/>
        <v>0.8728056978325871</v>
      </c>
      <c r="R751" s="4">
        <f t="shared" si="381"/>
        <v>81405.790173903908</v>
      </c>
      <c r="S751">
        <f t="shared" si="362"/>
        <v>8.1405790173903913E-5</v>
      </c>
      <c r="T751" s="41">
        <f t="shared" si="363"/>
        <v>7.4344474509473722E-4</v>
      </c>
      <c r="U751" s="42">
        <f t="shared" si="382"/>
        <v>0.14454900538019422</v>
      </c>
      <c r="V751" s="42">
        <f t="shared" si="383"/>
        <v>1.1155955402459512</v>
      </c>
      <c r="W751" s="42">
        <f t="shared" si="384"/>
        <v>1.108301005088262</v>
      </c>
      <c r="X751" s="42">
        <f t="shared" si="385"/>
        <v>7.2945351576891859E-3</v>
      </c>
      <c r="Y751" s="42">
        <f t="shared" si="359"/>
        <v>1.5387710356730278E-2</v>
      </c>
      <c r="Z751" s="10">
        <f t="shared" si="386"/>
        <v>20.697853415816962</v>
      </c>
      <c r="AA751">
        <f t="shared" si="364"/>
        <v>6581306.5897310656</v>
      </c>
      <c r="AB751" s="10">
        <f t="shared" si="365"/>
        <v>6.5813065897310654</v>
      </c>
      <c r="AC751" s="10">
        <f t="shared" si="366"/>
        <v>6.4803065897310654</v>
      </c>
      <c r="AD751" s="3">
        <f t="shared" si="367"/>
        <v>939.85592309370054</v>
      </c>
      <c r="AI751" s="94">
        <f t="shared" si="368"/>
        <v>1.108301005088262</v>
      </c>
    </row>
    <row r="752" spans="2:35">
      <c r="B752" s="39">
        <f t="shared" si="369"/>
        <v>724</v>
      </c>
      <c r="C752" s="42">
        <f t="shared" si="370"/>
        <v>13.02158273381052</v>
      </c>
      <c r="D752" s="10">
        <f t="shared" si="371"/>
        <v>1.978417266189382</v>
      </c>
      <c r="E752" s="40">
        <f t="shared" si="372"/>
        <v>42.043165467621236</v>
      </c>
      <c r="F752" s="40">
        <f t="shared" si="373"/>
        <v>46</v>
      </c>
      <c r="G752" s="3">
        <f t="shared" si="374"/>
        <v>294.78417266188353</v>
      </c>
      <c r="H752" s="3">
        <f t="shared" si="375"/>
        <v>150.59214621494854</v>
      </c>
      <c r="I752">
        <f t="shared" si="360"/>
        <v>1.5059214621494855E-4</v>
      </c>
      <c r="J752" s="4">
        <f t="shared" si="376"/>
        <v>1535.9464529862325</v>
      </c>
      <c r="K752" s="40">
        <f t="shared" si="377"/>
        <v>10.199379526697832</v>
      </c>
      <c r="L752" s="40">
        <f t="shared" si="361"/>
        <v>0</v>
      </c>
      <c r="M752" s="10">
        <f t="shared" si="378"/>
        <v>6.5813065897310654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15.066820507535528</v>
      </c>
      <c r="Q752" s="42">
        <f t="shared" si="380"/>
        <v>0.8739994209211307</v>
      </c>
      <c r="R752" s="4">
        <f t="shared" si="381"/>
        <v>80656.167351471056</v>
      </c>
      <c r="S752">
        <f t="shared" si="362"/>
        <v>8.0656167351471055E-5</v>
      </c>
      <c r="T752" s="41">
        <f t="shared" si="363"/>
        <v>7.4419436791717014E-4</v>
      </c>
      <c r="U752" s="42">
        <f t="shared" si="382"/>
        <v>0.14321793011931311</v>
      </c>
      <c r="V752" s="42">
        <f t="shared" si="383"/>
        <v>1.1150620052972999</v>
      </c>
      <c r="W752" s="42">
        <f t="shared" si="384"/>
        <v>1.1078099193040694</v>
      </c>
      <c r="X752" s="42">
        <f t="shared" si="385"/>
        <v>7.2520859932305726E-3</v>
      </c>
      <c r="Y752" s="42">
        <f t="shared" si="359"/>
        <v>1.53963673392205E-2</v>
      </c>
      <c r="Z752" s="10">
        <f t="shared" si="386"/>
        <v>20.68863727403825</v>
      </c>
      <c r="AA752">
        <f t="shared" si="364"/>
        <v>6578421.1009269534</v>
      </c>
      <c r="AB752" s="10">
        <f t="shared" si="365"/>
        <v>6.5784211009269535</v>
      </c>
      <c r="AC752" s="10">
        <f t="shared" si="366"/>
        <v>6.4774211009269536</v>
      </c>
      <c r="AD752" s="3">
        <f t="shared" si="367"/>
        <v>939.43743305684598</v>
      </c>
      <c r="AI752" s="94">
        <f t="shared" si="368"/>
        <v>1.1078099193040694</v>
      </c>
    </row>
    <row r="753" spans="2:35">
      <c r="B753" s="39">
        <f t="shared" si="369"/>
        <v>725</v>
      </c>
      <c r="C753" s="42">
        <f t="shared" si="370"/>
        <v>13.039568345321308</v>
      </c>
      <c r="D753" s="10">
        <f t="shared" si="371"/>
        <v>1.9604316546785938</v>
      </c>
      <c r="E753" s="40">
        <f t="shared" si="372"/>
        <v>42.079136690642812</v>
      </c>
      <c r="F753" s="40">
        <f t="shared" si="373"/>
        <v>46</v>
      </c>
      <c r="G753" s="3">
        <f t="shared" si="374"/>
        <v>294.60431654677564</v>
      </c>
      <c r="H753" s="3">
        <f t="shared" si="375"/>
        <v>150.59214621494854</v>
      </c>
      <c r="I753">
        <f t="shared" si="360"/>
        <v>1.5059214621494855E-4</v>
      </c>
      <c r="J753" s="4">
        <f t="shared" si="376"/>
        <v>1538.3230537637812</v>
      </c>
      <c r="K753" s="40">
        <f t="shared" si="377"/>
        <v>10.215161231370242</v>
      </c>
      <c r="L753" s="40">
        <f t="shared" si="361"/>
        <v>0</v>
      </c>
      <c r="M753" s="10">
        <f t="shared" si="378"/>
        <v>6.5784211009269535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15.064712925858453</v>
      </c>
      <c r="Q753" s="42">
        <f t="shared" si="380"/>
        <v>0.87519331101377995</v>
      </c>
      <c r="R753" s="4">
        <f t="shared" si="381"/>
        <v>79906.799907387191</v>
      </c>
      <c r="S753">
        <f t="shared" si="362"/>
        <v>7.9906799907387185E-5</v>
      </c>
      <c r="T753" s="41">
        <f t="shared" si="363"/>
        <v>7.4494373536125396E-4</v>
      </c>
      <c r="U753" s="42">
        <f t="shared" si="382"/>
        <v>0.14188730832355115</v>
      </c>
      <c r="V753" s="42">
        <f t="shared" si="383"/>
        <v>1.1145262063522943</v>
      </c>
      <c r="W753" s="42">
        <f t="shared" si="384"/>
        <v>1.1073166443216322</v>
      </c>
      <c r="X753" s="42">
        <f t="shared" si="385"/>
        <v>7.2095620306620312E-3</v>
      </c>
      <c r="Y753" s="42">
        <f t="shared" si="359"/>
        <v>1.5404974763901248E-2</v>
      </c>
      <c r="Z753" s="10">
        <f t="shared" si="386"/>
        <v>20.67938024397338</v>
      </c>
      <c r="AA753">
        <f t="shared" si="364"/>
        <v>6575522.8103783857</v>
      </c>
      <c r="AB753" s="10">
        <f t="shared" si="365"/>
        <v>6.575522810378386</v>
      </c>
      <c r="AC753" s="10">
        <f t="shared" si="366"/>
        <v>6.4745228103783861</v>
      </c>
      <c r="AD753" s="3">
        <f t="shared" si="367"/>
        <v>939.01708634929457</v>
      </c>
      <c r="AI753" s="94">
        <f t="shared" si="368"/>
        <v>1.1073166443216322</v>
      </c>
    </row>
    <row r="754" spans="2:35">
      <c r="B754" s="39">
        <f t="shared" si="369"/>
        <v>726</v>
      </c>
      <c r="C754" s="42">
        <f t="shared" si="370"/>
        <v>13.057553956832097</v>
      </c>
      <c r="D754" s="10">
        <f t="shared" si="371"/>
        <v>1.9424460431678057</v>
      </c>
      <c r="E754" s="40">
        <f t="shared" si="372"/>
        <v>42.115107913664389</v>
      </c>
      <c r="F754" s="40">
        <f t="shared" si="373"/>
        <v>46</v>
      </c>
      <c r="G754" s="3">
        <f t="shared" si="374"/>
        <v>294.42446043166774</v>
      </c>
      <c r="H754" s="3">
        <f t="shared" si="375"/>
        <v>150.59214621494854</v>
      </c>
      <c r="I754">
        <f t="shared" si="360"/>
        <v>1.5059214621494855E-4</v>
      </c>
      <c r="J754" s="4">
        <f t="shared" si="376"/>
        <v>1540.7016870400707</v>
      </c>
      <c r="K754" s="40">
        <f t="shared" si="377"/>
        <v>10.230956432754081</v>
      </c>
      <c r="L754" s="40">
        <f t="shared" si="361"/>
        <v>0</v>
      </c>
      <c r="M754" s="10">
        <f t="shared" si="378"/>
        <v>6.575522810378386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15.062595359855855</v>
      </c>
      <c r="Q754" s="42">
        <f t="shared" si="380"/>
        <v>0.87638736894875724</v>
      </c>
      <c r="R754" s="4">
        <f t="shared" si="381"/>
        <v>79157.688938324252</v>
      </c>
      <c r="S754">
        <f t="shared" si="362"/>
        <v>7.9157688938324251E-5</v>
      </c>
      <c r="T754" s="41">
        <f t="shared" si="363"/>
        <v>7.4569284633031687E-4</v>
      </c>
      <c r="U754" s="42">
        <f t="shared" si="382"/>
        <v>0.14055714194022487</v>
      </c>
      <c r="V754" s="42">
        <f t="shared" si="383"/>
        <v>1.1139881444291742</v>
      </c>
      <c r="W754" s="42">
        <f t="shared" si="384"/>
        <v>1.106821180878002</v>
      </c>
      <c r="X754" s="42">
        <f t="shared" si="385"/>
        <v>7.1669635511721896E-3</v>
      </c>
      <c r="Y754" s="42">
        <f t="shared" si="359"/>
        <v>1.5413532533599218E-2</v>
      </c>
      <c r="Z754" s="10">
        <f t="shared" si="386"/>
        <v>20.670082339467076</v>
      </c>
      <c r="AA754">
        <f t="shared" si="364"/>
        <v>6572611.7224200144</v>
      </c>
      <c r="AB754" s="10">
        <f t="shared" si="365"/>
        <v>6.5726117224200147</v>
      </c>
      <c r="AC754" s="10">
        <f t="shared" si="366"/>
        <v>6.4716117224200147</v>
      </c>
      <c r="AD754" s="3">
        <f t="shared" si="367"/>
        <v>938.59488359971203</v>
      </c>
      <c r="AI754" s="94">
        <f t="shared" si="368"/>
        <v>1.106821180878002</v>
      </c>
    </row>
    <row r="755" spans="2:35">
      <c r="B755" s="39">
        <f t="shared" si="369"/>
        <v>727</v>
      </c>
      <c r="C755" s="42">
        <f t="shared" si="370"/>
        <v>13.075539568342885</v>
      </c>
      <c r="D755" s="10">
        <f t="shared" si="371"/>
        <v>1.9244604316570175</v>
      </c>
      <c r="E755" s="40">
        <f t="shared" si="372"/>
        <v>42.151079136685965</v>
      </c>
      <c r="F755" s="40">
        <f t="shared" si="373"/>
        <v>46</v>
      </c>
      <c r="G755" s="3">
        <f t="shared" si="374"/>
        <v>294.24460431655984</v>
      </c>
      <c r="H755" s="3">
        <f t="shared" si="375"/>
        <v>150.59214621494854</v>
      </c>
      <c r="I755">
        <f t="shared" si="360"/>
        <v>1.5059214621494855E-4</v>
      </c>
      <c r="J755" s="4">
        <f t="shared" si="376"/>
        <v>1543.0823528151009</v>
      </c>
      <c r="K755" s="40">
        <f t="shared" si="377"/>
        <v>10.246765130849345</v>
      </c>
      <c r="L755" s="40">
        <f t="shared" si="361"/>
        <v>0</v>
      </c>
      <c r="M755" s="10">
        <f t="shared" si="378"/>
        <v>6.5726117224200147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15.060467803804709</v>
      </c>
      <c r="Q755" s="42">
        <f t="shared" si="380"/>
        <v>0.87758159556542603</v>
      </c>
      <c r="R755" s="4">
        <f t="shared" si="381"/>
        <v>78408.835540954213</v>
      </c>
      <c r="S755">
        <f t="shared" si="362"/>
        <v>7.8408835540954213E-5</v>
      </c>
      <c r="T755" s="41">
        <f t="shared" si="363"/>
        <v>7.4644169972768696E-4</v>
      </c>
      <c r="U755" s="42">
        <f t="shared" si="382"/>
        <v>0.13922743291665074</v>
      </c>
      <c r="V755" s="42">
        <f t="shared" si="383"/>
        <v>1.1134478205512228</v>
      </c>
      <c r="W755" s="42">
        <f t="shared" si="384"/>
        <v>1.106323529714188</v>
      </c>
      <c r="X755" s="42">
        <f t="shared" si="385"/>
        <v>7.1242908370348079E-3</v>
      </c>
      <c r="Y755" s="42">
        <f t="shared" si="359"/>
        <v>1.5422040551341694E-2</v>
      </c>
      <c r="Z755" s="10">
        <f t="shared" si="386"/>
        <v>20.66074357443841</v>
      </c>
      <c r="AA755">
        <f t="shared" si="364"/>
        <v>6569687.8414097764</v>
      </c>
      <c r="AB755" s="10">
        <f t="shared" si="365"/>
        <v>6.5696878414097766</v>
      </c>
      <c r="AC755" s="10">
        <f t="shared" si="366"/>
        <v>6.4686878414097766</v>
      </c>
      <c r="AD755" s="3">
        <f t="shared" si="367"/>
        <v>938.17082544014158</v>
      </c>
      <c r="AI755" s="94">
        <f t="shared" si="368"/>
        <v>1.106323529714188</v>
      </c>
    </row>
    <row r="756" spans="2:35">
      <c r="B756" s="39">
        <f t="shared" si="369"/>
        <v>728</v>
      </c>
      <c r="C756" s="42">
        <f t="shared" si="370"/>
        <v>13.093525179853673</v>
      </c>
      <c r="D756" s="10">
        <f t="shared" si="371"/>
        <v>1.9064748201462294</v>
      </c>
      <c r="E756" s="40">
        <f t="shared" si="372"/>
        <v>42.187050359707541</v>
      </c>
      <c r="F756" s="40">
        <f t="shared" si="373"/>
        <v>46</v>
      </c>
      <c r="G756" s="3">
        <f t="shared" si="374"/>
        <v>294.06474820145195</v>
      </c>
      <c r="H756" s="3">
        <f t="shared" si="375"/>
        <v>150.59214621494854</v>
      </c>
      <c r="I756">
        <f t="shared" si="360"/>
        <v>1.5059214621494855E-4</v>
      </c>
      <c r="J756" s="4">
        <f t="shared" si="376"/>
        <v>1545.4650510888719</v>
      </c>
      <c r="K756" s="40">
        <f t="shared" si="377"/>
        <v>10.262587325656039</v>
      </c>
      <c r="L756" s="40">
        <f t="shared" si="361"/>
        <v>0</v>
      </c>
      <c r="M756" s="10">
        <f t="shared" si="378"/>
        <v>6.5696878414097766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15.058330251952549</v>
      </c>
      <c r="Q756" s="42">
        <f t="shared" si="380"/>
        <v>0.87877599170429777</v>
      </c>
      <c r="R756" s="4">
        <f t="shared" si="381"/>
        <v>77660.240811949188</v>
      </c>
      <c r="S756">
        <f t="shared" si="362"/>
        <v>7.7660240811949183E-5</v>
      </c>
      <c r="T756" s="41">
        <f t="shared" si="363"/>
        <v>7.47190294456692E-4</v>
      </c>
      <c r="U756" s="42">
        <f t="shared" si="382"/>
        <v>0.13789818320014569</v>
      </c>
      <c r="V756" s="42">
        <f t="shared" si="383"/>
        <v>1.1129052357459122</v>
      </c>
      <c r="W756" s="42">
        <f t="shared" si="384"/>
        <v>1.1058236915751811</v>
      </c>
      <c r="X756" s="42">
        <f t="shared" si="385"/>
        <v>7.0815441707310356E-3</v>
      </c>
      <c r="Y756" s="42">
        <f t="shared" si="359"/>
        <v>1.5430498720356465E-2</v>
      </c>
      <c r="Z756" s="10">
        <f t="shared" si="386"/>
        <v>20.651363962879785</v>
      </c>
      <c r="AA756">
        <f t="shared" si="364"/>
        <v>6566751.1717285607</v>
      </c>
      <c r="AB756" s="10">
        <f t="shared" si="365"/>
        <v>6.5667511717285603</v>
      </c>
      <c r="AC756" s="10">
        <f t="shared" si="366"/>
        <v>6.4657511717285603</v>
      </c>
      <c r="AD756" s="3">
        <f t="shared" si="367"/>
        <v>937.74491250595509</v>
      </c>
      <c r="AI756" s="94">
        <f t="shared" si="368"/>
        <v>1.1058236915751811</v>
      </c>
    </row>
    <row r="757" spans="2:35">
      <c r="B757" s="39">
        <f t="shared" si="369"/>
        <v>729</v>
      </c>
      <c r="C757" s="42">
        <f t="shared" si="370"/>
        <v>13.111510791364461</v>
      </c>
      <c r="D757" s="10">
        <f t="shared" si="371"/>
        <v>1.8884892086354412</v>
      </c>
      <c r="E757" s="40">
        <f t="shared" si="372"/>
        <v>42.223021582729118</v>
      </c>
      <c r="F757" s="40">
        <f t="shared" si="373"/>
        <v>46</v>
      </c>
      <c r="G757" s="3">
        <f t="shared" si="374"/>
        <v>293.88489208634405</v>
      </c>
      <c r="H757" s="3">
        <f t="shared" si="375"/>
        <v>150.59214621494854</v>
      </c>
      <c r="I757">
        <f t="shared" si="360"/>
        <v>1.5059214621494855E-4</v>
      </c>
      <c r="J757" s="4">
        <f t="shared" si="376"/>
        <v>1547.8497818613837</v>
      </c>
      <c r="K757" s="40">
        <f t="shared" si="377"/>
        <v>10.278423017174161</v>
      </c>
      <c r="L757" s="40">
        <f t="shared" si="361"/>
        <v>0</v>
      </c>
      <c r="M757" s="10">
        <f t="shared" si="378"/>
        <v>6.5667511717285603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15.056182698517132</v>
      </c>
      <c r="Q757" s="42">
        <f t="shared" si="380"/>
        <v>0.87997055820703818</v>
      </c>
      <c r="R757" s="4">
        <f t="shared" si="381"/>
        <v>76911.905847980961</v>
      </c>
      <c r="S757">
        <f t="shared" si="362"/>
        <v>7.6911905847980958E-5</v>
      </c>
      <c r="T757" s="41">
        <f t="shared" si="363"/>
        <v>7.479386294206602E-4</v>
      </c>
      <c r="U757" s="42">
        <f t="shared" si="382"/>
        <v>0.13656939473802587</v>
      </c>
      <c r="V757" s="42">
        <f t="shared" si="383"/>
        <v>1.1123603910468653</v>
      </c>
      <c r="W757" s="42">
        <f t="shared" si="384"/>
        <v>1.1053216672098947</v>
      </c>
      <c r="X757" s="42">
        <f t="shared" si="385"/>
        <v>7.0387238369706839E-3</v>
      </c>
      <c r="Y757" s="42">
        <f t="shared" si="359"/>
        <v>1.5438906944074151E-2</v>
      </c>
      <c r="Z757" s="10">
        <f t="shared" si="386"/>
        <v>20.641943518859094</v>
      </c>
      <c r="AA757">
        <f t="shared" si="364"/>
        <v>6563801.7177808955</v>
      </c>
      <c r="AB757" s="10">
        <f t="shared" si="365"/>
        <v>6.5638017177808958</v>
      </c>
      <c r="AC757" s="10">
        <f t="shared" si="366"/>
        <v>6.4628017177808958</v>
      </c>
      <c r="AD757" s="3">
        <f t="shared" si="367"/>
        <v>937.31714543595297</v>
      </c>
      <c r="AI757" s="94">
        <f t="shared" si="368"/>
        <v>1.1053216672098947</v>
      </c>
    </row>
    <row r="758" spans="2:35">
      <c r="B758" s="39">
        <f t="shared" si="369"/>
        <v>730</v>
      </c>
      <c r="C758" s="42">
        <f t="shared" si="370"/>
        <v>13.129496402875249</v>
      </c>
      <c r="D758" s="10">
        <f t="shared" si="371"/>
        <v>1.8705035971246531</v>
      </c>
      <c r="E758" s="40">
        <f t="shared" si="372"/>
        <v>42.258992805750694</v>
      </c>
      <c r="F758" s="40">
        <f t="shared" si="373"/>
        <v>46</v>
      </c>
      <c r="G758" s="3">
        <f t="shared" si="374"/>
        <v>293.70503597123616</v>
      </c>
      <c r="H758" s="3">
        <f t="shared" si="375"/>
        <v>150.59214621494854</v>
      </c>
      <c r="I758">
        <f t="shared" si="360"/>
        <v>1.5059214621494855E-4</v>
      </c>
      <c r="J758" s="4">
        <f t="shared" si="376"/>
        <v>1550.2365451326359</v>
      </c>
      <c r="K758" s="40">
        <f t="shared" si="377"/>
        <v>10.294272205403708</v>
      </c>
      <c r="L758" s="40">
        <f t="shared" si="361"/>
        <v>0</v>
      </c>
      <c r="M758" s="10">
        <f t="shared" si="378"/>
        <v>6.5638017177808958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15.054025137686862</v>
      </c>
      <c r="Q758" s="42">
        <f t="shared" si="380"/>
        <v>0.88116529591647386</v>
      </c>
      <c r="R758" s="4">
        <f t="shared" si="381"/>
        <v>76163.831745721705</v>
      </c>
      <c r="S758">
        <f t="shared" si="362"/>
        <v>7.6163831745721704E-5</v>
      </c>
      <c r="T758" s="41">
        <f t="shared" si="363"/>
        <v>7.4868670352291943E-4</v>
      </c>
      <c r="U758" s="42">
        <f t="shared" si="382"/>
        <v>0.13524106947760819</v>
      </c>
      <c r="V758" s="42">
        <f t="shared" si="383"/>
        <v>1.1118132874914439</v>
      </c>
      <c r="W758" s="42">
        <f t="shared" si="384"/>
        <v>1.1048174573712843</v>
      </c>
      <c r="X758" s="42">
        <f t="shared" si="385"/>
        <v>6.9958301201595852E-3</v>
      </c>
      <c r="Y758" s="42">
        <f t="shared" si="359"/>
        <v>1.5447265126127511E-2</v>
      </c>
      <c r="Z758" s="10">
        <f t="shared" si="386"/>
        <v>20.6324822565179</v>
      </c>
      <c r="AA758">
        <f t="shared" si="364"/>
        <v>6560839.4839943731</v>
      </c>
      <c r="AB758" s="10">
        <f t="shared" si="365"/>
        <v>6.5608394839943731</v>
      </c>
      <c r="AC758" s="10">
        <f t="shared" si="366"/>
        <v>6.4598394839943731</v>
      </c>
      <c r="AD758" s="3">
        <f t="shared" si="367"/>
        <v>936.88752487228032</v>
      </c>
      <c r="AI758" s="94">
        <f t="shared" si="368"/>
        <v>1.1048174573712843</v>
      </c>
    </row>
    <row r="759" spans="2:35">
      <c r="B759" s="39">
        <f t="shared" si="369"/>
        <v>731</v>
      </c>
      <c r="C759" s="42">
        <f t="shared" si="370"/>
        <v>13.147482014386037</v>
      </c>
      <c r="D759" s="10">
        <f t="shared" si="371"/>
        <v>1.8525179856138649</v>
      </c>
      <c r="E759" s="40">
        <f t="shared" si="372"/>
        <v>42.29496402877227</v>
      </c>
      <c r="F759" s="40">
        <f t="shared" si="373"/>
        <v>46</v>
      </c>
      <c r="G759" s="3">
        <f t="shared" si="374"/>
        <v>293.52517985612826</v>
      </c>
      <c r="H759" s="3">
        <f t="shared" si="375"/>
        <v>150.59214621494854</v>
      </c>
      <c r="I759">
        <f t="shared" si="360"/>
        <v>1.5059214621494855E-4</v>
      </c>
      <c r="J759" s="4">
        <f t="shared" si="376"/>
        <v>1552.6253409026292</v>
      </c>
      <c r="K759" s="40">
        <f t="shared" si="377"/>
        <v>10.310134890344685</v>
      </c>
      <c r="L759" s="40">
        <f t="shared" si="361"/>
        <v>0</v>
      </c>
      <c r="M759" s="10">
        <f t="shared" si="378"/>
        <v>6.5608394839943731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15.051857563620256</v>
      </c>
      <c r="Q759" s="42">
        <f t="shared" si="380"/>
        <v>0.88236020567659934</v>
      </c>
      <c r="R759" s="4">
        <f t="shared" si="381"/>
        <v>75416.019601843247</v>
      </c>
      <c r="S759">
        <f t="shared" si="362"/>
        <v>7.5416019601843245E-5</v>
      </c>
      <c r="T759" s="41">
        <f t="shared" si="363"/>
        <v>7.4943451566679789E-4</v>
      </c>
      <c r="U759" s="42">
        <f t="shared" si="382"/>
        <v>0.13391320936620899</v>
      </c>
      <c r="V759" s="42">
        <f t="shared" si="383"/>
        <v>1.1112639261225579</v>
      </c>
      <c r="W759" s="42">
        <f t="shared" si="384"/>
        <v>1.1043110628162478</v>
      </c>
      <c r="X759" s="42">
        <f t="shared" si="385"/>
        <v>6.9528633063100642E-3</v>
      </c>
      <c r="Y759" s="42">
        <f t="shared" si="359"/>
        <v>1.5455573170353039E-2</v>
      </c>
      <c r="Z759" s="10">
        <f t="shared" si="386"/>
        <v>20.622980190072617</v>
      </c>
      <c r="AA759">
        <f t="shared" si="364"/>
        <v>6557864.4748200225</v>
      </c>
      <c r="AB759" s="10">
        <f t="shared" si="365"/>
        <v>6.5578644748200228</v>
      </c>
      <c r="AC759" s="10">
        <f t="shared" si="366"/>
        <v>6.4568644748200228</v>
      </c>
      <c r="AD759" s="3">
        <f t="shared" si="367"/>
        <v>936.45605146048183</v>
      </c>
      <c r="AI759" s="94">
        <f t="shared" si="368"/>
        <v>1.1043110628162478</v>
      </c>
    </row>
    <row r="760" spans="2:35">
      <c r="B760" s="39">
        <f t="shared" si="369"/>
        <v>732</v>
      </c>
      <c r="C760" s="42">
        <f t="shared" si="370"/>
        <v>13.165467625896826</v>
      </c>
      <c r="D760" s="10">
        <f t="shared" si="371"/>
        <v>1.8345323741030768</v>
      </c>
      <c r="E760" s="40">
        <f t="shared" si="372"/>
        <v>42.330935251793846</v>
      </c>
      <c r="F760" s="40">
        <f t="shared" si="373"/>
        <v>46</v>
      </c>
      <c r="G760" s="3">
        <f t="shared" si="374"/>
        <v>293.34532374102037</v>
      </c>
      <c r="H760" s="3">
        <f t="shared" si="375"/>
        <v>150.59214621494854</v>
      </c>
      <c r="I760">
        <f t="shared" si="360"/>
        <v>1.5059214621494855E-4</v>
      </c>
      <c r="J760" s="4">
        <f t="shared" si="376"/>
        <v>1555.0161691713629</v>
      </c>
      <c r="K760" s="40">
        <f t="shared" si="377"/>
        <v>10.326011071997087</v>
      </c>
      <c r="L760" s="40">
        <f t="shared" si="361"/>
        <v>0</v>
      </c>
      <c r="M760" s="10">
        <f t="shared" si="378"/>
        <v>6.5578644748200228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15.049679970446148</v>
      </c>
      <c r="Q760" s="42">
        <f t="shared" si="380"/>
        <v>0.88355528833258323</v>
      </c>
      <c r="R760" s="4">
        <f t="shared" si="381"/>
        <v>74668.470513017703</v>
      </c>
      <c r="S760">
        <f t="shared" si="362"/>
        <v>7.4668470513017705E-5</v>
      </c>
      <c r="T760" s="41">
        <f t="shared" si="363"/>
        <v>7.5018206475562345E-4</v>
      </c>
      <c r="U760" s="42">
        <f t="shared" si="382"/>
        <v>0.13258581635114502</v>
      </c>
      <c r="V760" s="42">
        <f t="shared" si="383"/>
        <v>1.1107123079877173</v>
      </c>
      <c r="W760" s="42">
        <f t="shared" si="384"/>
        <v>1.1038024843056897</v>
      </c>
      <c r="X760" s="42">
        <f t="shared" si="385"/>
        <v>6.9098236820275272E-3</v>
      </c>
      <c r="Y760" s="42">
        <f t="shared" si="359"/>
        <v>1.5463830980791337E-2</v>
      </c>
      <c r="Z760" s="10">
        <f t="shared" si="386"/>
        <v>20.613437333814129</v>
      </c>
      <c r="AA760">
        <f t="shared" si="364"/>
        <v>6554876.6947321864</v>
      </c>
      <c r="AB760" s="10">
        <f t="shared" si="365"/>
        <v>6.5548766947321866</v>
      </c>
      <c r="AC760" s="10">
        <f t="shared" si="366"/>
        <v>6.4538766947321866</v>
      </c>
      <c r="AD760" s="3">
        <f t="shared" si="367"/>
        <v>936.02272584948321</v>
      </c>
      <c r="AI760" s="94">
        <f t="shared" si="368"/>
        <v>1.1038024843056897</v>
      </c>
    </row>
    <row r="761" spans="2:35">
      <c r="B761" s="39">
        <f t="shared" si="369"/>
        <v>733</v>
      </c>
      <c r="C761" s="42">
        <f t="shared" si="370"/>
        <v>13.183453237407614</v>
      </c>
      <c r="D761" s="10">
        <f t="shared" si="371"/>
        <v>1.8165467625922886</v>
      </c>
      <c r="E761" s="40">
        <f t="shared" si="372"/>
        <v>42.366906474815423</v>
      </c>
      <c r="F761" s="40">
        <f t="shared" si="373"/>
        <v>46</v>
      </c>
      <c r="G761" s="3">
        <f t="shared" si="374"/>
        <v>293.16546762591247</v>
      </c>
      <c r="H761" s="3">
        <f t="shared" si="375"/>
        <v>150.59214621494854</v>
      </c>
      <c r="I761">
        <f t="shared" si="360"/>
        <v>1.5059214621494855E-4</v>
      </c>
      <c r="J761" s="4">
        <f t="shared" si="376"/>
        <v>1557.4090299388374</v>
      </c>
      <c r="K761" s="40">
        <f t="shared" si="377"/>
        <v>10.341900750360917</v>
      </c>
      <c r="L761" s="40">
        <f t="shared" si="361"/>
        <v>0</v>
      </c>
      <c r="M761" s="10">
        <f t="shared" si="378"/>
        <v>6.5548766947321866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15.047492352263502</v>
      </c>
      <c r="Q761" s="42">
        <f t="shared" si="380"/>
        <v>0.88475054473077519</v>
      </c>
      <c r="R761" s="4">
        <f t="shared" si="381"/>
        <v>73921.18557591697</v>
      </c>
      <c r="S761">
        <f t="shared" si="362"/>
        <v>7.3921185575916964E-5</v>
      </c>
      <c r="T761" s="41">
        <f t="shared" si="363"/>
        <v>7.5092934969272422E-4</v>
      </c>
      <c r="U761" s="42">
        <f t="shared" si="382"/>
        <v>0.13125889237973271</v>
      </c>
      <c r="V761" s="42">
        <f t="shared" si="383"/>
        <v>1.1101584341397654</v>
      </c>
      <c r="W761" s="42">
        <f t="shared" si="384"/>
        <v>1.1032917226044994</v>
      </c>
      <c r="X761" s="42">
        <f t="shared" si="385"/>
        <v>6.866711535266079E-3</v>
      </c>
      <c r="Y761" s="42">
        <f t="shared" si="359"/>
        <v>1.5472038461688402E-2</v>
      </c>
      <c r="Z761" s="10">
        <f t="shared" si="386"/>
        <v>20.603853702108548</v>
      </c>
      <c r="AA761">
        <f t="shared" si="364"/>
        <v>6551876.1482287617</v>
      </c>
      <c r="AB761" s="10">
        <f t="shared" si="365"/>
        <v>6.5518761482287617</v>
      </c>
      <c r="AC761" s="10">
        <f t="shared" si="366"/>
        <v>6.4508761482287618</v>
      </c>
      <c r="AD761" s="3">
        <f t="shared" si="367"/>
        <v>935.58754869162601</v>
      </c>
      <c r="AI761" s="94">
        <f t="shared" si="368"/>
        <v>1.1032917226044994</v>
      </c>
    </row>
    <row r="762" spans="2:35">
      <c r="B762" s="39">
        <f t="shared" si="369"/>
        <v>734</v>
      </c>
      <c r="C762" s="42">
        <f t="shared" si="370"/>
        <v>13.201438848918402</v>
      </c>
      <c r="D762" s="10">
        <f t="shared" si="371"/>
        <v>1.7985611510815005</v>
      </c>
      <c r="E762" s="40">
        <f t="shared" si="372"/>
        <v>42.402877697836999</v>
      </c>
      <c r="F762" s="40">
        <f t="shared" si="373"/>
        <v>46</v>
      </c>
      <c r="G762" s="3">
        <f t="shared" si="374"/>
        <v>292.98561151080457</v>
      </c>
      <c r="H762" s="3">
        <f t="shared" si="375"/>
        <v>150.59214621494854</v>
      </c>
      <c r="I762">
        <f t="shared" si="360"/>
        <v>1.5059214621494855E-4</v>
      </c>
      <c r="J762" s="4">
        <f t="shared" si="376"/>
        <v>1559.803923205053</v>
      </c>
      <c r="K762" s="40">
        <f t="shared" si="377"/>
        <v>10.35780392543618</v>
      </c>
      <c r="L762" s="40">
        <f t="shared" si="361"/>
        <v>0</v>
      </c>
      <c r="M762" s="10">
        <f t="shared" si="378"/>
        <v>6.5518761482287617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15.045294703141488</v>
      </c>
      <c r="Q762" s="42">
        <f t="shared" si="380"/>
        <v>0.8859459757187127</v>
      </c>
      <c r="R762" s="4">
        <f t="shared" si="381"/>
        <v>73174.165887213006</v>
      </c>
      <c r="S762">
        <f t="shared" si="362"/>
        <v>7.3174165887213011E-5</v>
      </c>
      <c r="T762" s="41">
        <f t="shared" si="363"/>
        <v>7.5167636938142817E-4</v>
      </c>
      <c r="U762" s="42">
        <f t="shared" si="382"/>
        <v>0.12993243939928864</v>
      </c>
      <c r="V762" s="42">
        <f t="shared" si="383"/>
        <v>1.1096023056359048</v>
      </c>
      <c r="W762" s="42">
        <f t="shared" si="384"/>
        <v>1.1027787784815943</v>
      </c>
      <c r="X762" s="42">
        <f t="shared" si="385"/>
        <v>6.8235271543104492E-3</v>
      </c>
      <c r="Y762" s="42">
        <f t="shared" si="359"/>
        <v>1.5480195517495698E-2</v>
      </c>
      <c r="Z762" s="10">
        <f t="shared" si="386"/>
        <v>20.594229309396418</v>
      </c>
      <c r="AA762">
        <f t="shared" si="364"/>
        <v>6548862.839830949</v>
      </c>
      <c r="AB762" s="10">
        <f t="shared" si="365"/>
        <v>6.5488628398309494</v>
      </c>
      <c r="AC762" s="10">
        <f t="shared" si="366"/>
        <v>6.4478628398309494</v>
      </c>
      <c r="AD762" s="3">
        <f t="shared" si="367"/>
        <v>935.15052064263216</v>
      </c>
      <c r="AI762" s="94">
        <f t="shared" si="368"/>
        <v>1.1027787784815943</v>
      </c>
    </row>
    <row r="763" spans="2:35">
      <c r="B763" s="39">
        <f t="shared" si="369"/>
        <v>735</v>
      </c>
      <c r="C763" s="42">
        <f t="shared" si="370"/>
        <v>13.21942446042919</v>
      </c>
      <c r="D763" s="10">
        <f t="shared" si="371"/>
        <v>1.7805755395707124</v>
      </c>
      <c r="E763" s="40">
        <f t="shared" si="372"/>
        <v>42.438848920858575</v>
      </c>
      <c r="F763" s="40">
        <f t="shared" si="373"/>
        <v>46</v>
      </c>
      <c r="G763" s="3">
        <f t="shared" si="374"/>
        <v>292.80575539569668</v>
      </c>
      <c r="H763" s="3">
        <f t="shared" si="375"/>
        <v>150.59214621494854</v>
      </c>
      <c r="I763">
        <f t="shared" si="360"/>
        <v>1.5059214621494855E-4</v>
      </c>
      <c r="J763" s="4">
        <f t="shared" si="376"/>
        <v>1562.200848970009</v>
      </c>
      <c r="K763" s="40">
        <f t="shared" si="377"/>
        <v>10.373720597222865</v>
      </c>
      <c r="L763" s="40">
        <f t="shared" si="361"/>
        <v>0</v>
      </c>
      <c r="M763" s="10">
        <f t="shared" si="378"/>
        <v>6.5488628398309494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15.043087017119214</v>
      </c>
      <c r="Q763" s="42">
        <f t="shared" si="380"/>
        <v>0.88714158214512773</v>
      </c>
      <c r="R763" s="4">
        <f t="shared" si="381"/>
        <v>72427.41254357787</v>
      </c>
      <c r="S763">
        <f t="shared" si="362"/>
        <v>7.2427412543577875E-5</v>
      </c>
      <c r="T763" s="41">
        <f t="shared" si="363"/>
        <v>7.524231227250633E-4</v>
      </c>
      <c r="U763" s="42">
        <f t="shared" si="382"/>
        <v>0.12860645935712947</v>
      </c>
      <c r="V763" s="42">
        <f t="shared" si="383"/>
        <v>1.1090439235384997</v>
      </c>
      <c r="W763" s="42">
        <f t="shared" si="384"/>
        <v>1.1022636527098741</v>
      </c>
      <c r="X763" s="42">
        <f t="shared" si="385"/>
        <v>6.7802708286255342E-3</v>
      </c>
      <c r="Y763" s="42">
        <f t="shared" si="359"/>
        <v>1.5488302052871238E-2</v>
      </c>
      <c r="Z763" s="10">
        <f t="shared" si="386"/>
        <v>20.584564170193225</v>
      </c>
      <c r="AA763">
        <f t="shared" si="364"/>
        <v>6545836.7740834123</v>
      </c>
      <c r="AB763" s="10">
        <f t="shared" si="365"/>
        <v>6.545836774083412</v>
      </c>
      <c r="AC763" s="10">
        <f t="shared" si="366"/>
        <v>6.444836774083412</v>
      </c>
      <c r="AD763" s="3">
        <f t="shared" si="367"/>
        <v>934.7116423616261</v>
      </c>
      <c r="AI763" s="94">
        <f t="shared" si="368"/>
        <v>1.1022636527098741</v>
      </c>
    </row>
    <row r="764" spans="2:35">
      <c r="B764" s="39">
        <f t="shared" si="369"/>
        <v>736</v>
      </c>
      <c r="C764" s="42">
        <f t="shared" si="370"/>
        <v>13.237410071939978</v>
      </c>
      <c r="D764" s="10">
        <f t="shared" si="371"/>
        <v>1.7625899280599242</v>
      </c>
      <c r="E764" s="40">
        <f t="shared" si="372"/>
        <v>42.474820143880152</v>
      </c>
      <c r="F764" s="40">
        <f t="shared" si="373"/>
        <v>46</v>
      </c>
      <c r="G764" s="3">
        <f t="shared" si="374"/>
        <v>292.62589928058878</v>
      </c>
      <c r="H764" s="3">
        <f t="shared" si="375"/>
        <v>150.59214621494854</v>
      </c>
      <c r="I764">
        <f t="shared" si="360"/>
        <v>1.5059214621494855E-4</v>
      </c>
      <c r="J764" s="4">
        <f t="shared" si="376"/>
        <v>1564.5998072337059</v>
      </c>
      <c r="K764" s="40">
        <f t="shared" si="377"/>
        <v>10.38965076572098</v>
      </c>
      <c r="L764" s="40">
        <f t="shared" si="361"/>
        <v>0</v>
      </c>
      <c r="M764" s="10">
        <f t="shared" si="378"/>
        <v>6.545836774083412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15.04086928820575</v>
      </c>
      <c r="Q764" s="42">
        <f t="shared" si="380"/>
        <v>0.88833736485995329</v>
      </c>
      <c r="R764" s="4">
        <f t="shared" si="381"/>
        <v>71680.926641683531</v>
      </c>
      <c r="S764">
        <f t="shared" si="362"/>
        <v>7.1680926641683529E-5</v>
      </c>
      <c r="T764" s="41">
        <f t="shared" si="363"/>
        <v>7.5316960862695768E-4</v>
      </c>
      <c r="U764" s="42">
        <f t="shared" si="382"/>
        <v>0.12728095420057178</v>
      </c>
      <c r="V764" s="42">
        <f t="shared" si="383"/>
        <v>1.1084832889151146</v>
      </c>
      <c r="W764" s="42">
        <f t="shared" si="384"/>
        <v>1.1017463460662502</v>
      </c>
      <c r="X764" s="42">
        <f t="shared" si="385"/>
        <v>6.7369428488643912E-3</v>
      </c>
      <c r="Y764" s="42">
        <f t="shared" si="359"/>
        <v>1.5496357972680678E-2</v>
      </c>
      <c r="Z764" s="10">
        <f t="shared" si="386"/>
        <v>20.574858299089936</v>
      </c>
      <c r="AA764">
        <f t="shared" si="364"/>
        <v>6542797.9555544499</v>
      </c>
      <c r="AB764" s="10">
        <f t="shared" si="365"/>
        <v>6.54279795555445</v>
      </c>
      <c r="AC764" s="10">
        <f t="shared" si="366"/>
        <v>6.44179795555445</v>
      </c>
      <c r="AD764" s="3">
        <f t="shared" si="367"/>
        <v>934.2709145111603</v>
      </c>
      <c r="AI764" s="94">
        <f t="shared" si="368"/>
        <v>1.1017463460662502</v>
      </c>
    </row>
    <row r="765" spans="2:35">
      <c r="B765" s="39">
        <f t="shared" si="369"/>
        <v>737</v>
      </c>
      <c r="C765" s="42">
        <f t="shared" si="370"/>
        <v>13.255395683450766</v>
      </c>
      <c r="D765" s="10">
        <f t="shared" si="371"/>
        <v>1.7446043165491361</v>
      </c>
      <c r="E765" s="40">
        <f t="shared" si="372"/>
        <v>42.510791366901728</v>
      </c>
      <c r="F765" s="40">
        <f t="shared" si="373"/>
        <v>46</v>
      </c>
      <c r="G765" s="3">
        <f t="shared" si="374"/>
        <v>292.44604316548089</v>
      </c>
      <c r="H765" s="3">
        <f t="shared" si="375"/>
        <v>150.59214621494854</v>
      </c>
      <c r="I765">
        <f t="shared" si="360"/>
        <v>1.5059214621494855E-4</v>
      </c>
      <c r="J765" s="4">
        <f t="shared" si="376"/>
        <v>1567.0007979961433</v>
      </c>
      <c r="K765" s="40">
        <f t="shared" si="377"/>
        <v>10.40559443093052</v>
      </c>
      <c r="L765" s="40">
        <f t="shared" si="361"/>
        <v>0</v>
      </c>
      <c r="M765" s="10">
        <f t="shared" si="378"/>
        <v>6.54279795555445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15.038641510380151</v>
      </c>
      <c r="Q765" s="42">
        <f t="shared" si="380"/>
        <v>0.88953332471433066</v>
      </c>
      <c r="R765" s="4">
        <f t="shared" si="381"/>
        <v>70934.709278201932</v>
      </c>
      <c r="S765">
        <f t="shared" si="362"/>
        <v>7.0934709278201936E-5</v>
      </c>
      <c r="T765" s="41">
        <f t="shared" si="363"/>
        <v>7.5391582599043921E-4</v>
      </c>
      <c r="U765" s="42">
        <f t="shared" si="382"/>
        <v>0.12595592587693205</v>
      </c>
      <c r="V765" s="42">
        <f t="shared" si="383"/>
        <v>1.1079204028378993</v>
      </c>
      <c r="W765" s="42">
        <f t="shared" si="384"/>
        <v>1.1012268593316743</v>
      </c>
      <c r="X765" s="42">
        <f t="shared" si="385"/>
        <v>6.6935435062249748E-3</v>
      </c>
      <c r="Y765" s="42">
        <f t="shared" si="359"/>
        <v>1.5504363181997651E-2</v>
      </c>
      <c r="Z765" s="10">
        <f t="shared" si="386"/>
        <v>20.565111710752536</v>
      </c>
      <c r="AA765">
        <f t="shared" si="364"/>
        <v>6539746.3888358474</v>
      </c>
      <c r="AB765" s="10">
        <f t="shared" si="365"/>
        <v>6.5397463888358471</v>
      </c>
      <c r="AC765" s="10">
        <f t="shared" si="366"/>
        <v>6.4387463888358472</v>
      </c>
      <c r="AD765" s="3">
        <f t="shared" si="367"/>
        <v>933.82833775719325</v>
      </c>
      <c r="AI765" s="94">
        <f t="shared" si="368"/>
        <v>1.1012268593316743</v>
      </c>
    </row>
    <row r="766" spans="2:35">
      <c r="B766" s="39">
        <f t="shared" si="369"/>
        <v>738</v>
      </c>
      <c r="C766" s="42">
        <f t="shared" si="370"/>
        <v>13.273381294961554</v>
      </c>
      <c r="D766" s="10">
        <f t="shared" si="371"/>
        <v>1.7266187050383479</v>
      </c>
      <c r="E766" s="40">
        <f t="shared" si="372"/>
        <v>42.546762589923304</v>
      </c>
      <c r="F766" s="40">
        <f t="shared" si="373"/>
        <v>46</v>
      </c>
      <c r="G766" s="3">
        <f t="shared" si="374"/>
        <v>292.26618705037299</v>
      </c>
      <c r="H766" s="3">
        <f t="shared" si="375"/>
        <v>150.59214621494854</v>
      </c>
      <c r="I766">
        <f t="shared" si="360"/>
        <v>1.5059214621494855E-4</v>
      </c>
      <c r="J766" s="4">
        <f t="shared" si="376"/>
        <v>1569.4038212573219</v>
      </c>
      <c r="K766" s="40">
        <f t="shared" si="377"/>
        <v>10.421551592851493</v>
      </c>
      <c r="L766" s="40">
        <f t="shared" si="361"/>
        <v>0</v>
      </c>
      <c r="M766" s="10">
        <f t="shared" si="378"/>
        <v>6.5397463888358471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15.036403677591267</v>
      </c>
      <c r="Q766" s="42">
        <f t="shared" si="380"/>
        <v>0.8907294625606158</v>
      </c>
      <c r="R766" s="4">
        <f t="shared" si="381"/>
        <v>70188.761549805044</v>
      </c>
      <c r="S766">
        <f t="shared" si="362"/>
        <v>7.0188761549805042E-5</v>
      </c>
      <c r="T766" s="41">
        <f t="shared" si="363"/>
        <v>7.5466177371883618E-4</v>
      </c>
      <c r="U766" s="42">
        <f t="shared" si="382"/>
        <v>0.12463137633352683</v>
      </c>
      <c r="V766" s="42">
        <f t="shared" si="383"/>
        <v>1.1073552663841284</v>
      </c>
      <c r="W766" s="42">
        <f t="shared" si="384"/>
        <v>1.1007051932911134</v>
      </c>
      <c r="X766" s="42">
        <f t="shared" si="385"/>
        <v>6.6500730930150187E-3</v>
      </c>
      <c r="Y766" s="42">
        <f t="shared" si="359"/>
        <v>1.551231758610477E-2</v>
      </c>
      <c r="Z766" s="10">
        <f t="shared" si="386"/>
        <v>20.555324419922432</v>
      </c>
      <c r="AA766">
        <f t="shared" si="364"/>
        <v>6536682.078542999</v>
      </c>
      <c r="AB766" s="10">
        <f t="shared" si="365"/>
        <v>6.5366820785429987</v>
      </c>
      <c r="AC766" s="10">
        <f t="shared" si="366"/>
        <v>6.4356820785429987</v>
      </c>
      <c r="AD766" s="3">
        <f t="shared" si="367"/>
        <v>933.38391276910795</v>
      </c>
      <c r="AI766" s="94">
        <f t="shared" si="368"/>
        <v>1.1007051932911134</v>
      </c>
    </row>
    <row r="767" spans="2:35">
      <c r="B767" s="39">
        <f t="shared" si="369"/>
        <v>739</v>
      </c>
      <c r="C767" s="42">
        <f t="shared" si="370"/>
        <v>13.291366906472343</v>
      </c>
      <c r="D767" s="10">
        <f t="shared" si="371"/>
        <v>1.7086330935275598</v>
      </c>
      <c r="E767" s="40">
        <f t="shared" si="372"/>
        <v>42.58273381294488</v>
      </c>
      <c r="F767" s="40">
        <f t="shared" si="373"/>
        <v>46</v>
      </c>
      <c r="G767" s="3">
        <f t="shared" si="374"/>
        <v>292.0863309352651</v>
      </c>
      <c r="H767" s="3">
        <f t="shared" si="375"/>
        <v>150.59214621494854</v>
      </c>
      <c r="I767">
        <f t="shared" si="360"/>
        <v>1.5059214621494855E-4</v>
      </c>
      <c r="J767" s="4">
        <f t="shared" si="376"/>
        <v>1571.808877017241</v>
      </c>
      <c r="K767" s="40">
        <f t="shared" si="377"/>
        <v>10.437522251483891</v>
      </c>
      <c r="L767" s="40">
        <f t="shared" si="361"/>
        <v>0</v>
      </c>
      <c r="M767" s="10">
        <f t="shared" si="378"/>
        <v>6.5366820785429987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15.034155783757726</v>
      </c>
      <c r="Q767" s="42">
        <f t="shared" si="380"/>
        <v>0.89192577925238636</v>
      </c>
      <c r="R767" s="4">
        <f t="shared" si="381"/>
        <v>69443.084553164896</v>
      </c>
      <c r="S767">
        <f t="shared" si="362"/>
        <v>6.944308455316489E-5</v>
      </c>
      <c r="T767" s="41">
        <f t="shared" si="363"/>
        <v>7.5540745071547627E-4</v>
      </c>
      <c r="U767" s="42">
        <f t="shared" si="382"/>
        <v>0.12330730751767277</v>
      </c>
      <c r="V767" s="42">
        <f t="shared" si="383"/>
        <v>1.1067878806358773</v>
      </c>
      <c r="W767" s="42">
        <f t="shared" si="384"/>
        <v>1.1001813487335699</v>
      </c>
      <c r="X767" s="42">
        <f t="shared" si="385"/>
        <v>6.606531902307422E-3</v>
      </c>
      <c r="Y767" s="42">
        <f t="shared" si="359"/>
        <v>1.5520221090494215E-2</v>
      </c>
      <c r="Z767" s="10">
        <f t="shared" si="386"/>
        <v>20.545496441416351</v>
      </c>
      <c r="AA767">
        <f t="shared" si="364"/>
        <v>6533605.0293148886</v>
      </c>
      <c r="AB767" s="10">
        <f t="shared" si="365"/>
        <v>6.5336050293148888</v>
      </c>
      <c r="AC767" s="10">
        <f t="shared" si="366"/>
        <v>6.4326050293148889</v>
      </c>
      <c r="AD767" s="3">
        <f t="shared" si="367"/>
        <v>932.93764021970833</v>
      </c>
      <c r="AI767" s="94">
        <f t="shared" si="368"/>
        <v>1.1001813487335699</v>
      </c>
    </row>
    <row r="768" spans="2:35">
      <c r="B768" s="39">
        <f t="shared" si="369"/>
        <v>740</v>
      </c>
      <c r="C768" s="42">
        <f t="shared" si="370"/>
        <v>13.309352517983131</v>
      </c>
      <c r="D768" s="10">
        <f t="shared" si="371"/>
        <v>1.6906474820167716</v>
      </c>
      <c r="E768" s="40">
        <f t="shared" si="372"/>
        <v>42.618705035966457</v>
      </c>
      <c r="F768" s="40">
        <f t="shared" si="373"/>
        <v>46</v>
      </c>
      <c r="G768" s="3">
        <f t="shared" si="374"/>
        <v>291.9064748201572</v>
      </c>
      <c r="H768" s="3">
        <f t="shared" si="375"/>
        <v>150.59214621494854</v>
      </c>
      <c r="I768">
        <f t="shared" si="360"/>
        <v>1.5059214621494855E-4</v>
      </c>
      <c r="J768" s="4">
        <f t="shared" si="376"/>
        <v>1574.2159652759008</v>
      </c>
      <c r="K768" s="40">
        <f t="shared" si="377"/>
        <v>10.453506406827715</v>
      </c>
      <c r="L768" s="40">
        <f t="shared" si="361"/>
        <v>0</v>
      </c>
      <c r="M768" s="10">
        <f t="shared" si="378"/>
        <v>6.5336050293148888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15.031897822767833</v>
      </c>
      <c r="Q768" s="42">
        <f t="shared" si="380"/>
        <v>0.89312227564444846</v>
      </c>
      <c r="R768" s="4">
        <f t="shared" si="381"/>
        <v>68697.679384953488</v>
      </c>
      <c r="S768">
        <f t="shared" si="362"/>
        <v>6.8697679384953483E-5</v>
      </c>
      <c r="T768" s="41">
        <f t="shared" si="363"/>
        <v>7.5615285588368766E-4</v>
      </c>
      <c r="U768" s="42">
        <f t="shared" si="382"/>
        <v>0.12198372137668652</v>
      </c>
      <c r="V768" s="42">
        <f t="shared" si="383"/>
        <v>1.1062182466803125</v>
      </c>
      <c r="W768" s="42">
        <f t="shared" si="384"/>
        <v>1.0996553264520796</v>
      </c>
      <c r="X768" s="42">
        <f t="shared" si="385"/>
        <v>6.5629202282329047E-3</v>
      </c>
      <c r="Y768" s="42">
        <f t="shared" si="359"/>
        <v>1.5528073600868688E-2</v>
      </c>
      <c r="Z768" s="10">
        <f t="shared" si="386"/>
        <v>20.53562779012665</v>
      </c>
      <c r="AA768">
        <f t="shared" si="364"/>
        <v>6530515.2458141735</v>
      </c>
      <c r="AB768" s="10">
        <f t="shared" si="365"/>
        <v>6.5305152458141738</v>
      </c>
      <c r="AC768" s="10">
        <f t="shared" si="366"/>
        <v>6.4295152458141738</v>
      </c>
      <c r="AD768" s="3">
        <f t="shared" si="367"/>
        <v>932.48952078523178</v>
      </c>
      <c r="AI768" s="94">
        <f t="shared" si="368"/>
        <v>1.0996553264520796</v>
      </c>
    </row>
    <row r="769" spans="2:35">
      <c r="B769" s="39">
        <f t="shared" si="369"/>
        <v>741</v>
      </c>
      <c r="C769" s="42">
        <f t="shared" si="370"/>
        <v>13.327338129493919</v>
      </c>
      <c r="D769" s="10">
        <f t="shared" si="371"/>
        <v>1.6726618705059835</v>
      </c>
      <c r="E769" s="40">
        <f t="shared" si="372"/>
        <v>42.654676258988033</v>
      </c>
      <c r="F769" s="40">
        <f t="shared" si="373"/>
        <v>46</v>
      </c>
      <c r="G769" s="3">
        <f t="shared" si="374"/>
        <v>291.7266187050493</v>
      </c>
      <c r="H769" s="3">
        <f t="shared" si="375"/>
        <v>150.59214621494854</v>
      </c>
      <c r="I769">
        <f t="shared" si="360"/>
        <v>1.5059214621494855E-4</v>
      </c>
      <c r="J769" s="4">
        <f t="shared" si="376"/>
        <v>1576.6250860333014</v>
      </c>
      <c r="K769" s="40">
        <f t="shared" si="377"/>
        <v>10.46950405888297</v>
      </c>
      <c r="L769" s="40">
        <f t="shared" si="361"/>
        <v>0</v>
      </c>
      <c r="M769" s="10">
        <f t="shared" si="378"/>
        <v>6.5305152458141738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15.029629788479532</v>
      </c>
      <c r="Q769" s="42">
        <f t="shared" si="380"/>
        <v>0.89431895259284366</v>
      </c>
      <c r="R769" s="4">
        <f t="shared" si="381"/>
        <v>67952.547141842748</v>
      </c>
      <c r="S769">
        <f t="shared" si="362"/>
        <v>6.7952547141842754E-5</v>
      </c>
      <c r="T769" s="41">
        <f t="shared" si="363"/>
        <v>7.5689798812679846E-4</v>
      </c>
      <c r="U769" s="42">
        <f t="shared" si="382"/>
        <v>0.1206606198578845</v>
      </c>
      <c r="V769" s="42">
        <f t="shared" si="383"/>
        <v>1.105646365609666</v>
      </c>
      <c r="W769" s="42">
        <f t="shared" si="384"/>
        <v>1.0991271272437244</v>
      </c>
      <c r="X769" s="42">
        <f t="shared" si="385"/>
        <v>6.5192383659415931E-3</v>
      </c>
      <c r="Y769" s="42">
        <f t="shared" si="359"/>
        <v>1.5535875023142303E-2</v>
      </c>
      <c r="Z769" s="10">
        <f t="shared" si="386"/>
        <v>20.525718481021613</v>
      </c>
      <c r="AA769">
        <f t="shared" si="364"/>
        <v>6527412.7327272855</v>
      </c>
      <c r="AB769" s="10">
        <f t="shared" si="365"/>
        <v>6.5274127327272851</v>
      </c>
      <c r="AC769" s="10">
        <f t="shared" si="366"/>
        <v>6.4264127327272851</v>
      </c>
      <c r="AD769" s="3">
        <f t="shared" si="367"/>
        <v>932.03955514536415</v>
      </c>
      <c r="AI769" s="94">
        <f t="shared" si="368"/>
        <v>1.0991271272437244</v>
      </c>
    </row>
    <row r="770" spans="2:35">
      <c r="B770" s="39">
        <f t="shared" si="369"/>
        <v>742</v>
      </c>
      <c r="C770" s="42">
        <f t="shared" si="370"/>
        <v>13.345323741004707</v>
      </c>
      <c r="D770" s="10">
        <f t="shared" si="371"/>
        <v>1.6546762589951953</v>
      </c>
      <c r="E770" s="40">
        <f t="shared" si="372"/>
        <v>42.690647482009609</v>
      </c>
      <c r="F770" s="40">
        <f t="shared" si="373"/>
        <v>46</v>
      </c>
      <c r="G770" s="3">
        <f t="shared" si="374"/>
        <v>291.54676258994141</v>
      </c>
      <c r="H770" s="3">
        <f t="shared" si="375"/>
        <v>150.59214621494854</v>
      </c>
      <c r="I770">
        <f t="shared" si="360"/>
        <v>1.5059214621494855E-4</v>
      </c>
      <c r="J770" s="4">
        <f t="shared" si="376"/>
        <v>1579.0362392894426</v>
      </c>
      <c r="K770" s="40">
        <f t="shared" si="377"/>
        <v>10.48551520764965</v>
      </c>
      <c r="L770" s="40">
        <f t="shared" si="361"/>
        <v>0</v>
      </c>
      <c r="M770" s="10">
        <f t="shared" si="378"/>
        <v>6.5274127327272851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15.027351674720384</v>
      </c>
      <c r="Q770" s="42">
        <f t="shared" si="380"/>
        <v>0.89551581095485588</v>
      </c>
      <c r="R770" s="4">
        <f t="shared" si="381"/>
        <v>67207.68892050469</v>
      </c>
      <c r="S770">
        <f t="shared" si="362"/>
        <v>6.7207688920504691E-5</v>
      </c>
      <c r="T770" s="41">
        <f t="shared" si="363"/>
        <v>7.5764284634813653E-4</v>
      </c>
      <c r="U770" s="42">
        <f t="shared" si="382"/>
        <v>0.11933800490858336</v>
      </c>
      <c r="V770" s="42">
        <f t="shared" si="383"/>
        <v>1.1050722385207621</v>
      </c>
      <c r="W770" s="42">
        <f t="shared" si="384"/>
        <v>1.0985967519096513</v>
      </c>
      <c r="X770" s="42">
        <f t="shared" si="385"/>
        <v>6.4754866111107479E-3</v>
      </c>
      <c r="Y770" s="42">
        <f t="shared" si="359"/>
        <v>1.554362526344091E-2</v>
      </c>
      <c r="Z770" s="10">
        <f t="shared" si="386"/>
        <v>20.51576852914496</v>
      </c>
      <c r="AA770">
        <f t="shared" si="364"/>
        <v>6524297.4947642749</v>
      </c>
      <c r="AB770" s="10">
        <f t="shared" si="365"/>
        <v>6.5242974947642747</v>
      </c>
      <c r="AC770" s="10">
        <f t="shared" si="366"/>
        <v>6.4232974947642747</v>
      </c>
      <c r="AD770" s="3">
        <f t="shared" si="367"/>
        <v>931.58774398321611</v>
      </c>
      <c r="AI770" s="94">
        <f t="shared" si="368"/>
        <v>1.0985967519096513</v>
      </c>
    </row>
    <row r="771" spans="2:35">
      <c r="B771" s="39">
        <f t="shared" si="369"/>
        <v>743</v>
      </c>
      <c r="C771" s="42">
        <f t="shared" si="370"/>
        <v>13.363309352515495</v>
      </c>
      <c r="D771" s="10">
        <f t="shared" si="371"/>
        <v>1.6366906474844072</v>
      </c>
      <c r="E771" s="40">
        <f t="shared" si="372"/>
        <v>42.726618705031186</v>
      </c>
      <c r="F771" s="40">
        <f t="shared" si="373"/>
        <v>46</v>
      </c>
      <c r="G771" s="3">
        <f t="shared" si="374"/>
        <v>291.36690647483351</v>
      </c>
      <c r="H771" s="3">
        <f t="shared" si="375"/>
        <v>150.59214621494854</v>
      </c>
      <c r="I771">
        <f t="shared" si="360"/>
        <v>1.5059214621494855E-4</v>
      </c>
      <c r="J771" s="4">
        <f t="shared" si="376"/>
        <v>1581.4494250443247</v>
      </c>
      <c r="K771" s="40">
        <f t="shared" si="377"/>
        <v>10.50153985312776</v>
      </c>
      <c r="L771" s="40">
        <f t="shared" si="361"/>
        <v>0</v>
      </c>
      <c r="M771" s="10">
        <f t="shared" si="378"/>
        <v>6.5242974947642747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15.025063475287354</v>
      </c>
      <c r="Q771" s="42">
        <f t="shared" si="380"/>
        <v>0.89671285158901826</v>
      </c>
      <c r="R771" s="4">
        <f t="shared" si="381"/>
        <v>66463.105817611271</v>
      </c>
      <c r="S771">
        <f t="shared" si="362"/>
        <v>6.6463105817611269E-5</v>
      </c>
      <c r="T771" s="41">
        <f t="shared" si="363"/>
        <v>7.5838742945102987E-4</v>
      </c>
      <c r="U771" s="42">
        <f t="shared" si="382"/>
        <v>0.11801587847609964</v>
      </c>
      <c r="V771" s="42">
        <f t="shared" si="383"/>
        <v>1.1044958665157421</v>
      </c>
      <c r="W771" s="42">
        <f t="shared" si="384"/>
        <v>1.0980642012550443</v>
      </c>
      <c r="X771" s="42">
        <f t="shared" si="385"/>
        <v>6.4316652606977165E-3</v>
      </c>
      <c r="Y771" s="42">
        <f t="shared" si="359"/>
        <v>1.5551324228103295E-2</v>
      </c>
      <c r="Z771" s="10">
        <f t="shared" si="386"/>
        <v>20.505777949616537</v>
      </c>
      <c r="AA771">
        <f t="shared" si="364"/>
        <v>6521169.5366590256</v>
      </c>
      <c r="AB771" s="10">
        <f t="shared" si="365"/>
        <v>6.5211695366590252</v>
      </c>
      <c r="AC771" s="10">
        <f t="shared" si="366"/>
        <v>6.4201695366590252</v>
      </c>
      <c r="AD771" s="3">
        <f t="shared" si="367"/>
        <v>931.13408798535545</v>
      </c>
      <c r="AI771" s="94">
        <f t="shared" si="368"/>
        <v>1.0980642012550443</v>
      </c>
    </row>
    <row r="772" spans="2:35">
      <c r="B772" s="39">
        <f t="shared" si="369"/>
        <v>744</v>
      </c>
      <c r="C772" s="42">
        <f t="shared" si="370"/>
        <v>13.381294964026283</v>
      </c>
      <c r="D772" s="10">
        <f t="shared" si="371"/>
        <v>1.618705035973619</v>
      </c>
      <c r="E772" s="40">
        <f t="shared" si="372"/>
        <v>42.762589928052762</v>
      </c>
      <c r="F772" s="40">
        <f t="shared" si="373"/>
        <v>46</v>
      </c>
      <c r="G772" s="3">
        <f t="shared" si="374"/>
        <v>291.18705035972562</v>
      </c>
      <c r="H772" s="3">
        <f t="shared" si="375"/>
        <v>150.59214621494854</v>
      </c>
      <c r="I772">
        <f t="shared" si="360"/>
        <v>1.5059214621494855E-4</v>
      </c>
      <c r="J772" s="4">
        <f t="shared" si="376"/>
        <v>1583.8646432979474</v>
      </c>
      <c r="K772" s="40">
        <f t="shared" si="377"/>
        <v>10.517577995317295</v>
      </c>
      <c r="L772" s="40">
        <f t="shared" si="361"/>
        <v>0</v>
      </c>
      <c r="M772" s="10">
        <f t="shared" si="378"/>
        <v>6.5211695366590252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15.022765183946873</v>
      </c>
      <c r="Q772" s="42">
        <f t="shared" si="380"/>
        <v>0.89791007535512002</v>
      </c>
      <c r="R772" s="4">
        <f t="shared" si="381"/>
        <v>65718.798929834506</v>
      </c>
      <c r="S772">
        <f t="shared" si="362"/>
        <v>6.5718798929834503E-5</v>
      </c>
      <c r="T772" s="41">
        <f t="shared" si="363"/>
        <v>7.5913173633880668E-4</v>
      </c>
      <c r="U772" s="42">
        <f t="shared" si="382"/>
        <v>0.11669424250774993</v>
      </c>
      <c r="V772" s="42">
        <f t="shared" si="383"/>
        <v>1.1039172507016286</v>
      </c>
      <c r="W772" s="42">
        <f t="shared" si="384"/>
        <v>1.0975294760891618</v>
      </c>
      <c r="X772" s="42">
        <f t="shared" si="385"/>
        <v>6.3877746124667567E-3</v>
      </c>
      <c r="Y772" s="42">
        <f t="shared" si="359"/>
        <v>1.5558971823681841E-2</v>
      </c>
      <c r="Z772" s="10">
        <f t="shared" si="386"/>
        <v>20.495746757632254</v>
      </c>
      <c r="AA772">
        <f t="shared" si="364"/>
        <v>6518028.8631692361</v>
      </c>
      <c r="AB772" s="10">
        <f t="shared" si="365"/>
        <v>6.5180288631692358</v>
      </c>
      <c r="AC772" s="10">
        <f t="shared" si="366"/>
        <v>6.4170288631692358</v>
      </c>
      <c r="AD772" s="3">
        <f t="shared" si="367"/>
        <v>930.67858784180362</v>
      </c>
      <c r="AI772" s="94">
        <f t="shared" si="368"/>
        <v>1.0975294760891618</v>
      </c>
    </row>
    <row r="773" spans="2:35">
      <c r="B773" s="39">
        <f t="shared" si="369"/>
        <v>745</v>
      </c>
      <c r="C773" s="42">
        <f t="shared" si="370"/>
        <v>13.399280575537071</v>
      </c>
      <c r="D773" s="10">
        <f t="shared" si="371"/>
        <v>1.6007194244628309</v>
      </c>
      <c r="E773" s="40">
        <f t="shared" si="372"/>
        <v>42.798561151074338</v>
      </c>
      <c r="F773" s="40">
        <f t="shared" si="373"/>
        <v>46</v>
      </c>
      <c r="G773" s="3">
        <f t="shared" si="374"/>
        <v>291.00719424461772</v>
      </c>
      <c r="H773" s="3">
        <f t="shared" si="375"/>
        <v>150.59214621494854</v>
      </c>
      <c r="I773">
        <f t="shared" si="360"/>
        <v>1.5059214621494855E-4</v>
      </c>
      <c r="J773" s="4">
        <f t="shared" si="376"/>
        <v>1586.2818940503109</v>
      </c>
      <c r="K773" s="40">
        <f t="shared" si="377"/>
        <v>10.533629634218258</v>
      </c>
      <c r="L773" s="40">
        <f t="shared" si="361"/>
        <v>0</v>
      </c>
      <c r="M773" s="10">
        <f t="shared" si="378"/>
        <v>6.5180288631692358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15.020456794434731</v>
      </c>
      <c r="Q773" s="42">
        <f t="shared" si="380"/>
        <v>0.89910748311421373</v>
      </c>
      <c r="R773" s="4">
        <f t="shared" si="381"/>
        <v>64974.769353846394</v>
      </c>
      <c r="S773">
        <f t="shared" si="362"/>
        <v>6.4974769353846396E-5</v>
      </c>
      <c r="T773" s="41">
        <f t="shared" si="363"/>
        <v>7.5987576591479483E-4</v>
      </c>
      <c r="U773" s="42">
        <f t="shared" si="382"/>
        <v>0.11537309895085089</v>
      </c>
      <c r="V773" s="42">
        <f t="shared" si="383"/>
        <v>1.1033363921902208</v>
      </c>
      <c r="W773" s="42">
        <f t="shared" si="384"/>
        <v>1.0969925772253339</v>
      </c>
      <c r="X773" s="42">
        <f t="shared" si="385"/>
        <v>6.3438149648868958E-3</v>
      </c>
      <c r="Y773" s="42">
        <f t="shared" si="359"/>
        <v>1.5566567956943051E-2</v>
      </c>
      <c r="Z773" s="10">
        <f t="shared" si="386"/>
        <v>20.485674968463904</v>
      </c>
      <c r="AA773">
        <f t="shared" si="364"/>
        <v>6514875.4790763641</v>
      </c>
      <c r="AB773" s="10">
        <f t="shared" si="365"/>
        <v>6.5148754790763643</v>
      </c>
      <c r="AC773" s="10">
        <f t="shared" si="366"/>
        <v>6.4138754790763643</v>
      </c>
      <c r="AD773" s="3">
        <f t="shared" si="367"/>
        <v>930.22124424602816</v>
      </c>
      <c r="AI773" s="94">
        <f t="shared" si="368"/>
        <v>1.0969925772253339</v>
      </c>
    </row>
    <row r="774" spans="2:35">
      <c r="B774" s="39">
        <f t="shared" si="369"/>
        <v>746</v>
      </c>
      <c r="C774" s="42">
        <f t="shared" si="370"/>
        <v>13.41726618704786</v>
      </c>
      <c r="D774" s="10">
        <f t="shared" si="371"/>
        <v>1.5827338129520427</v>
      </c>
      <c r="E774" s="40">
        <f t="shared" si="372"/>
        <v>42.834532374095915</v>
      </c>
      <c r="F774" s="40">
        <f t="shared" si="373"/>
        <v>46</v>
      </c>
      <c r="G774" s="3">
        <f t="shared" si="374"/>
        <v>290.82733812950983</v>
      </c>
      <c r="H774" s="3">
        <f t="shared" si="375"/>
        <v>150.59214621494854</v>
      </c>
      <c r="I774">
        <f t="shared" si="360"/>
        <v>1.5059214621494855E-4</v>
      </c>
      <c r="J774" s="4">
        <f t="shared" si="376"/>
        <v>1588.7011773014151</v>
      </c>
      <c r="K774" s="40">
        <f t="shared" si="377"/>
        <v>10.54969476983065</v>
      </c>
      <c r="L774" s="40">
        <f t="shared" si="361"/>
        <v>0</v>
      </c>
      <c r="M774" s="10">
        <f t="shared" si="378"/>
        <v>6.5148754790763643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15.018138300455918</v>
      </c>
      <c r="Q774" s="42">
        <f t="shared" si="380"/>
        <v>0.90030507572862195</v>
      </c>
      <c r="R774" s="4">
        <f t="shared" si="381"/>
        <v>64231.018186318841</v>
      </c>
      <c r="S774">
        <f t="shared" si="362"/>
        <v>6.423101818631884E-5</v>
      </c>
      <c r="T774" s="41">
        <f t="shared" si="363"/>
        <v>7.606195170823223E-4</v>
      </c>
      <c r="U774" s="42">
        <f t="shared" si="382"/>
        <v>0.11405244975271892</v>
      </c>
      <c r="V774" s="42">
        <f t="shared" si="383"/>
        <v>1.1027532920988894</v>
      </c>
      <c r="W774" s="42">
        <f t="shared" si="384"/>
        <v>1.0964535054809512</v>
      </c>
      <c r="X774" s="42">
        <f t="shared" si="385"/>
        <v>6.2997866179381745E-3</v>
      </c>
      <c r="Y774" s="42">
        <f t="shared" si="359"/>
        <v>1.5574112534869041E-2</v>
      </c>
      <c r="Z774" s="10">
        <f t="shared" si="386"/>
        <v>20.475562597460204</v>
      </c>
      <c r="AA774">
        <f t="shared" si="364"/>
        <v>6511709.3891859502</v>
      </c>
      <c r="AB774" s="10">
        <f t="shared" si="365"/>
        <v>6.5117093891859499</v>
      </c>
      <c r="AC774" s="10">
        <f t="shared" si="366"/>
        <v>6.4107093891859499</v>
      </c>
      <c r="AD774" s="3">
        <f t="shared" si="367"/>
        <v>929.7620578949892</v>
      </c>
      <c r="AI774" s="94">
        <f t="shared" si="368"/>
        <v>1.0964535054809512</v>
      </c>
    </row>
    <row r="775" spans="2:35">
      <c r="B775" s="39">
        <f t="shared" si="369"/>
        <v>747</v>
      </c>
      <c r="C775" s="42">
        <f t="shared" si="370"/>
        <v>13.435251798558648</v>
      </c>
      <c r="D775" s="10">
        <f t="shared" si="371"/>
        <v>1.5647482014412546</v>
      </c>
      <c r="E775" s="40">
        <f t="shared" si="372"/>
        <v>42.870503597117491</v>
      </c>
      <c r="F775" s="40">
        <f t="shared" si="373"/>
        <v>46</v>
      </c>
      <c r="G775" s="3">
        <f t="shared" si="374"/>
        <v>290.64748201440193</v>
      </c>
      <c r="H775" s="3">
        <f t="shared" si="375"/>
        <v>150.59214621494854</v>
      </c>
      <c r="I775">
        <f t="shared" si="360"/>
        <v>1.5059214621494855E-4</v>
      </c>
      <c r="J775" s="4">
        <f t="shared" si="376"/>
        <v>1591.1224930512603</v>
      </c>
      <c r="K775" s="40">
        <f t="shared" si="377"/>
        <v>10.56577340215447</v>
      </c>
      <c r="L775" s="40">
        <f t="shared" si="361"/>
        <v>0</v>
      </c>
      <c r="M775" s="10">
        <f t="shared" si="378"/>
        <v>6.5117093891859499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15.015809695684791</v>
      </c>
      <c r="Q775" s="42">
        <f t="shared" si="380"/>
        <v>0.90150285406194464</v>
      </c>
      <c r="R775" s="4">
        <f t="shared" si="381"/>
        <v>63487.546523923855</v>
      </c>
      <c r="S775">
        <f t="shared" si="362"/>
        <v>6.3487546523923851E-5</v>
      </c>
      <c r="T775" s="41">
        <f t="shared" si="363"/>
        <v>7.6136298874471731E-4</v>
      </c>
      <c r="U775" s="42">
        <f t="shared" si="382"/>
        <v>0.11273229686067063</v>
      </c>
      <c r="V775" s="42">
        <f t="shared" si="383"/>
        <v>1.1021679515492069</v>
      </c>
      <c r="W775" s="42">
        <f t="shared" si="384"/>
        <v>1.0959122616775228</v>
      </c>
      <c r="X775" s="42">
        <f t="shared" si="385"/>
        <v>6.2556898716841225E-3</v>
      </c>
      <c r="Y775" s="42">
        <f t="shared" si="359"/>
        <v>1.558160546465733E-2</v>
      </c>
      <c r="Z775" s="10">
        <f t="shared" si="386"/>
        <v>20.465409660045605</v>
      </c>
      <c r="AA775">
        <f t="shared" si="364"/>
        <v>6508530.5983272474</v>
      </c>
      <c r="AB775" s="10">
        <f t="shared" si="365"/>
        <v>6.5085305983272477</v>
      </c>
      <c r="AC775" s="10">
        <f t="shared" si="366"/>
        <v>6.4075305983272477</v>
      </c>
      <c r="AD775" s="3">
        <f t="shared" si="367"/>
        <v>929.30102948908598</v>
      </c>
      <c r="AI775" s="94">
        <f t="shared" si="368"/>
        <v>1.0959122616775228</v>
      </c>
    </row>
    <row r="776" spans="2:35">
      <c r="B776" s="39">
        <f t="shared" si="369"/>
        <v>748</v>
      </c>
      <c r="C776" s="42">
        <f t="shared" si="370"/>
        <v>13.453237410069436</v>
      </c>
      <c r="D776" s="10">
        <f t="shared" si="371"/>
        <v>1.5467625899304664</v>
      </c>
      <c r="E776" s="40">
        <f t="shared" si="372"/>
        <v>42.906474820139067</v>
      </c>
      <c r="F776" s="40">
        <f t="shared" si="373"/>
        <v>46</v>
      </c>
      <c r="G776" s="3">
        <f t="shared" si="374"/>
        <v>290.46762589929403</v>
      </c>
      <c r="H776" s="3">
        <f t="shared" si="375"/>
        <v>150.59214621494854</v>
      </c>
      <c r="I776">
        <f t="shared" si="360"/>
        <v>1.5059214621494855E-4</v>
      </c>
      <c r="J776" s="4">
        <f t="shared" si="376"/>
        <v>1593.545841299846</v>
      </c>
      <c r="K776" s="40">
        <f t="shared" si="377"/>
        <v>10.581865531189717</v>
      </c>
      <c r="L776" s="40">
        <f t="shared" si="361"/>
        <v>0</v>
      </c>
      <c r="M776" s="10">
        <f t="shared" si="378"/>
        <v>6.5085305983272477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15.013470973764679</v>
      </c>
      <c r="Q776" s="42">
        <f t="shared" si="380"/>
        <v>0.90270081897906584</v>
      </c>
      <c r="R776" s="4">
        <f t="shared" si="381"/>
        <v>62744.355463333457</v>
      </c>
      <c r="S776">
        <f t="shared" si="362"/>
        <v>6.2744355463333458E-5</v>
      </c>
      <c r="T776" s="41">
        <f t="shared" si="363"/>
        <v>7.6210617980530771E-4</v>
      </c>
      <c r="U776" s="42">
        <f t="shared" si="382"/>
        <v>0.11141264222202268</v>
      </c>
      <c r="V776" s="42">
        <f t="shared" si="383"/>
        <v>1.1015803716682824</v>
      </c>
      <c r="W776" s="42">
        <f t="shared" si="384"/>
        <v>1.0953688466406102</v>
      </c>
      <c r="X776" s="42">
        <f t="shared" si="385"/>
        <v>6.2115250276721934E-3</v>
      </c>
      <c r="Y776" s="42">
        <f t="shared" si="359"/>
        <v>1.5589046653722302E-2</v>
      </c>
      <c r="Z776" s="10">
        <f t="shared" si="386"/>
        <v>20.455216171721339</v>
      </c>
      <c r="AA776">
        <f t="shared" si="364"/>
        <v>6505339.1113535501</v>
      </c>
      <c r="AB776" s="10">
        <f t="shared" si="365"/>
        <v>6.5053391113535497</v>
      </c>
      <c r="AC776" s="10">
        <f t="shared" si="366"/>
        <v>6.4043391113535497</v>
      </c>
      <c r="AD776" s="3">
        <f t="shared" si="367"/>
        <v>928.83815973220453</v>
      </c>
      <c r="AI776" s="94">
        <f t="shared" si="368"/>
        <v>1.0953688466406102</v>
      </c>
    </row>
    <row r="777" spans="2:35">
      <c r="B777" s="39">
        <f t="shared" si="369"/>
        <v>749</v>
      </c>
      <c r="C777" s="42">
        <f t="shared" si="370"/>
        <v>13.471223021580224</v>
      </c>
      <c r="D777" s="10">
        <f t="shared" si="371"/>
        <v>1.5287769784196783</v>
      </c>
      <c r="E777" s="40">
        <f t="shared" si="372"/>
        <v>42.942446043160643</v>
      </c>
      <c r="F777" s="40">
        <f t="shared" si="373"/>
        <v>46</v>
      </c>
      <c r="G777" s="3">
        <f t="shared" si="374"/>
        <v>290.28776978418614</v>
      </c>
      <c r="H777" s="3">
        <f t="shared" si="375"/>
        <v>150.59214621494854</v>
      </c>
      <c r="I777">
        <f t="shared" si="360"/>
        <v>1.5059214621494855E-4</v>
      </c>
      <c r="J777" s="4">
        <f t="shared" si="376"/>
        <v>1595.9712220471724</v>
      </c>
      <c r="K777" s="40">
        <f t="shared" si="377"/>
        <v>10.597971156936392</v>
      </c>
      <c r="L777" s="40">
        <f t="shared" si="361"/>
        <v>0</v>
      </c>
      <c r="M777" s="10">
        <f t="shared" si="378"/>
        <v>6.5053391113535497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15.011122128308036</v>
      </c>
      <c r="Q777" s="42">
        <f t="shared" si="380"/>
        <v>0.90389897134616104</v>
      </c>
      <c r="R777" s="4">
        <f t="shared" si="381"/>
        <v>62001.446101219633</v>
      </c>
      <c r="S777">
        <f t="shared" si="362"/>
        <v>6.2001446101219636E-5</v>
      </c>
      <c r="T777" s="41">
        <f t="shared" si="363"/>
        <v>7.6284908916742151E-4</v>
      </c>
      <c r="U777" s="42">
        <f t="shared" si="382"/>
        <v>0.11009348778409166</v>
      </c>
      <c r="V777" s="42">
        <f t="shared" si="383"/>
        <v>1.1009905535880966</v>
      </c>
      <c r="W777" s="42">
        <f t="shared" si="384"/>
        <v>1.0948232611998852</v>
      </c>
      <c r="X777" s="42">
        <f t="shared" si="385"/>
        <v>6.1672923882114539E-3</v>
      </c>
      <c r="Y777" s="42">
        <f t="shared" si="359"/>
        <v>1.5596436009695807E-2</v>
      </c>
      <c r="Z777" s="10">
        <f t="shared" si="386"/>
        <v>20.4449821480653</v>
      </c>
      <c r="AA777">
        <f t="shared" si="364"/>
        <v>6502134.9331421508</v>
      </c>
      <c r="AB777" s="10">
        <f t="shared" si="365"/>
        <v>6.502134933142151</v>
      </c>
      <c r="AC777" s="10">
        <f t="shared" si="366"/>
        <v>6.401134933142151</v>
      </c>
      <c r="AD777" s="3">
        <f t="shared" si="367"/>
        <v>928.37344933171153</v>
      </c>
      <c r="AI777" s="94">
        <f t="shared" si="368"/>
        <v>1.0948232611998852</v>
      </c>
    </row>
    <row r="778" spans="2:35">
      <c r="B778" s="39">
        <f t="shared" si="369"/>
        <v>750</v>
      </c>
      <c r="C778" s="42">
        <f t="shared" si="370"/>
        <v>13.489208633091012</v>
      </c>
      <c r="D778" s="10">
        <f t="shared" si="371"/>
        <v>1.5107913669088902</v>
      </c>
      <c r="E778" s="40">
        <f t="shared" si="372"/>
        <v>42.97841726618222</v>
      </c>
      <c r="F778" s="40">
        <f t="shared" si="373"/>
        <v>46</v>
      </c>
      <c r="G778" s="3">
        <f t="shared" si="374"/>
        <v>290.10791366907824</v>
      </c>
      <c r="H778" s="3">
        <f t="shared" si="375"/>
        <v>150.59214621494854</v>
      </c>
      <c r="I778">
        <f t="shared" si="360"/>
        <v>1.5059214621494855E-4</v>
      </c>
      <c r="J778" s="4">
        <f t="shared" si="376"/>
        <v>1598.3986352932397</v>
      </c>
      <c r="K778" s="40">
        <f t="shared" si="377"/>
        <v>10.614090279394494</v>
      </c>
      <c r="L778" s="40">
        <f t="shared" si="361"/>
        <v>0</v>
      </c>
      <c r="M778" s="10">
        <f t="shared" si="378"/>
        <v>6.502134933142151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15.008763152896304</v>
      </c>
      <c r="Q778" s="42">
        <f t="shared" si="380"/>
        <v>0.9050973120307042</v>
      </c>
      <c r="R778" s="4">
        <f t="shared" si="381"/>
        <v>61258.819534254311</v>
      </c>
      <c r="S778">
        <f t="shared" si="362"/>
        <v>6.1258819534254318E-5</v>
      </c>
      <c r="T778" s="41">
        <f t="shared" si="363"/>
        <v>7.6359171573438689E-4</v>
      </c>
      <c r="U778" s="42">
        <f t="shared" si="382"/>
        <v>0.10877483549419401</v>
      </c>
      <c r="V778" s="42">
        <f t="shared" si="383"/>
        <v>1.1003984984456672</v>
      </c>
      <c r="W778" s="42">
        <f t="shared" si="384"/>
        <v>1.0942755061891223</v>
      </c>
      <c r="X778" s="42">
        <f t="shared" si="385"/>
        <v>6.1229922565448902E-3</v>
      </c>
      <c r="Y778" s="42">
        <f t="shared" si="359"/>
        <v>1.5603773440427966E-2</v>
      </c>
      <c r="Z778" s="10">
        <f t="shared" si="386"/>
        <v>20.434707604732175</v>
      </c>
      <c r="AA778">
        <f t="shared" si="364"/>
        <v>6498918.0685943887</v>
      </c>
      <c r="AB778" s="10">
        <f t="shared" si="365"/>
        <v>6.4989180685943886</v>
      </c>
      <c r="AC778" s="10">
        <f t="shared" si="366"/>
        <v>6.3979180685943886</v>
      </c>
      <c r="AD778" s="3">
        <f t="shared" si="367"/>
        <v>927.90689899846097</v>
      </c>
      <c r="AI778" s="94">
        <f t="shared" si="368"/>
        <v>1.0942755061891223</v>
      </c>
    </row>
    <row r="779" spans="2:35">
      <c r="B779" s="39">
        <f t="shared" si="369"/>
        <v>751</v>
      </c>
      <c r="C779" s="42">
        <f t="shared" si="370"/>
        <v>13.5071942446018</v>
      </c>
      <c r="D779" s="10">
        <f t="shared" si="371"/>
        <v>1.492805755398102</v>
      </c>
      <c r="E779" s="40">
        <f t="shared" si="372"/>
        <v>43.014388489203796</v>
      </c>
      <c r="F779" s="40">
        <f t="shared" si="373"/>
        <v>46</v>
      </c>
      <c r="G779" s="3">
        <f t="shared" si="374"/>
        <v>289.92805755397035</v>
      </c>
      <c r="H779" s="3">
        <f t="shared" si="375"/>
        <v>150.59214621494854</v>
      </c>
      <c r="I779">
        <f t="shared" si="360"/>
        <v>1.5059214621494855E-4</v>
      </c>
      <c r="J779" s="4">
        <f t="shared" si="376"/>
        <v>1600.8280810380477</v>
      </c>
      <c r="K779" s="40">
        <f t="shared" si="377"/>
        <v>10.630222898564025</v>
      </c>
      <c r="L779" s="40">
        <f t="shared" si="361"/>
        <v>0</v>
      </c>
      <c r="M779" s="10">
        <f t="shared" si="378"/>
        <v>6.4989180685943886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15.006394041079844</v>
      </c>
      <c r="Q779" s="42">
        <f t="shared" si="380"/>
        <v>0.90629584190147483</v>
      </c>
      <c r="R779" s="4">
        <f t="shared" si="381"/>
        <v>60516.476859109483</v>
      </c>
      <c r="S779">
        <f t="shared" si="362"/>
        <v>6.0516476859109486E-5</v>
      </c>
      <c r="T779" s="41">
        <f t="shared" si="363"/>
        <v>7.6433405840953164E-4</v>
      </c>
      <c r="U779" s="42">
        <f t="shared" si="382"/>
        <v>0.10745668729964634</v>
      </c>
      <c r="V779" s="42">
        <f t="shared" si="383"/>
        <v>1.0998042073829359</v>
      </c>
      <c r="W779" s="42">
        <f t="shared" si="384"/>
        <v>1.093725582446206</v>
      </c>
      <c r="X779" s="42">
        <f t="shared" si="385"/>
        <v>6.0786249367299483E-3</v>
      </c>
      <c r="Y779" s="42">
        <f t="shared" si="359"/>
        <v>1.5611058853987848E-2</v>
      </c>
      <c r="Z779" s="10">
        <f t="shared" si="386"/>
        <v>20.424392557453476</v>
      </c>
      <c r="AA779">
        <f t="shared" si="364"/>
        <v>6495688.5226356536</v>
      </c>
      <c r="AB779" s="10">
        <f t="shared" si="365"/>
        <v>6.4956885226356533</v>
      </c>
      <c r="AC779" s="10">
        <f t="shared" si="366"/>
        <v>6.3946885226356533</v>
      </c>
      <c r="AD779" s="3">
        <f t="shared" si="367"/>
        <v>927.43850944679525</v>
      </c>
      <c r="AI779" s="94">
        <f t="shared" si="368"/>
        <v>1.093725582446206</v>
      </c>
    </row>
    <row r="780" spans="2:35">
      <c r="B780" s="39">
        <f t="shared" si="369"/>
        <v>752</v>
      </c>
      <c r="C780" s="42">
        <f t="shared" si="370"/>
        <v>13.525179856112588</v>
      </c>
      <c r="D780" s="10">
        <f t="shared" si="371"/>
        <v>1.4748201438873139</v>
      </c>
      <c r="E780" s="40">
        <f t="shared" si="372"/>
        <v>43.050359712225372</v>
      </c>
      <c r="F780" s="40">
        <f t="shared" si="373"/>
        <v>46</v>
      </c>
      <c r="G780" s="3">
        <f t="shared" si="374"/>
        <v>289.74820143886245</v>
      </c>
      <c r="H780" s="3">
        <f t="shared" si="375"/>
        <v>150.59214621494854</v>
      </c>
      <c r="I780">
        <f t="shared" si="360"/>
        <v>1.5059214621494855E-4</v>
      </c>
      <c r="J780" s="4">
        <f t="shared" si="376"/>
        <v>1603.2595592815962</v>
      </c>
      <c r="K780" s="40">
        <f t="shared" si="377"/>
        <v>10.646369014444982</v>
      </c>
      <c r="L780" s="40">
        <f t="shared" si="361"/>
        <v>0</v>
      </c>
      <c r="M780" s="10">
        <f t="shared" si="378"/>
        <v>6.4956885226356533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15.004014786377844</v>
      </c>
      <c r="Q780" s="42">
        <f t="shared" si="380"/>
        <v>0.90749456182856503</v>
      </c>
      <c r="R780" s="4">
        <f t="shared" si="381"/>
        <v>59774.419172457223</v>
      </c>
      <c r="S780">
        <f t="shared" si="362"/>
        <v>5.9774419172457223E-5</v>
      </c>
      <c r="T780" s="41">
        <f t="shared" si="363"/>
        <v>7.6507611609618394E-4</v>
      </c>
      <c r="U780" s="42">
        <f t="shared" si="382"/>
        <v>0.1061390451477654</v>
      </c>
      <c r="V780" s="42">
        <f t="shared" si="383"/>
        <v>1.0992076815469514</v>
      </c>
      <c r="W780" s="42">
        <f t="shared" si="384"/>
        <v>1.0931734908131336</v>
      </c>
      <c r="X780" s="42">
        <f t="shared" si="385"/>
        <v>6.0341907338177236E-3</v>
      </c>
      <c r="Y780" s="42">
        <f t="shared" si="359"/>
        <v>1.5618292158664338E-2</v>
      </c>
      <c r="Z780" s="10">
        <f t="shared" si="386"/>
        <v>20.414037022037732</v>
      </c>
      <c r="AA780">
        <f t="shared" si="364"/>
        <v>6492446.3002154501</v>
      </c>
      <c r="AB780" s="10">
        <f t="shared" si="365"/>
        <v>6.49244630021545</v>
      </c>
      <c r="AC780" s="10">
        <f t="shared" si="366"/>
        <v>6.39144630021545</v>
      </c>
      <c r="AD780" s="3">
        <f t="shared" si="367"/>
        <v>926.96828139455408</v>
      </c>
      <c r="AI780" s="94">
        <f t="shared" si="368"/>
        <v>1.0931734908131336</v>
      </c>
    </row>
    <row r="781" spans="2:35">
      <c r="B781" s="39">
        <f t="shared" si="369"/>
        <v>753</v>
      </c>
      <c r="C781" s="42">
        <f t="shared" si="370"/>
        <v>13.543165467623377</v>
      </c>
      <c r="D781" s="10">
        <f t="shared" si="371"/>
        <v>1.4568345323765257</v>
      </c>
      <c r="E781" s="40">
        <f t="shared" si="372"/>
        <v>43.086330935246949</v>
      </c>
      <c r="F781" s="40">
        <f t="shared" si="373"/>
        <v>46</v>
      </c>
      <c r="G781" s="3">
        <f t="shared" si="374"/>
        <v>289.56834532375456</v>
      </c>
      <c r="H781" s="3">
        <f t="shared" si="375"/>
        <v>150.59214621494854</v>
      </c>
      <c r="I781">
        <f t="shared" si="360"/>
        <v>1.5059214621494855E-4</v>
      </c>
      <c r="J781" s="4">
        <f t="shared" si="376"/>
        <v>1605.6930700238859</v>
      </c>
      <c r="K781" s="40">
        <f t="shared" si="377"/>
        <v>10.662528627037368</v>
      </c>
      <c r="L781" s="40">
        <f t="shared" si="361"/>
        <v>0</v>
      </c>
      <c r="M781" s="10">
        <f t="shared" si="378"/>
        <v>6.49244630021545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15.001625382278258</v>
      </c>
      <c r="Q781" s="42">
        <f t="shared" si="380"/>
        <v>0.90869347268338707</v>
      </c>
      <c r="R781" s="4">
        <f t="shared" si="381"/>
        <v>59032.647570969355</v>
      </c>
      <c r="S781">
        <f t="shared" si="362"/>
        <v>5.9032647570969355E-5</v>
      </c>
      <c r="T781" s="41">
        <f t="shared" si="363"/>
        <v>7.6581788769767179E-4</v>
      </c>
      <c r="U781" s="42">
        <f t="shared" si="382"/>
        <v>0.10482191098586745</v>
      </c>
      <c r="V781" s="42">
        <f t="shared" si="383"/>
        <v>1.0986089220899207</v>
      </c>
      <c r="W781" s="42">
        <f t="shared" si="384"/>
        <v>1.0926192321360235</v>
      </c>
      <c r="X781" s="42">
        <f t="shared" si="385"/>
        <v>5.9896899538971482E-3</v>
      </c>
      <c r="Y781" s="42">
        <f t="shared" si="359"/>
        <v>1.5625473262967083E-2</v>
      </c>
      <c r="Z781" s="10">
        <f t="shared" si="386"/>
        <v>20.403641014370873</v>
      </c>
      <c r="AA781">
        <f t="shared" si="364"/>
        <v>6489191.4063075166</v>
      </c>
      <c r="AB781" s="10">
        <f t="shared" si="365"/>
        <v>6.4891914063075165</v>
      </c>
      <c r="AC781" s="10">
        <f t="shared" si="366"/>
        <v>6.3881914063075165</v>
      </c>
      <c r="AD781" s="3">
        <f t="shared" si="367"/>
        <v>926.4962155630916</v>
      </c>
      <c r="AI781" s="94">
        <f t="shared" si="368"/>
        <v>1.0926192321360235</v>
      </c>
    </row>
    <row r="782" spans="2:35">
      <c r="B782" s="39">
        <f t="shared" si="369"/>
        <v>754</v>
      </c>
      <c r="C782" s="42">
        <f t="shared" si="370"/>
        <v>13.561151079134165</v>
      </c>
      <c r="D782" s="10">
        <f t="shared" si="371"/>
        <v>1.4388489208657376</v>
      </c>
      <c r="E782" s="40">
        <f t="shared" si="372"/>
        <v>43.122302158268525</v>
      </c>
      <c r="F782" s="40">
        <f t="shared" si="373"/>
        <v>46</v>
      </c>
      <c r="G782" s="3">
        <f t="shared" si="374"/>
        <v>289.38848920864666</v>
      </c>
      <c r="H782" s="3">
        <f t="shared" si="375"/>
        <v>150.59214621494854</v>
      </c>
      <c r="I782">
        <f t="shared" si="360"/>
        <v>1.5059214621494855E-4</v>
      </c>
      <c r="J782" s="4">
        <f t="shared" si="376"/>
        <v>1608.1286132649159</v>
      </c>
      <c r="K782" s="40">
        <f t="shared" si="377"/>
        <v>10.67870173634118</v>
      </c>
      <c r="L782" s="40">
        <f t="shared" si="361"/>
        <v>0</v>
      </c>
      <c r="M782" s="10">
        <f t="shared" si="378"/>
        <v>6.4891914063075165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14.99922582223779</v>
      </c>
      <c r="Q782" s="42">
        <f t="shared" si="380"/>
        <v>0.90989257533868029</v>
      </c>
      <c r="R782" s="4">
        <f t="shared" si="381"/>
        <v>58291.163151318025</v>
      </c>
      <c r="S782">
        <f t="shared" si="362"/>
        <v>5.8291163151318025E-5</v>
      </c>
      <c r="T782" s="41">
        <f t="shared" si="363"/>
        <v>7.6655937211732317E-4</v>
      </c>
      <c r="U782" s="42">
        <f t="shared" si="382"/>
        <v>0.10350528676126937</v>
      </c>
      <c r="V782" s="42">
        <f t="shared" si="383"/>
        <v>1.0980079301685184</v>
      </c>
      <c r="W782" s="42">
        <f t="shared" si="384"/>
        <v>1.0920628072651377</v>
      </c>
      <c r="X782" s="42">
        <f t="shared" si="385"/>
        <v>5.945122903380673E-3</v>
      </c>
      <c r="Y782" s="42">
        <f t="shared" si="359"/>
        <v>1.563260207562657E-2</v>
      </c>
      <c r="Z782" s="10">
        <f t="shared" si="386"/>
        <v>20.393204550415405</v>
      </c>
      <c r="AA782">
        <f t="shared" si="364"/>
        <v>6485923.8459095666</v>
      </c>
      <c r="AB782" s="10">
        <f t="shared" si="365"/>
        <v>6.4859238459095669</v>
      </c>
      <c r="AC782" s="10">
        <f t="shared" si="366"/>
        <v>6.384923845909567</v>
      </c>
      <c r="AD782" s="3">
        <f t="shared" si="367"/>
        <v>926.02231267723948</v>
      </c>
      <c r="AI782" s="94">
        <f t="shared" si="368"/>
        <v>1.0920628072651377</v>
      </c>
    </row>
    <row r="783" spans="2:35">
      <c r="B783" s="39">
        <f t="shared" si="369"/>
        <v>755</v>
      </c>
      <c r="C783" s="42">
        <f t="shared" si="370"/>
        <v>13.579136690644953</v>
      </c>
      <c r="D783" s="10">
        <f t="shared" si="371"/>
        <v>1.4208633093549494</v>
      </c>
      <c r="E783" s="40">
        <f t="shared" si="372"/>
        <v>43.158273381290101</v>
      </c>
      <c r="F783" s="40">
        <f t="shared" si="373"/>
        <v>46</v>
      </c>
      <c r="G783" s="3">
        <f t="shared" si="374"/>
        <v>289.20863309353877</v>
      </c>
      <c r="H783" s="3">
        <f t="shared" si="375"/>
        <v>150.59214621494854</v>
      </c>
      <c r="I783">
        <f t="shared" si="360"/>
        <v>1.5059214621494855E-4</v>
      </c>
      <c r="J783" s="4">
        <f t="shared" si="376"/>
        <v>1610.566189004687</v>
      </c>
      <c r="K783" s="40">
        <f t="shared" si="377"/>
        <v>10.694888342356423</v>
      </c>
      <c r="L783" s="40">
        <f t="shared" si="361"/>
        <v>0</v>
      </c>
      <c r="M783" s="10">
        <f t="shared" si="378"/>
        <v>6.4859238459095669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14.996816099681601</v>
      </c>
      <c r="Q783" s="42">
        <f t="shared" si="380"/>
        <v>0.91109187066851827</v>
      </c>
      <c r="R783" s="4">
        <f t="shared" si="381"/>
        <v>57549.967010175067</v>
      </c>
      <c r="S783">
        <f t="shared" si="362"/>
        <v>5.7549967010175067E-5</v>
      </c>
      <c r="T783" s="41">
        <f t="shared" si="363"/>
        <v>7.6730056825846606E-4</v>
      </c>
      <c r="U783" s="42">
        <f t="shared" si="382"/>
        <v>0.10218917442128746</v>
      </c>
      <c r="V783" s="42">
        <f t="shared" si="383"/>
        <v>1.0974047069454644</v>
      </c>
      <c r="W783" s="42">
        <f t="shared" si="384"/>
        <v>1.0915042170548368</v>
      </c>
      <c r="X783" s="42">
        <f t="shared" si="385"/>
        <v>5.900489890627636E-3</v>
      </c>
      <c r="Y783" s="42">
        <f t="shared" si="359"/>
        <v>1.5639678505596156E-2</v>
      </c>
      <c r="Z783" s="10">
        <f t="shared" si="386"/>
        <v>20.382727646212185</v>
      </c>
      <c r="AA783">
        <f t="shared" si="364"/>
        <v>6482643.6240438428</v>
      </c>
      <c r="AB783" s="10">
        <f t="shared" si="365"/>
        <v>6.4826436240438428</v>
      </c>
      <c r="AC783" s="10">
        <f t="shared" si="366"/>
        <v>6.3816436240438428</v>
      </c>
      <c r="AD783" s="3">
        <f t="shared" si="367"/>
        <v>925.54657346538693</v>
      </c>
      <c r="AI783" s="94">
        <f t="shared" si="368"/>
        <v>1.0915042170548368</v>
      </c>
    </row>
    <row r="784" spans="2:35">
      <c r="B784" s="39">
        <f t="shared" si="369"/>
        <v>756</v>
      </c>
      <c r="C784" s="42">
        <f t="shared" si="370"/>
        <v>13.597122302155741</v>
      </c>
      <c r="D784" s="10">
        <f t="shared" si="371"/>
        <v>1.4028776978441613</v>
      </c>
      <c r="E784" s="40">
        <f t="shared" si="372"/>
        <v>43.194244604311677</v>
      </c>
      <c r="F784" s="40">
        <f t="shared" si="373"/>
        <v>46</v>
      </c>
      <c r="G784" s="3">
        <f t="shared" si="374"/>
        <v>289.02877697843087</v>
      </c>
      <c r="H784" s="3">
        <f t="shared" si="375"/>
        <v>150.59214621494854</v>
      </c>
      <c r="I784">
        <f t="shared" si="360"/>
        <v>1.5059214621494855E-4</v>
      </c>
      <c r="J784" s="4">
        <f t="shared" si="376"/>
        <v>1613.0057972431987</v>
      </c>
      <c r="K784" s="40">
        <f t="shared" si="377"/>
        <v>10.711088445083091</v>
      </c>
      <c r="L784" s="40">
        <f t="shared" si="361"/>
        <v>0</v>
      </c>
      <c r="M784" s="10">
        <f t="shared" si="378"/>
        <v>6.4826436240438428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14.994396208003614</v>
      </c>
      <c r="Q784" s="42">
        <f t="shared" si="380"/>
        <v>0.91229135954831642</v>
      </c>
      <c r="R784" s="4">
        <f t="shared" si="381"/>
        <v>56809.060244212611</v>
      </c>
      <c r="S784">
        <f t="shared" si="362"/>
        <v>5.6809060244212611E-5</v>
      </c>
      <c r="T784" s="41">
        <f t="shared" si="363"/>
        <v>7.6804147502442855E-4</v>
      </c>
      <c r="U784" s="42">
        <f t="shared" si="382"/>
        <v>0.10087357591323858</v>
      </c>
      <c r="V784" s="42">
        <f t="shared" si="383"/>
        <v>1.0967992535873041</v>
      </c>
      <c r="W784" s="42">
        <f t="shared" si="384"/>
        <v>1.0909434623636736</v>
      </c>
      <c r="X784" s="42">
        <f t="shared" si="385"/>
        <v>5.8557912236305576E-3</v>
      </c>
      <c r="Y784" s="42">
        <f t="shared" si="359"/>
        <v>1.5646702462051319E-2</v>
      </c>
      <c r="Z784" s="10">
        <f t="shared" si="386"/>
        <v>20.372210317878544</v>
      </c>
      <c r="AA784">
        <f t="shared" si="364"/>
        <v>6479350.745756533</v>
      </c>
      <c r="AB784" s="10">
        <f t="shared" si="365"/>
        <v>6.4793507457565331</v>
      </c>
      <c r="AC784" s="10">
        <f t="shared" si="366"/>
        <v>6.3783507457565332</v>
      </c>
      <c r="AD784" s="3">
        <f t="shared" si="367"/>
        <v>925.06899865939567</v>
      </c>
      <c r="AI784" s="94">
        <f t="shared" si="368"/>
        <v>1.0909434623636736</v>
      </c>
    </row>
    <row r="785" spans="2:35">
      <c r="B785" s="39">
        <f t="shared" si="369"/>
        <v>757</v>
      </c>
      <c r="C785" s="42">
        <f t="shared" si="370"/>
        <v>13.615107913666529</v>
      </c>
      <c r="D785" s="10">
        <f t="shared" si="371"/>
        <v>1.3848920863333731</v>
      </c>
      <c r="E785" s="40">
        <f t="shared" si="372"/>
        <v>43.230215827333254</v>
      </c>
      <c r="F785" s="40">
        <f t="shared" si="373"/>
        <v>46</v>
      </c>
      <c r="G785" s="3">
        <f t="shared" si="374"/>
        <v>288.84892086332297</v>
      </c>
      <c r="H785" s="3">
        <f t="shared" si="375"/>
        <v>150.59214621494854</v>
      </c>
      <c r="I785">
        <f t="shared" si="360"/>
        <v>1.5059214621494855E-4</v>
      </c>
      <c r="J785" s="4">
        <f t="shared" si="376"/>
        <v>1615.447437980451</v>
      </c>
      <c r="K785" s="40">
        <f t="shared" si="377"/>
        <v>10.727302044521187</v>
      </c>
      <c r="L785" s="40">
        <f t="shared" si="361"/>
        <v>0</v>
      </c>
      <c r="M785" s="10">
        <f t="shared" si="378"/>
        <v>6.4793507457565331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14.991966140565975</v>
      </c>
      <c r="Q785" s="42">
        <f t="shared" si="380"/>
        <v>0.91349104285483895</v>
      </c>
      <c r="R785" s="4">
        <f t="shared" si="381"/>
        <v>56068.443950102526</v>
      </c>
      <c r="S785">
        <f t="shared" si="362"/>
        <v>5.606844395010253E-5</v>
      </c>
      <c r="T785" s="41">
        <f t="shared" si="363"/>
        <v>7.6878209131853864E-4</v>
      </c>
      <c r="U785" s="42">
        <f t="shared" si="382"/>
        <v>9.9558493184439045E-2</v>
      </c>
      <c r="V785" s="42">
        <f t="shared" si="383"/>
        <v>1.0961915712668338</v>
      </c>
      <c r="W785" s="42">
        <f t="shared" si="384"/>
        <v>1.0903805440542955</v>
      </c>
      <c r="X785" s="42">
        <f t="shared" si="385"/>
        <v>5.8110272125382334E-3</v>
      </c>
      <c r="Y785" s="42">
        <f t="shared" si="359"/>
        <v>1.5653673854391949E-2</v>
      </c>
      <c r="Z785" s="10">
        <f t="shared" si="386"/>
        <v>20.361652581610379</v>
      </c>
      <c r="AA785">
        <f t="shared" si="364"/>
        <v>6476045.2161184233</v>
      </c>
      <c r="AB785" s="10">
        <f t="shared" si="365"/>
        <v>6.4760452161184237</v>
      </c>
      <c r="AC785" s="10">
        <f t="shared" si="366"/>
        <v>6.3750452161184237</v>
      </c>
      <c r="AD785" s="3">
        <f t="shared" si="367"/>
        <v>924.58958899469519</v>
      </c>
      <c r="AI785" s="94">
        <f t="shared" si="368"/>
        <v>1.0903805440542955</v>
      </c>
    </row>
    <row r="786" spans="2:35">
      <c r="B786" s="39">
        <f t="shared" si="369"/>
        <v>758</v>
      </c>
      <c r="C786" s="42">
        <f t="shared" si="370"/>
        <v>13.633093525177317</v>
      </c>
      <c r="D786" s="10">
        <f t="shared" si="371"/>
        <v>1.366906474822585</v>
      </c>
      <c r="E786" s="40">
        <f t="shared" si="372"/>
        <v>43.26618705035483</v>
      </c>
      <c r="F786" s="40">
        <f t="shared" si="373"/>
        <v>46</v>
      </c>
      <c r="G786" s="3">
        <f t="shared" si="374"/>
        <v>288.66906474821508</v>
      </c>
      <c r="H786" s="3">
        <f t="shared" si="375"/>
        <v>150.59214621494854</v>
      </c>
      <c r="I786">
        <f t="shared" si="360"/>
        <v>1.5059214621494855E-4</v>
      </c>
      <c r="J786" s="4">
        <f t="shared" si="376"/>
        <v>1617.8911112164442</v>
      </c>
      <c r="K786" s="40">
        <f t="shared" si="377"/>
        <v>10.743529140670711</v>
      </c>
      <c r="L786" s="40">
        <f t="shared" si="361"/>
        <v>0</v>
      </c>
      <c r="M786" s="10">
        <f t="shared" si="378"/>
        <v>6.4760452161184237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14.989525890699428</v>
      </c>
      <c r="Q786" s="42">
        <f t="shared" si="380"/>
        <v>0.91469092146620634</v>
      </c>
      <c r="R786" s="4">
        <f t="shared" si="381"/>
        <v>55328.119224516813</v>
      </c>
      <c r="S786">
        <f t="shared" si="362"/>
        <v>5.5328119224516811E-5</v>
      </c>
      <c r="T786" s="41">
        <f t="shared" si="363"/>
        <v>7.6952241604412441E-4</v>
      </c>
      <c r="U786" s="42">
        <f t="shared" si="382"/>
        <v>9.8243928182205523E-2</v>
      </c>
      <c r="V786" s="42">
        <f t="shared" si="383"/>
        <v>1.0955816611610707</v>
      </c>
      <c r="W786" s="42">
        <f t="shared" si="384"/>
        <v>1.0898154629935546</v>
      </c>
      <c r="X786" s="42">
        <f t="shared" si="385"/>
        <v>5.7661981675161122E-3</v>
      </c>
      <c r="Y786" s="42">
        <f t="shared" si="359"/>
        <v>1.5660592592242058E-2</v>
      </c>
      <c r="Z786" s="10">
        <f t="shared" si="386"/>
        <v>20.351054453680891</v>
      </c>
      <c r="AA786">
        <f t="shared" si="364"/>
        <v>6472727.0402245028</v>
      </c>
      <c r="AB786" s="10">
        <f t="shared" si="365"/>
        <v>6.4727270402245027</v>
      </c>
      <c r="AC786" s="10">
        <f t="shared" si="366"/>
        <v>6.3717270402245028</v>
      </c>
      <c r="AD786" s="3">
        <f t="shared" si="367"/>
        <v>924.10834521022525</v>
      </c>
      <c r="AI786" s="94">
        <f t="shared" si="368"/>
        <v>1.0898154629935546</v>
      </c>
    </row>
    <row r="787" spans="2:35">
      <c r="B787" s="39">
        <f t="shared" si="369"/>
        <v>759</v>
      </c>
      <c r="C787" s="42">
        <f t="shared" si="370"/>
        <v>13.651079136688105</v>
      </c>
      <c r="D787" s="10">
        <f t="shared" si="371"/>
        <v>1.3489208633117968</v>
      </c>
      <c r="E787" s="40">
        <f t="shared" si="372"/>
        <v>43.302158273376406</v>
      </c>
      <c r="F787" s="40">
        <f t="shared" si="373"/>
        <v>46</v>
      </c>
      <c r="G787" s="3">
        <f t="shared" si="374"/>
        <v>288.48920863310718</v>
      </c>
      <c r="H787" s="3">
        <f t="shared" si="375"/>
        <v>150.59214621494854</v>
      </c>
      <c r="I787">
        <f t="shared" si="360"/>
        <v>1.5059214621494855E-4</v>
      </c>
      <c r="J787" s="4">
        <f t="shared" si="376"/>
        <v>1620.3368169511782</v>
      </c>
      <c r="K787" s="40">
        <f t="shared" si="377"/>
        <v>10.759769733531664</v>
      </c>
      <c r="L787" s="40">
        <f t="shared" si="361"/>
        <v>0</v>
      </c>
      <c r="M787" s="10">
        <f t="shared" si="378"/>
        <v>6.4727270402245027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14.987075451702919</v>
      </c>
      <c r="Q787" s="42">
        <f t="shared" si="380"/>
        <v>0.91589099626190262</v>
      </c>
      <c r="R787" s="4">
        <f t="shared" si="381"/>
        <v>54588.087164127486</v>
      </c>
      <c r="S787">
        <f t="shared" si="362"/>
        <v>5.4588087164127485E-5</v>
      </c>
      <c r="T787" s="41">
        <f t="shared" si="363"/>
        <v>7.7026244810451364E-4</v>
      </c>
      <c r="U787" s="42">
        <f t="shared" si="382"/>
        <v>9.6929882853854607E-2</v>
      </c>
      <c r="V787" s="42">
        <f t="shared" si="383"/>
        <v>1.0949695244524389</v>
      </c>
      <c r="W787" s="42">
        <f t="shared" si="384"/>
        <v>1.0892482200524403</v>
      </c>
      <c r="X787" s="42">
        <f t="shared" si="385"/>
        <v>5.7213043999986279E-3</v>
      </c>
      <c r="Y787" s="42">
        <f t="shared" si="359"/>
        <v>1.5667458585451002E-2</v>
      </c>
      <c r="Z787" s="10">
        <f t="shared" si="386"/>
        <v>20.340415950441287</v>
      </c>
      <c r="AA787">
        <f t="shared" si="364"/>
        <v>6469396.2231941819</v>
      </c>
      <c r="AB787" s="10">
        <f t="shared" si="365"/>
        <v>6.4693962231941819</v>
      </c>
      <c r="AC787" s="10">
        <f t="shared" si="366"/>
        <v>6.368396223194182</v>
      </c>
      <c r="AD787" s="3">
        <f t="shared" si="367"/>
        <v>923.62526804846732</v>
      </c>
      <c r="AI787" s="94">
        <f t="shared" si="368"/>
        <v>1.0892482200524403</v>
      </c>
    </row>
    <row r="788" spans="2:35">
      <c r="B788" s="39">
        <f t="shared" si="369"/>
        <v>760</v>
      </c>
      <c r="C788" s="42">
        <f t="shared" si="370"/>
        <v>13.669064748198894</v>
      </c>
      <c r="D788" s="10">
        <f t="shared" si="371"/>
        <v>1.3309352518010087</v>
      </c>
      <c r="E788" s="40">
        <f t="shared" si="372"/>
        <v>43.338129496397983</v>
      </c>
      <c r="F788" s="40">
        <f t="shared" si="373"/>
        <v>46</v>
      </c>
      <c r="G788" s="3">
        <f t="shared" si="374"/>
        <v>288.30935251799929</v>
      </c>
      <c r="H788" s="3">
        <f t="shared" si="375"/>
        <v>150.59214621494854</v>
      </c>
      <c r="I788">
        <f t="shared" si="360"/>
        <v>1.5059214621494855E-4</v>
      </c>
      <c r="J788" s="4">
        <f t="shared" si="376"/>
        <v>1622.7845551846526</v>
      </c>
      <c r="K788" s="40">
        <f t="shared" si="377"/>
        <v>10.776023823104042</v>
      </c>
      <c r="L788" s="40">
        <f t="shared" si="361"/>
        <v>0</v>
      </c>
      <c r="M788" s="10">
        <f t="shared" si="378"/>
        <v>6.4693962231941819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14.984614816843656</v>
      </c>
      <c r="Q788" s="42">
        <f t="shared" si="380"/>
        <v>0.91709126812278297</v>
      </c>
      <c r="R788" s="4">
        <f t="shared" si="381"/>
        <v>53848.348865606553</v>
      </c>
      <c r="S788">
        <f t="shared" si="362"/>
        <v>5.3848348865606552E-5</v>
      </c>
      <c r="T788" s="41">
        <f t="shared" si="363"/>
        <v>7.7100218640303462E-4</v>
      </c>
      <c r="U788" s="42">
        <f t="shared" si="382"/>
        <v>9.5616359146702939E-2</v>
      </c>
      <c r="V788" s="42">
        <f t="shared" si="383"/>
        <v>1.0943551623281917</v>
      </c>
      <c r="W788" s="42">
        <f t="shared" si="384"/>
        <v>1.0886788161061172</v>
      </c>
      <c r="X788" s="42">
        <f t="shared" si="385"/>
        <v>5.6763462220745797E-3</v>
      </c>
      <c r="Y788" s="42">
        <f t="shared" si="359"/>
        <v>1.5674271744093974E-2</v>
      </c>
      <c r="Z788" s="10">
        <f t="shared" si="386"/>
        <v>20.329737088320506</v>
      </c>
      <c r="AA788">
        <f t="shared" si="364"/>
        <v>6466052.7701712111</v>
      </c>
      <c r="AB788" s="10">
        <f t="shared" si="365"/>
        <v>6.4660527701712107</v>
      </c>
      <c r="AC788" s="10">
        <f t="shared" si="366"/>
        <v>6.3650527701712107</v>
      </c>
      <c r="AD788" s="3">
        <f t="shared" si="367"/>
        <v>923.14035825543306</v>
      </c>
      <c r="AI788" s="94">
        <f t="shared" si="368"/>
        <v>1.0886788161061172</v>
      </c>
    </row>
    <row r="789" spans="2:35">
      <c r="B789" s="39">
        <f t="shared" si="369"/>
        <v>761</v>
      </c>
      <c r="C789" s="42">
        <f t="shared" si="370"/>
        <v>13.687050359709682</v>
      </c>
      <c r="D789" s="10">
        <f t="shared" si="371"/>
        <v>1.3129496402902205</v>
      </c>
      <c r="E789" s="40">
        <f t="shared" si="372"/>
        <v>43.374100719419559</v>
      </c>
      <c r="F789" s="40">
        <f t="shared" si="373"/>
        <v>46</v>
      </c>
      <c r="G789" s="3">
        <f t="shared" si="374"/>
        <v>288.12949640289139</v>
      </c>
      <c r="H789" s="3">
        <f t="shared" si="375"/>
        <v>150.59214621494854</v>
      </c>
      <c r="I789">
        <f t="shared" si="360"/>
        <v>1.5059214621494855E-4</v>
      </c>
      <c r="J789" s="4">
        <f t="shared" si="376"/>
        <v>1625.2343259168681</v>
      </c>
      <c r="K789" s="40">
        <f t="shared" si="377"/>
        <v>10.792291409387849</v>
      </c>
      <c r="L789" s="40">
        <f t="shared" si="361"/>
        <v>0</v>
      </c>
      <c r="M789" s="10">
        <f t="shared" si="378"/>
        <v>6.4660527701712107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14.982143979356927</v>
      </c>
      <c r="Q789" s="42">
        <f t="shared" si="380"/>
        <v>0.91829173793108065</v>
      </c>
      <c r="R789" s="4">
        <f t="shared" si="381"/>
        <v>53108.905425625919</v>
      </c>
      <c r="S789">
        <f t="shared" si="362"/>
        <v>5.310890542562592E-5</v>
      </c>
      <c r="T789" s="41">
        <f t="shared" si="363"/>
        <v>7.7174162984301525E-4</v>
      </c>
      <c r="U789" s="42">
        <f t="shared" si="382"/>
        <v>9.4303359008066925E-2</v>
      </c>
      <c r="V789" s="42">
        <f t="shared" si="383"/>
        <v>1.0937385759812635</v>
      </c>
      <c r="W789" s="42">
        <f t="shared" si="384"/>
        <v>1.0881072520339108</v>
      </c>
      <c r="X789" s="42">
        <f t="shared" si="385"/>
        <v>5.6313239473526622E-3</v>
      </c>
      <c r="Y789" s="42">
        <f t="shared" si="359"/>
        <v>1.5681031978473516E-2</v>
      </c>
      <c r="Z789" s="10">
        <f t="shared" si="386"/>
        <v>20.319017883826341</v>
      </c>
      <c r="AA789">
        <f t="shared" si="364"/>
        <v>6462696.6863240264</v>
      </c>
      <c r="AB789" s="10">
        <f t="shared" si="365"/>
        <v>6.4626966863240263</v>
      </c>
      <c r="AC789" s="10">
        <f t="shared" si="366"/>
        <v>6.3616966863240263</v>
      </c>
      <c r="AD789" s="3">
        <f t="shared" si="367"/>
        <v>922.65361658071447</v>
      </c>
      <c r="AI789" s="94">
        <f t="shared" si="368"/>
        <v>1.0881072520339108</v>
      </c>
    </row>
    <row r="790" spans="2:35">
      <c r="B790" s="39">
        <f t="shared" si="369"/>
        <v>762</v>
      </c>
      <c r="C790" s="42">
        <f t="shared" si="370"/>
        <v>13.70503597122047</v>
      </c>
      <c r="D790" s="10">
        <f t="shared" si="371"/>
        <v>1.2949640287794324</v>
      </c>
      <c r="E790" s="40">
        <f t="shared" si="372"/>
        <v>43.410071942441135</v>
      </c>
      <c r="F790" s="40">
        <f t="shared" si="373"/>
        <v>46</v>
      </c>
      <c r="G790" s="3">
        <f t="shared" si="374"/>
        <v>287.9496402877835</v>
      </c>
      <c r="H790" s="3">
        <f t="shared" si="375"/>
        <v>150.59214621494854</v>
      </c>
      <c r="I790">
        <f t="shared" si="360"/>
        <v>1.5059214621494855E-4</v>
      </c>
      <c r="J790" s="4">
        <f t="shared" si="376"/>
        <v>1627.6861291478244</v>
      </c>
      <c r="K790" s="40">
        <f t="shared" si="377"/>
        <v>10.808572492383085</v>
      </c>
      <c r="L790" s="40">
        <f t="shared" si="361"/>
        <v>0</v>
      </c>
      <c r="M790" s="10">
        <f t="shared" si="378"/>
        <v>6.4626966863240263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14.979662932446256</v>
      </c>
      <c r="Q790" s="42">
        <f t="shared" si="380"/>
        <v>0.91949240657041498</v>
      </c>
      <c r="R790" s="4">
        <f t="shared" si="381"/>
        <v>52369.757940857591</v>
      </c>
      <c r="S790">
        <f t="shared" si="362"/>
        <v>5.2369757940857591E-5</v>
      </c>
      <c r="T790" s="41">
        <f t="shared" si="363"/>
        <v>7.7248077732778361E-4</v>
      </c>
      <c r="U790" s="42">
        <f t="shared" si="382"/>
        <v>9.2990884385263192E-2</v>
      </c>
      <c r="V790" s="42">
        <f t="shared" si="383"/>
        <v>1.0931197666088766</v>
      </c>
      <c r="W790" s="42">
        <f t="shared" si="384"/>
        <v>1.0875335287193657</v>
      </c>
      <c r="X790" s="42">
        <f t="shared" si="385"/>
        <v>5.5862378895108478E-3</v>
      </c>
      <c r="Y790" s="42">
        <f t="shared" si="359"/>
        <v>1.5687739199119314E-2</v>
      </c>
      <c r="Z790" s="10">
        <f t="shared" si="386"/>
        <v>20.308258353544247</v>
      </c>
      <c r="AA790">
        <f t="shared" si="364"/>
        <v>6459327.9768453818</v>
      </c>
      <c r="AB790" s="10">
        <f t="shared" si="365"/>
        <v>6.4593279768453815</v>
      </c>
      <c r="AC790" s="10">
        <f t="shared" si="366"/>
        <v>6.3583279768453815</v>
      </c>
      <c r="AD790" s="3">
        <f t="shared" si="367"/>
        <v>922.16504377743024</v>
      </c>
      <c r="AI790" s="94">
        <f t="shared" si="368"/>
        <v>1.0875335287193657</v>
      </c>
    </row>
    <row r="791" spans="2:35">
      <c r="B791" s="39">
        <f t="shared" si="369"/>
        <v>763</v>
      </c>
      <c r="C791" s="42">
        <f t="shared" si="370"/>
        <v>13.723021582731258</v>
      </c>
      <c r="D791" s="10">
        <f t="shared" si="371"/>
        <v>1.2769784172686443</v>
      </c>
      <c r="E791" s="40">
        <f t="shared" si="372"/>
        <v>43.446043165462711</v>
      </c>
      <c r="F791" s="40">
        <f t="shared" si="373"/>
        <v>46</v>
      </c>
      <c r="G791" s="3">
        <f t="shared" si="374"/>
        <v>287.7697841726756</v>
      </c>
      <c r="H791" s="3">
        <f t="shared" si="375"/>
        <v>150.59214621494854</v>
      </c>
      <c r="I791">
        <f t="shared" si="360"/>
        <v>1.5059214621494855E-4</v>
      </c>
      <c r="J791" s="4">
        <f t="shared" si="376"/>
        <v>1630.1399648775212</v>
      </c>
      <c r="K791" s="40">
        <f t="shared" si="377"/>
        <v>10.824867072089747</v>
      </c>
      <c r="L791" s="40">
        <f t="shared" si="361"/>
        <v>0</v>
      </c>
      <c r="M791" s="10">
        <f t="shared" si="378"/>
        <v>6.4593279768453815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14.977171669283019</v>
      </c>
      <c r="Q791" s="42">
        <f t="shared" si="380"/>
        <v>0.92069327492579844</v>
      </c>
      <c r="R791" s="4">
        <f t="shared" si="381"/>
        <v>51630.907507973578</v>
      </c>
      <c r="S791">
        <f t="shared" si="362"/>
        <v>5.163090750797358E-5</v>
      </c>
      <c r="T791" s="41">
        <f t="shared" si="363"/>
        <v>7.7321962776066757E-4</v>
      </c>
      <c r="U791" s="42">
        <f t="shared" si="382"/>
        <v>9.1678937225608353E-2</v>
      </c>
      <c r="V791" s="42">
        <f t="shared" si="383"/>
        <v>1.0924987354137599</v>
      </c>
      <c r="W791" s="42">
        <f t="shared" si="384"/>
        <v>1.0869576470501854</v>
      </c>
      <c r="X791" s="42">
        <f t="shared" si="385"/>
        <v>5.5410883635744757E-3</v>
      </c>
      <c r="Y791" s="42">
        <f t="shared" si="359"/>
        <v>1.5694393316789516E-2</v>
      </c>
      <c r="Z791" s="10">
        <f t="shared" si="386"/>
        <v>20.297458514138178</v>
      </c>
      <c r="AA791">
        <f t="shared" si="364"/>
        <v>6455946.6469526058</v>
      </c>
      <c r="AB791" s="10">
        <f t="shared" si="365"/>
        <v>6.4559466469526061</v>
      </c>
      <c r="AC791" s="10">
        <f t="shared" si="366"/>
        <v>6.3549466469526061</v>
      </c>
      <c r="AD791" s="3">
        <f t="shared" si="367"/>
        <v>921.67464060226337</v>
      </c>
      <c r="AI791" s="94">
        <f t="shared" si="368"/>
        <v>1.0869576470501854</v>
      </c>
    </row>
    <row r="792" spans="2:35">
      <c r="B792" s="39">
        <f t="shared" si="369"/>
        <v>764</v>
      </c>
      <c r="C792" s="42">
        <f t="shared" si="370"/>
        <v>13.741007194242046</v>
      </c>
      <c r="D792" s="10">
        <f t="shared" si="371"/>
        <v>1.2589928057578561</v>
      </c>
      <c r="E792" s="40">
        <f t="shared" si="372"/>
        <v>43.482014388484288</v>
      </c>
      <c r="F792" s="40">
        <f t="shared" si="373"/>
        <v>46</v>
      </c>
      <c r="G792" s="3">
        <f t="shared" si="374"/>
        <v>287.5899280575677</v>
      </c>
      <c r="H792" s="3">
        <f t="shared" si="375"/>
        <v>150.59214621494854</v>
      </c>
      <c r="I792">
        <f t="shared" si="360"/>
        <v>1.5059214621494855E-4</v>
      </c>
      <c r="J792" s="4">
        <f t="shared" si="376"/>
        <v>1632.5958331059587</v>
      </c>
      <c r="K792" s="40">
        <f t="shared" si="377"/>
        <v>10.841175148507837</v>
      </c>
      <c r="L792" s="40">
        <f t="shared" si="361"/>
        <v>0</v>
      </c>
      <c r="M792" s="10">
        <f t="shared" si="378"/>
        <v>6.4559466469526061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14.974670183006536</v>
      </c>
      <c r="Q792" s="42">
        <f t="shared" si="380"/>
        <v>0.92189434388364422</v>
      </c>
      <c r="R792" s="4">
        <f t="shared" si="381"/>
        <v>50892.355223645871</v>
      </c>
      <c r="S792">
        <f t="shared" si="362"/>
        <v>5.0892355223645868E-5</v>
      </c>
      <c r="T792" s="41">
        <f t="shared" si="363"/>
        <v>7.7395818004499534E-4</v>
      </c>
      <c r="U792" s="42">
        <f t="shared" si="382"/>
        <v>9.0367519476419023E-2</v>
      </c>
      <c r="V792" s="42">
        <f t="shared" si="383"/>
        <v>1.0918754836037698</v>
      </c>
      <c r="W792" s="42">
        <f t="shared" si="384"/>
        <v>1.0863796079182724</v>
      </c>
      <c r="X792" s="42">
        <f t="shared" si="385"/>
        <v>5.4958756854974755E-3</v>
      </c>
      <c r="Y792" s="42">
        <f t="shared" si="359"/>
        <v>1.5700994242471546E-2</v>
      </c>
      <c r="Z792" s="10">
        <f t="shared" si="386"/>
        <v>20.286618382350767</v>
      </c>
      <c r="AA792">
        <f t="shared" si="364"/>
        <v>6452552.7018876635</v>
      </c>
      <c r="AB792" s="10">
        <f t="shared" si="365"/>
        <v>6.4525527018876634</v>
      </c>
      <c r="AC792" s="10">
        <f t="shared" si="366"/>
        <v>6.3515527018876634</v>
      </c>
      <c r="AD792" s="3">
        <f t="shared" si="367"/>
        <v>921.18240781546967</v>
      </c>
      <c r="AI792" s="94">
        <f t="shared" si="368"/>
        <v>1.0863796079182724</v>
      </c>
    </row>
    <row r="793" spans="2:35">
      <c r="B793" s="39">
        <f t="shared" si="369"/>
        <v>765</v>
      </c>
      <c r="C793" s="42">
        <f t="shared" si="370"/>
        <v>13.758992805752834</v>
      </c>
      <c r="D793" s="10">
        <f t="shared" si="371"/>
        <v>1.241007194247068</v>
      </c>
      <c r="E793" s="40">
        <f t="shared" si="372"/>
        <v>43.517985611505864</v>
      </c>
      <c r="F793" s="40">
        <f t="shared" si="373"/>
        <v>46</v>
      </c>
      <c r="G793" s="3">
        <f t="shared" si="374"/>
        <v>287.41007194245981</v>
      </c>
      <c r="H793" s="3">
        <f t="shared" si="375"/>
        <v>150.59214621494854</v>
      </c>
      <c r="I793">
        <f t="shared" si="360"/>
        <v>1.5059214621494855E-4</v>
      </c>
      <c r="J793" s="4">
        <f t="shared" si="376"/>
        <v>1635.0537338331371</v>
      </c>
      <c r="K793" s="40">
        <f t="shared" si="377"/>
        <v>10.857496721637355</v>
      </c>
      <c r="L793" s="40">
        <f t="shared" si="361"/>
        <v>0</v>
      </c>
      <c r="M793" s="10">
        <f t="shared" si="378"/>
        <v>6.4525527018876634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14.972158466723981</v>
      </c>
      <c r="Q793" s="42">
        <f t="shared" si="380"/>
        <v>0.92309561433177378</v>
      </c>
      <c r="R793" s="4">
        <f t="shared" si="381"/>
        <v>50154.102184546413</v>
      </c>
      <c r="S793">
        <f t="shared" si="362"/>
        <v>5.0154102184546416E-5</v>
      </c>
      <c r="T793" s="41">
        <f t="shared" si="363"/>
        <v>7.746964330840948E-4</v>
      </c>
      <c r="U793" s="42">
        <f t="shared" si="382"/>
        <v>8.9056633085011674E-2</v>
      </c>
      <c r="V793" s="42">
        <f t="shared" si="383"/>
        <v>1.0912500123918472</v>
      </c>
      <c r="W793" s="42">
        <f t="shared" si="384"/>
        <v>1.0857994122197427</v>
      </c>
      <c r="X793" s="42">
        <f t="shared" si="385"/>
        <v>5.4506001721044139E-3</v>
      </c>
      <c r="Y793" s="42">
        <f t="shared" si="359"/>
        <v>1.5707541887382864E-2</v>
      </c>
      <c r="Z793" s="10">
        <f t="shared" si="386"/>
        <v>20.275737975003402</v>
      </c>
      <c r="AA793">
        <f t="shared" si="364"/>
        <v>6449146.1469171764</v>
      </c>
      <c r="AB793" s="10">
        <f t="shared" si="365"/>
        <v>6.449146146917176</v>
      </c>
      <c r="AC793" s="10">
        <f t="shared" si="366"/>
        <v>6.348146146917176</v>
      </c>
      <c r="AD793" s="3">
        <f t="shared" si="367"/>
        <v>920.68834618088124</v>
      </c>
      <c r="AI793" s="94">
        <f t="shared" si="368"/>
        <v>1.0857994122197427</v>
      </c>
    </row>
    <row r="794" spans="2:35">
      <c r="B794" s="39">
        <f t="shared" si="369"/>
        <v>766</v>
      </c>
      <c r="C794" s="42">
        <f t="shared" si="370"/>
        <v>13.776978417263622</v>
      </c>
      <c r="D794" s="10">
        <f t="shared" si="371"/>
        <v>1.2230215827362798</v>
      </c>
      <c r="E794" s="40">
        <f t="shared" si="372"/>
        <v>43.55395683452744</v>
      </c>
      <c r="F794" s="40">
        <f t="shared" si="373"/>
        <v>46</v>
      </c>
      <c r="G794" s="3">
        <f t="shared" si="374"/>
        <v>287.23021582735191</v>
      </c>
      <c r="H794" s="3">
        <f t="shared" si="375"/>
        <v>150.59214621494854</v>
      </c>
      <c r="I794">
        <f t="shared" si="360"/>
        <v>1.5059214621494855E-4</v>
      </c>
      <c r="J794" s="4">
        <f t="shared" si="376"/>
        <v>1637.5136670590562</v>
      </c>
      <c r="K794" s="40">
        <f t="shared" si="377"/>
        <v>10.873831791478301</v>
      </c>
      <c r="L794" s="40">
        <f t="shared" si="361"/>
        <v>0</v>
      </c>
      <c r="M794" s="10">
        <f t="shared" si="378"/>
        <v>6.449146146917176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14.969636513510309</v>
      </c>
      <c r="Q794" s="42">
        <f t="shared" si="380"/>
        <v>0.92429708715942427</v>
      </c>
      <c r="R794" s="4">
        <f t="shared" si="381"/>
        <v>49416.149487347226</v>
      </c>
      <c r="S794">
        <f t="shared" si="362"/>
        <v>4.9416149487347227E-5</v>
      </c>
      <c r="T794" s="41">
        <f t="shared" si="363"/>
        <v>7.7543438578129393E-4</v>
      </c>
      <c r="U794" s="42">
        <f t="shared" si="382"/>
        <v>8.7746279998702978E-2</v>
      </c>
      <c r="V794" s="42">
        <f t="shared" si="383"/>
        <v>1.09062232299596</v>
      </c>
      <c r="W794" s="42">
        <f t="shared" si="384"/>
        <v>1.0852170608549261</v>
      </c>
      <c r="X794" s="42">
        <f t="shared" si="385"/>
        <v>5.405262141033873E-3</v>
      </c>
      <c r="Y794" s="42">
        <f t="shared" si="359"/>
        <v>1.5714036162971644E-2</v>
      </c>
      <c r="Z794" s="10">
        <f t="shared" si="386"/>
        <v>20.264817308996253</v>
      </c>
      <c r="AA794">
        <f t="shared" si="364"/>
        <v>6445726.9873324288</v>
      </c>
      <c r="AB794" s="10">
        <f t="shared" si="365"/>
        <v>6.4457269873324288</v>
      </c>
      <c r="AC794" s="10">
        <f t="shared" si="366"/>
        <v>6.3447269873324288</v>
      </c>
      <c r="AD794" s="3">
        <f t="shared" si="367"/>
        <v>920.19245646590696</v>
      </c>
      <c r="AI794" s="94">
        <f t="shared" si="368"/>
        <v>1.0852170608549261</v>
      </c>
    </row>
    <row r="795" spans="2:35">
      <c r="B795" s="39">
        <f t="shared" si="369"/>
        <v>767</v>
      </c>
      <c r="C795" s="42">
        <f t="shared" si="370"/>
        <v>13.794964028774411</v>
      </c>
      <c r="D795" s="10">
        <f t="shared" si="371"/>
        <v>1.2050359712254917</v>
      </c>
      <c r="E795" s="40">
        <f t="shared" si="372"/>
        <v>43.589928057549017</v>
      </c>
      <c r="F795" s="40">
        <f t="shared" si="373"/>
        <v>46</v>
      </c>
      <c r="G795" s="3">
        <f t="shared" si="374"/>
        <v>287.05035971224402</v>
      </c>
      <c r="H795" s="3">
        <f t="shared" si="375"/>
        <v>150.59214621494854</v>
      </c>
      <c r="I795">
        <f t="shared" si="360"/>
        <v>1.5059214621494855E-4</v>
      </c>
      <c r="J795" s="4">
        <f t="shared" si="376"/>
        <v>1639.9756327837158</v>
      </c>
      <c r="K795" s="40">
        <f t="shared" si="377"/>
        <v>10.890180358030673</v>
      </c>
      <c r="L795" s="40">
        <f t="shared" si="361"/>
        <v>0</v>
      </c>
      <c r="M795" s="10">
        <f t="shared" si="378"/>
        <v>6.4457269873324288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14.967104316408145</v>
      </c>
      <c r="Q795" s="42">
        <f t="shared" si="380"/>
        <v>0.92549876325725644</v>
      </c>
      <c r="R795" s="4">
        <f t="shared" si="381"/>
        <v>48678.498228720295</v>
      </c>
      <c r="S795">
        <f t="shared" si="362"/>
        <v>4.8678498228720295E-5</v>
      </c>
      <c r="T795" s="41">
        <f t="shared" si="363"/>
        <v>7.7617203703992093E-4</v>
      </c>
      <c r="U795" s="42">
        <f t="shared" si="382"/>
        <v>8.6436462164809477E-2</v>
      </c>
      <c r="V795" s="42">
        <f t="shared" si="383"/>
        <v>1.0899924166390738</v>
      </c>
      <c r="W795" s="42">
        <f t="shared" si="384"/>
        <v>1.0846325547283688</v>
      </c>
      <c r="X795" s="42">
        <f t="shared" si="385"/>
        <v>5.3598619107049217E-3</v>
      </c>
      <c r="Y795" s="42">
        <f t="shared" si="359"/>
        <v>1.5720476980917417E-2</v>
      </c>
      <c r="Z795" s="10">
        <f t="shared" si="386"/>
        <v>20.253856401308187</v>
      </c>
      <c r="AA795">
        <f t="shared" si="364"/>
        <v>6442295.2284493493</v>
      </c>
      <c r="AB795" s="10">
        <f t="shared" si="365"/>
        <v>6.4422952284493489</v>
      </c>
      <c r="AC795" s="10">
        <f t="shared" si="366"/>
        <v>6.3412952284493489</v>
      </c>
      <c r="AD795" s="3">
        <f t="shared" si="367"/>
        <v>919.69473944153003</v>
      </c>
      <c r="AI795" s="94">
        <f t="shared" si="368"/>
        <v>1.0846325547283688</v>
      </c>
    </row>
    <row r="796" spans="2:35">
      <c r="B796" s="39">
        <f t="shared" si="369"/>
        <v>768</v>
      </c>
      <c r="C796" s="42">
        <f t="shared" si="370"/>
        <v>13.812949640285199</v>
      </c>
      <c r="D796" s="10">
        <f t="shared" si="371"/>
        <v>1.1870503597147035</v>
      </c>
      <c r="E796" s="40">
        <f t="shared" si="372"/>
        <v>43.625899280570593</v>
      </c>
      <c r="F796" s="40">
        <f t="shared" si="373"/>
        <v>46</v>
      </c>
      <c r="G796" s="3">
        <f t="shared" si="374"/>
        <v>286.87050359713612</v>
      </c>
      <c r="H796" s="3">
        <f t="shared" si="375"/>
        <v>150.59214621494854</v>
      </c>
      <c r="I796">
        <f t="shared" si="360"/>
        <v>1.5059214621494855E-4</v>
      </c>
      <c r="J796" s="4">
        <f t="shared" si="376"/>
        <v>1642.4396310071165</v>
      </c>
      <c r="K796" s="40">
        <f t="shared" si="377"/>
        <v>10.906542421294475</v>
      </c>
      <c r="L796" s="40">
        <f t="shared" si="361"/>
        <v>0</v>
      </c>
      <c r="M796" s="10">
        <f t="shared" si="378"/>
        <v>6.4422952284493489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14.964561868427644</v>
      </c>
      <c r="Q796" s="42">
        <f t="shared" si="380"/>
        <v>0.9267006435173617</v>
      </c>
      <c r="R796" s="4">
        <f t="shared" si="381"/>
        <v>47941.149505337504</v>
      </c>
      <c r="S796">
        <f t="shared" si="362"/>
        <v>4.7941149505337507E-5</v>
      </c>
      <c r="T796" s="41">
        <f t="shared" si="363"/>
        <v>7.7690938576330368E-4</v>
      </c>
      <c r="U796" s="42">
        <f t="shared" si="382"/>
        <v>8.5127181530647592E-2</v>
      </c>
      <c r="V796" s="42">
        <f t="shared" si="383"/>
        <v>1.0893602945498253</v>
      </c>
      <c r="W796" s="42">
        <f t="shared" si="384"/>
        <v>1.0840458947488303</v>
      </c>
      <c r="X796" s="42">
        <f t="shared" si="385"/>
        <v>5.3143998009950177E-3</v>
      </c>
      <c r="Y796" s="42">
        <f t="shared" si="359"/>
        <v>1.5726864253132539E-2</v>
      </c>
      <c r="Z796" s="10">
        <f t="shared" si="386"/>
        <v>20.242855268997804</v>
      </c>
      <c r="AA796">
        <f t="shared" si="364"/>
        <v>6438850.875608827</v>
      </c>
      <c r="AB796" s="10">
        <f t="shared" si="365"/>
        <v>6.4388508756088267</v>
      </c>
      <c r="AC796" s="10">
        <f t="shared" si="366"/>
        <v>6.3378508756088268</v>
      </c>
      <c r="AD796" s="3">
        <f t="shared" si="367"/>
        <v>919.19519588235346</v>
      </c>
      <c r="AI796" s="94">
        <f t="shared" si="368"/>
        <v>1.0840458947488303</v>
      </c>
    </row>
    <row r="797" spans="2:35">
      <c r="B797" s="39">
        <f t="shared" si="369"/>
        <v>769</v>
      </c>
      <c r="C797" s="42">
        <f t="shared" si="370"/>
        <v>13.830935251795987</v>
      </c>
      <c r="D797" s="10">
        <f t="shared" si="371"/>
        <v>1.1690647482039154</v>
      </c>
      <c r="E797" s="40">
        <f t="shared" si="372"/>
        <v>43.661870503592169</v>
      </c>
      <c r="F797" s="40">
        <f t="shared" si="373"/>
        <v>46</v>
      </c>
      <c r="G797" s="3">
        <f t="shared" si="374"/>
        <v>286.69064748202823</v>
      </c>
      <c r="H797" s="3">
        <f t="shared" si="375"/>
        <v>150.59214621494854</v>
      </c>
      <c r="I797">
        <f t="shared" si="360"/>
        <v>1.5059214621494855E-4</v>
      </c>
      <c r="J797" s="4">
        <f t="shared" si="376"/>
        <v>1644.9056617292579</v>
      </c>
      <c r="K797" s="40">
        <f t="shared" si="377"/>
        <v>10.922917981269704</v>
      </c>
      <c r="L797" s="40">
        <f t="shared" si="361"/>
        <v>0</v>
      </c>
      <c r="M797" s="10">
        <f t="shared" si="378"/>
        <v>6.4388508756088267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14.962009162546629</v>
      </c>
      <c r="Q797" s="42">
        <f t="shared" si="380"/>
        <v>0.9279027288332703</v>
      </c>
      <c r="R797" s="4">
        <f t="shared" si="381"/>
        <v>47204.104413870984</v>
      </c>
      <c r="S797">
        <f t="shared" si="362"/>
        <v>4.7204104413870986E-5</v>
      </c>
      <c r="T797" s="41">
        <f t="shared" si="363"/>
        <v>7.7764643085477016E-4</v>
      </c>
      <c r="U797" s="42">
        <f t="shared" si="382"/>
        <v>8.3818440043534156E-2</v>
      </c>
      <c r="V797" s="42">
        <f t="shared" si="383"/>
        <v>1.0887259579609976</v>
      </c>
      <c r="W797" s="42">
        <f t="shared" si="384"/>
        <v>1.0834570818293368</v>
      </c>
      <c r="X797" s="42">
        <f t="shared" si="385"/>
        <v>5.2688761316608268E-3</v>
      </c>
      <c r="Y797" s="42">
        <f t="shared" si="359"/>
        <v>1.5733197891761749E-2</v>
      </c>
      <c r="Z797" s="10">
        <f t="shared" si="386"/>
        <v>20.231813929201987</v>
      </c>
      <c r="AA797">
        <f t="shared" si="364"/>
        <v>6435393.9341762625</v>
      </c>
      <c r="AB797" s="10">
        <f t="shared" si="365"/>
        <v>6.435393934176262</v>
      </c>
      <c r="AC797" s="10">
        <f t="shared" si="366"/>
        <v>6.3343939341762621</v>
      </c>
      <c r="AD797" s="3">
        <f t="shared" si="367"/>
        <v>918.69382656653556</v>
      </c>
      <c r="AI797" s="94">
        <f t="shared" si="368"/>
        <v>1.0834570818293368</v>
      </c>
    </row>
    <row r="798" spans="2:35">
      <c r="B798" s="39">
        <f t="shared" si="369"/>
        <v>770</v>
      </c>
      <c r="C798" s="42">
        <f t="shared" si="370"/>
        <v>13.848920863306775</v>
      </c>
      <c r="D798" s="10">
        <f t="shared" si="371"/>
        <v>1.1510791366931272</v>
      </c>
      <c r="E798" s="40">
        <f t="shared" si="372"/>
        <v>43.697841726613746</v>
      </c>
      <c r="F798" s="40">
        <f t="shared" si="373"/>
        <v>46</v>
      </c>
      <c r="G798" s="3">
        <f t="shared" si="374"/>
        <v>286.51079136692033</v>
      </c>
      <c r="H798" s="3">
        <f t="shared" si="375"/>
        <v>150.59214621494854</v>
      </c>
      <c r="I798">
        <f t="shared" si="360"/>
        <v>1.5059214621494855E-4</v>
      </c>
      <c r="J798" s="4">
        <f t="shared" si="376"/>
        <v>1647.3737249501398</v>
      </c>
      <c r="K798" s="40">
        <f t="shared" si="377"/>
        <v>10.939307037956359</v>
      </c>
      <c r="L798" s="40">
        <f t="shared" si="361"/>
        <v>0</v>
      </c>
      <c r="M798" s="10">
        <f t="shared" si="378"/>
        <v>6.435393934176262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14.959446191710136</v>
      </c>
      <c r="Q798" s="42">
        <f t="shared" si="380"/>
        <v>0.92910502009995866</v>
      </c>
      <c r="R798" s="4">
        <f t="shared" si="381"/>
        <v>46467.364050992619</v>
      </c>
      <c r="S798">
        <f t="shared" si="362"/>
        <v>4.646736405099262E-5</v>
      </c>
      <c r="T798" s="41">
        <f t="shared" si="363"/>
        <v>7.7838317121764857E-4</v>
      </c>
      <c r="U798" s="42">
        <f t="shared" si="382"/>
        <v>8.2510239650785563E-2</v>
      </c>
      <c r="V798" s="42">
        <f t="shared" si="383"/>
        <v>1.0880894081115247</v>
      </c>
      <c r="W798" s="42">
        <f t="shared" si="384"/>
        <v>1.0828661168871043</v>
      </c>
      <c r="X798" s="42">
        <f t="shared" si="385"/>
        <v>5.2232912244203344E-3</v>
      </c>
      <c r="Y798" s="42">
        <f t="shared" ref="Y798:Y861" si="389">IF((X798*(Q798-Q797)+Y797)&lt;0,0,X798*(Q798-Q797)+Y797)</f>
        <v>1.5739477809184239E-2</v>
      </c>
      <c r="Z798" s="10">
        <f t="shared" si="386"/>
        <v>20.220732399137681</v>
      </c>
      <c r="AA798">
        <f t="shared" si="364"/>
        <v>6431924.409542121</v>
      </c>
      <c r="AB798" s="10">
        <f t="shared" si="365"/>
        <v>6.4319244095421206</v>
      </c>
      <c r="AC798" s="10">
        <f t="shared" si="366"/>
        <v>6.3309244095421207</v>
      </c>
      <c r="AD798" s="3">
        <f t="shared" si="367"/>
        <v>918.19063227586958</v>
      </c>
      <c r="AI798" s="94">
        <f t="shared" si="368"/>
        <v>1.0828661168871043</v>
      </c>
    </row>
    <row r="799" spans="2:35">
      <c r="B799" s="39">
        <f t="shared" si="369"/>
        <v>771</v>
      </c>
      <c r="C799" s="42">
        <f t="shared" si="370"/>
        <v>13.866906474817563</v>
      </c>
      <c r="D799" s="10">
        <f t="shared" si="371"/>
        <v>1.1330935251823391</v>
      </c>
      <c r="E799" s="40">
        <f t="shared" si="372"/>
        <v>43.733812949635322</v>
      </c>
      <c r="F799" s="40">
        <f t="shared" si="373"/>
        <v>46</v>
      </c>
      <c r="G799" s="3">
        <f t="shared" si="374"/>
        <v>286.33093525181243</v>
      </c>
      <c r="H799" s="3">
        <f t="shared" si="375"/>
        <v>150.59214621494854</v>
      </c>
      <c r="I799">
        <f t="shared" si="360"/>
        <v>1.5059214621494855E-4</v>
      </c>
      <c r="J799" s="4">
        <f t="shared" si="376"/>
        <v>1649.8438206697629</v>
      </c>
      <c r="K799" s="40">
        <f t="shared" si="377"/>
        <v>10.955709591354445</v>
      </c>
      <c r="L799" s="40">
        <f t="shared" si="361"/>
        <v>0</v>
      </c>
      <c r="M799" s="10">
        <f t="shared" si="378"/>
        <v>6.4319244095421206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14.956872948830712</v>
      </c>
      <c r="Q799" s="42">
        <f t="shared" si="380"/>
        <v>0.93030751821385715</v>
      </c>
      <c r="R799" s="4">
        <f t="shared" si="381"/>
        <v>45730.92951337438</v>
      </c>
      <c r="S799">
        <f t="shared" si="362"/>
        <v>4.5730929513374383E-5</v>
      </c>
      <c r="T799" s="41">
        <f t="shared" si="363"/>
        <v>7.7911960575526679E-4</v>
      </c>
      <c r="U799" s="42">
        <f t="shared" si="382"/>
        <v>8.1202582299718357E-2</v>
      </c>
      <c r="V799" s="42">
        <f t="shared" si="383"/>
        <v>1.0874506462449098</v>
      </c>
      <c r="W799" s="42">
        <f t="shared" si="384"/>
        <v>1.0822730008436345</v>
      </c>
      <c r="X799" s="42">
        <f t="shared" si="385"/>
        <v>5.1776454012752993E-3</v>
      </c>
      <c r="Y799" s="42">
        <f t="shared" si="389"/>
        <v>1.5745703918013707E-2</v>
      </c>
      <c r="Z799" s="10">
        <f t="shared" si="386"/>
        <v>20.209610696101095</v>
      </c>
      <c r="AA799">
        <f t="shared" si="364"/>
        <v>6428442.3071216857</v>
      </c>
      <c r="AB799" s="10">
        <f t="shared" si="365"/>
        <v>6.4284423071216859</v>
      </c>
      <c r="AC799" s="10">
        <f t="shared" si="366"/>
        <v>6.3274423071216859</v>
      </c>
      <c r="AD799" s="3">
        <f t="shared" si="367"/>
        <v>917.68561379574851</v>
      </c>
      <c r="AI799" s="94">
        <f t="shared" si="368"/>
        <v>1.0822730008436345</v>
      </c>
    </row>
    <row r="800" spans="2:35">
      <c r="B800" s="39">
        <f t="shared" si="369"/>
        <v>772</v>
      </c>
      <c r="C800" s="42">
        <f t="shared" si="370"/>
        <v>13.884892086328351</v>
      </c>
      <c r="D800" s="10">
        <f t="shared" si="371"/>
        <v>1.1151079136715509</v>
      </c>
      <c r="E800" s="40">
        <f t="shared" si="372"/>
        <v>43.769784172656898</v>
      </c>
      <c r="F800" s="40">
        <f t="shared" si="373"/>
        <v>46</v>
      </c>
      <c r="G800" s="3">
        <f t="shared" si="374"/>
        <v>286.15107913670454</v>
      </c>
      <c r="H800" s="3">
        <f t="shared" si="375"/>
        <v>150.59214621494854</v>
      </c>
      <c r="I800">
        <f t="shared" si="360"/>
        <v>1.5059214621494855E-4</v>
      </c>
      <c r="J800" s="4">
        <f t="shared" si="376"/>
        <v>1652.3159488881263</v>
      </c>
      <c r="K800" s="40">
        <f t="shared" si="377"/>
        <v>10.972125641463958</v>
      </c>
      <c r="L800" s="40">
        <f t="shared" si="361"/>
        <v>0</v>
      </c>
      <c r="M800" s="10">
        <f t="shared" si="378"/>
        <v>6.4284423071216859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14.954289426788115</v>
      </c>
      <c r="Q800" s="42">
        <f t="shared" si="380"/>
        <v>0.93151022407285766</v>
      </c>
      <c r="R800" s="4">
        <f t="shared" si="381"/>
        <v>44994.801897688318</v>
      </c>
      <c r="S800">
        <f t="shared" si="362"/>
        <v>4.4994801897688317E-5</v>
      </c>
      <c r="T800" s="41">
        <f t="shared" si="363"/>
        <v>7.7985573337095281E-4</v>
      </c>
      <c r="U800" s="42">
        <f t="shared" si="382"/>
        <v>7.9895469937649233E-2</v>
      </c>
      <c r="V800" s="42">
        <f t="shared" si="383"/>
        <v>1.086809673609956</v>
      </c>
      <c r="W800" s="42">
        <f t="shared" si="384"/>
        <v>1.0816777346246715</v>
      </c>
      <c r="X800" s="42">
        <f t="shared" si="385"/>
        <v>5.1319389852844122E-3</v>
      </c>
      <c r="Y800" s="42">
        <f t="shared" si="389"/>
        <v>1.5751876131099341E-2</v>
      </c>
      <c r="Z800" s="10">
        <f t="shared" si="386"/>
        <v>20.198448837468082</v>
      </c>
      <c r="AA800">
        <f t="shared" si="364"/>
        <v>6424947.6323551768</v>
      </c>
      <c r="AB800" s="10">
        <f t="shared" si="365"/>
        <v>6.4249476323551766</v>
      </c>
      <c r="AC800" s="10">
        <f t="shared" si="366"/>
        <v>6.3239476323551767</v>
      </c>
      <c r="AD800" s="3">
        <f t="shared" si="367"/>
        <v>917.17877191518153</v>
      </c>
      <c r="AI800" s="94">
        <f t="shared" si="368"/>
        <v>1.0816777346246715</v>
      </c>
    </row>
    <row r="801" spans="2:35">
      <c r="B801" s="39">
        <f t="shared" si="369"/>
        <v>773</v>
      </c>
      <c r="C801" s="42">
        <f t="shared" si="370"/>
        <v>13.90287769783914</v>
      </c>
      <c r="D801" s="10">
        <f t="shared" si="371"/>
        <v>1.0971223021607628</v>
      </c>
      <c r="E801" s="40">
        <f t="shared" si="372"/>
        <v>43.805755395678474</v>
      </c>
      <c r="F801" s="40">
        <f t="shared" si="373"/>
        <v>46</v>
      </c>
      <c r="G801" s="3">
        <f t="shared" si="374"/>
        <v>285.97122302159664</v>
      </c>
      <c r="H801" s="3">
        <f t="shared" si="375"/>
        <v>150.59214621494854</v>
      </c>
      <c r="I801">
        <f t="shared" si="360"/>
        <v>1.5059214621494855E-4</v>
      </c>
      <c r="J801" s="4">
        <f t="shared" si="376"/>
        <v>1654.7901096052306</v>
      </c>
      <c r="K801" s="40">
        <f t="shared" si="377"/>
        <v>10.988555188284897</v>
      </c>
      <c r="L801" s="40">
        <f t="shared" si="361"/>
        <v>0</v>
      </c>
      <c r="M801" s="10">
        <f t="shared" si="378"/>
        <v>6.4249476323551766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14.951695618429291</v>
      </c>
      <c r="Q801" s="42">
        <f t="shared" si="380"/>
        <v>0.93271313857632165</v>
      </c>
      <c r="R801" s="4">
        <f t="shared" si="381"/>
        <v>44258.982300606396</v>
      </c>
      <c r="S801">
        <f t="shared" si="362"/>
        <v>4.4258982300606398E-5</v>
      </c>
      <c r="T801" s="41">
        <f t="shared" si="363"/>
        <v>7.8059155296803483E-4</v>
      </c>
      <c r="U801" s="42">
        <f t="shared" si="382"/>
        <v>7.858890451189475E-2</v>
      </c>
      <c r="V801" s="42">
        <f t="shared" si="383"/>
        <v>1.0861664914605409</v>
      </c>
      <c r="W801" s="42">
        <f t="shared" si="384"/>
        <v>1.0810803191602218</v>
      </c>
      <c r="X801" s="42">
        <f t="shared" si="385"/>
        <v>5.0861723003190473E-3</v>
      </c>
      <c r="Y801" s="42">
        <f t="shared" si="389"/>
        <v>1.5757994361526511E-2</v>
      </c>
      <c r="Z801" s="10">
        <f t="shared" si="386"/>
        <v>20.187246840694161</v>
      </c>
      <c r="AA801">
        <f t="shared" si="364"/>
        <v>6421440.3907077555</v>
      </c>
      <c r="AB801" s="10">
        <f t="shared" si="365"/>
        <v>6.4214403907077555</v>
      </c>
      <c r="AC801" s="10">
        <f t="shared" si="366"/>
        <v>6.3204403907077555</v>
      </c>
      <c r="AD801" s="3">
        <f t="shared" si="367"/>
        <v>916.67010742679554</v>
      </c>
      <c r="AI801" s="94">
        <f t="shared" si="368"/>
        <v>1.0810803191602218</v>
      </c>
    </row>
    <row r="802" spans="2:35">
      <c r="B802" s="39">
        <f t="shared" si="369"/>
        <v>774</v>
      </c>
      <c r="C802" s="42">
        <f t="shared" si="370"/>
        <v>13.920863309349928</v>
      </c>
      <c r="D802" s="10">
        <f t="shared" si="371"/>
        <v>1.0791366906499746</v>
      </c>
      <c r="E802" s="40">
        <f t="shared" si="372"/>
        <v>43.841726618700051</v>
      </c>
      <c r="F802" s="40">
        <f t="shared" si="373"/>
        <v>46</v>
      </c>
      <c r="G802" s="3">
        <f t="shared" si="374"/>
        <v>285.79136690648875</v>
      </c>
      <c r="H802" s="3">
        <f t="shared" si="375"/>
        <v>150.59214621494854</v>
      </c>
      <c r="I802">
        <f t="shared" si="360"/>
        <v>1.5059214621494855E-4</v>
      </c>
      <c r="J802" s="4">
        <f t="shared" si="376"/>
        <v>1657.2663028210754</v>
      </c>
      <c r="K802" s="40">
        <f t="shared" si="377"/>
        <v>11.004998231817263</v>
      </c>
      <c r="L802" s="40">
        <f t="shared" si="361"/>
        <v>0</v>
      </c>
      <c r="M802" s="10">
        <f t="shared" si="378"/>
        <v>6.4214403907077555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14.949091516568256</v>
      </c>
      <c r="Q802" s="42">
        <f t="shared" si="380"/>
        <v>0.93391626262508765</v>
      </c>
      <c r="R802" s="4">
        <f t="shared" si="381"/>
        <v>43523.471818800565</v>
      </c>
      <c r="S802">
        <f t="shared" si="362"/>
        <v>4.3523471818800565E-5</v>
      </c>
      <c r="T802" s="41">
        <f t="shared" si="363"/>
        <v>7.8132706344984061E-4</v>
      </c>
      <c r="U802" s="42">
        <f t="shared" si="382"/>
        <v>7.7282887969771411E-2</v>
      </c>
      <c r="V802" s="42">
        <f t="shared" si="383"/>
        <v>1.0855211010559402</v>
      </c>
      <c r="W802" s="42">
        <f t="shared" si="384"/>
        <v>1.0804807553845563</v>
      </c>
      <c r="X802" s="42">
        <f t="shared" si="385"/>
        <v>5.0403456713838946E-3</v>
      </c>
      <c r="Y802" s="42">
        <f t="shared" si="389"/>
        <v>1.5764058522617846E-2</v>
      </c>
      <c r="Z802" s="10">
        <f t="shared" si="386"/>
        <v>20.176004723315028</v>
      </c>
      <c r="AA802">
        <f t="shared" si="364"/>
        <v>6417920.5876696846</v>
      </c>
      <c r="AB802" s="10">
        <f t="shared" si="365"/>
        <v>6.417920587669685</v>
      </c>
      <c r="AC802" s="10">
        <f t="shared" si="366"/>
        <v>6.316920587669685</v>
      </c>
      <c r="AD802" s="3">
        <f t="shared" si="367"/>
        <v>916.15962112685781</v>
      </c>
      <c r="AI802" s="94">
        <f t="shared" si="368"/>
        <v>1.0804807553845563</v>
      </c>
    </row>
    <row r="803" spans="2:35">
      <c r="B803" s="39">
        <f t="shared" si="369"/>
        <v>775</v>
      </c>
      <c r="C803" s="42">
        <f t="shared" si="370"/>
        <v>13.938848920860716</v>
      </c>
      <c r="D803" s="10">
        <f t="shared" si="371"/>
        <v>1.0611510791391865</v>
      </c>
      <c r="E803" s="40">
        <f t="shared" si="372"/>
        <v>43.877697841721627</v>
      </c>
      <c r="F803" s="40">
        <f t="shared" si="373"/>
        <v>46</v>
      </c>
      <c r="G803" s="3">
        <f t="shared" si="374"/>
        <v>285.61151079138085</v>
      </c>
      <c r="H803" s="3">
        <f t="shared" si="375"/>
        <v>150.59214621494854</v>
      </c>
      <c r="I803">
        <f t="shared" si="360"/>
        <v>1.5059214621494855E-4</v>
      </c>
      <c r="J803" s="4">
        <f t="shared" si="376"/>
        <v>1659.7445285356612</v>
      </c>
      <c r="K803" s="40">
        <f t="shared" si="377"/>
        <v>11.021454772061057</v>
      </c>
      <c r="L803" s="40">
        <f t="shared" si="361"/>
        <v>0</v>
      </c>
      <c r="M803" s="10">
        <f t="shared" si="378"/>
        <v>6.417920587669685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14.946477113986106</v>
      </c>
      <c r="Q803" s="42">
        <f t="shared" si="380"/>
        <v>0.9351195971214793</v>
      </c>
      <c r="R803" s="4">
        <f t="shared" si="381"/>
        <v>42788.271548942845</v>
      </c>
      <c r="S803">
        <f t="shared" si="362"/>
        <v>4.2788271548942841E-5</v>
      </c>
      <c r="T803" s="41">
        <f t="shared" si="363"/>
        <v>7.8206226371969835E-4</v>
      </c>
      <c r="U803" s="42">
        <f t="shared" si="382"/>
        <v>7.5977422258595842E-2</v>
      </c>
      <c r="V803" s="42">
        <f t="shared" si="383"/>
        <v>1.0848735036601804</v>
      </c>
      <c r="W803" s="42">
        <f t="shared" si="384"/>
        <v>1.0798790442362365</v>
      </c>
      <c r="X803" s="42">
        <f t="shared" si="385"/>
        <v>4.9944594239439422E-3</v>
      </c>
      <c r="Y803" s="42">
        <f t="shared" si="389"/>
        <v>1.5770068527933508E-2</v>
      </c>
      <c r="Z803" s="10">
        <f t="shared" si="386"/>
        <v>20.16472250294602</v>
      </c>
      <c r="AA803">
        <f t="shared" si="364"/>
        <v>6414388.2287561651</v>
      </c>
      <c r="AB803" s="10">
        <f t="shared" si="365"/>
        <v>6.4143882287561649</v>
      </c>
      <c r="AC803" s="10">
        <f t="shared" si="366"/>
        <v>6.3133882287561649</v>
      </c>
      <c r="AD803" s="3">
        <f t="shared" si="367"/>
        <v>915.64731381525235</v>
      </c>
      <c r="AI803" s="94">
        <f t="shared" si="368"/>
        <v>1.0798790442362365</v>
      </c>
    </row>
    <row r="804" spans="2:35">
      <c r="B804" s="39">
        <f t="shared" si="369"/>
        <v>776</v>
      </c>
      <c r="C804" s="42">
        <f t="shared" si="370"/>
        <v>13.956834532371504</v>
      </c>
      <c r="D804" s="10">
        <f t="shared" si="371"/>
        <v>1.0431654676283983</v>
      </c>
      <c r="E804" s="40">
        <f t="shared" si="372"/>
        <v>43.913669064743203</v>
      </c>
      <c r="F804" s="40">
        <f t="shared" si="373"/>
        <v>46</v>
      </c>
      <c r="G804" s="3">
        <f t="shared" si="374"/>
        <v>285.43165467627296</v>
      </c>
      <c r="H804" s="3">
        <f t="shared" si="375"/>
        <v>150.59214621494854</v>
      </c>
      <c r="I804">
        <f t="shared" si="360"/>
        <v>1.5059214621494855E-4</v>
      </c>
      <c r="J804" s="4">
        <f t="shared" si="376"/>
        <v>1662.2247867489878</v>
      </c>
      <c r="K804" s="40">
        <f t="shared" si="377"/>
        <v>11.037924809016282</v>
      </c>
      <c r="L804" s="40">
        <f t="shared" si="361"/>
        <v>0</v>
      </c>
      <c r="M804" s="10">
        <f t="shared" si="378"/>
        <v>6.4143882287561649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14.94385240343076</v>
      </c>
      <c r="Q804" s="42">
        <f t="shared" si="380"/>
        <v>0.93632314296931296</v>
      </c>
      <c r="R804" s="4">
        <f t="shared" si="381"/>
        <v>42053.382587705179</v>
      </c>
      <c r="S804">
        <f t="shared" si="362"/>
        <v>4.2053382587705181E-5</v>
      </c>
      <c r="T804" s="41">
        <f t="shared" si="363"/>
        <v>7.8279715268093604E-4</v>
      </c>
      <c r="U804" s="42">
        <f t="shared" si="382"/>
        <v>7.4672509325684575E-2</v>
      </c>
      <c r="V804" s="42">
        <f t="shared" si="383"/>
        <v>1.0842237005429078</v>
      </c>
      <c r="W804" s="42">
        <f t="shared" si="384"/>
        <v>1.0792751866580872</v>
      </c>
      <c r="X804" s="42">
        <f t="shared" si="385"/>
        <v>4.9485138848206489E-3</v>
      </c>
      <c r="Y804" s="42">
        <f t="shared" si="389"/>
        <v>1.577602429127253E-2</v>
      </c>
      <c r="Z804" s="10">
        <f t="shared" si="386"/>
        <v>20.153400197282977</v>
      </c>
      <c r="AA804">
        <f t="shared" si="364"/>
        <v>6410843.3195075998</v>
      </c>
      <c r="AB804" s="10">
        <f t="shared" si="365"/>
        <v>6.4108433195075998</v>
      </c>
      <c r="AC804" s="10">
        <f t="shared" si="366"/>
        <v>6.3098433195075998</v>
      </c>
      <c r="AD804" s="3">
        <f t="shared" si="367"/>
        <v>915.1331862955185</v>
      </c>
      <c r="AI804" s="94">
        <f t="shared" si="368"/>
        <v>1.0792751866580872</v>
      </c>
    </row>
    <row r="805" spans="2:35">
      <c r="B805" s="39">
        <f t="shared" si="369"/>
        <v>777</v>
      </c>
      <c r="C805" s="42">
        <f t="shared" si="370"/>
        <v>13.974820143882292</v>
      </c>
      <c r="D805" s="10">
        <f t="shared" si="371"/>
        <v>1.0251798561176102</v>
      </c>
      <c r="E805" s="40">
        <f t="shared" si="372"/>
        <v>43.94964028776478</v>
      </c>
      <c r="F805" s="40">
        <f t="shared" si="373"/>
        <v>46</v>
      </c>
      <c r="G805" s="3">
        <f t="shared" si="374"/>
        <v>285.25179856116506</v>
      </c>
      <c r="H805" s="3">
        <f t="shared" si="375"/>
        <v>150.59214621494854</v>
      </c>
      <c r="I805">
        <f t="shared" si="360"/>
        <v>1.5059214621494855E-4</v>
      </c>
      <c r="J805" s="4">
        <f t="shared" si="376"/>
        <v>1664.707077461055</v>
      </c>
      <c r="K805" s="40">
        <f t="shared" si="377"/>
        <v>11.054408342682931</v>
      </c>
      <c r="L805" s="40">
        <f t="shared" si="361"/>
        <v>0</v>
      </c>
      <c r="M805" s="10">
        <f t="shared" si="378"/>
        <v>6.4108433195075998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14.941217377617068</v>
      </c>
      <c r="Q805" s="42">
        <f t="shared" si="380"/>
        <v>0.93752690107390568</v>
      </c>
      <c r="R805" s="4">
        <f t="shared" si="381"/>
        <v>41318.806031759588</v>
      </c>
      <c r="S805">
        <f t="shared" si="362"/>
        <v>4.1318806031759586E-5</v>
      </c>
      <c r="T805" s="41">
        <f t="shared" si="363"/>
        <v>7.8353172923688156E-4</v>
      </c>
      <c r="U805" s="42">
        <f t="shared" si="382"/>
        <v>7.3368151118354236E-2</v>
      </c>
      <c r="V805" s="42">
        <f t="shared" si="383"/>
        <v>1.0835716929786763</v>
      </c>
      <c r="W805" s="42">
        <f t="shared" si="384"/>
        <v>1.078669183597242</v>
      </c>
      <c r="X805" s="42">
        <f t="shared" si="385"/>
        <v>4.9025093814343279E-3</v>
      </c>
      <c r="Y805" s="42">
        <f t="shared" si="389"/>
        <v>1.5781925726673272E-2</v>
      </c>
      <c r="Z805" s="10">
        <f t="shared" si="386"/>
        <v>20.142037824101944</v>
      </c>
      <c r="AA805">
        <f t="shared" si="364"/>
        <v>6407285.8654895062</v>
      </c>
      <c r="AB805" s="10">
        <f t="shared" si="365"/>
        <v>6.4072858654895057</v>
      </c>
      <c r="AC805" s="10">
        <f t="shared" si="366"/>
        <v>6.3062858654895058</v>
      </c>
      <c r="AD805" s="3">
        <f t="shared" si="367"/>
        <v>914.61723937483771</v>
      </c>
      <c r="AI805" s="94">
        <f t="shared" si="368"/>
        <v>1.078669183597242</v>
      </c>
    </row>
    <row r="806" spans="2:35">
      <c r="B806" s="39">
        <f t="shared" si="369"/>
        <v>778</v>
      </c>
      <c r="C806" s="42">
        <f t="shared" si="370"/>
        <v>13.99280575539308</v>
      </c>
      <c r="D806" s="10">
        <f t="shared" si="371"/>
        <v>1.0071942446068221</v>
      </c>
      <c r="E806" s="40">
        <f t="shared" si="372"/>
        <v>43.985611510786356</v>
      </c>
      <c r="F806" s="40">
        <f t="shared" si="373"/>
        <v>46</v>
      </c>
      <c r="G806" s="3">
        <f t="shared" si="374"/>
        <v>285.07194244605716</v>
      </c>
      <c r="H806" s="3">
        <f t="shared" si="375"/>
        <v>150.59214621494854</v>
      </c>
      <c r="I806">
        <f t="shared" si="360"/>
        <v>1.5059214621494855E-4</v>
      </c>
      <c r="J806" s="4">
        <f t="shared" si="376"/>
        <v>1667.191400671863</v>
      </c>
      <c r="K806" s="40">
        <f t="shared" si="377"/>
        <v>11.070905373061009</v>
      </c>
      <c r="L806" s="40">
        <f t="shared" si="361"/>
        <v>0</v>
      </c>
      <c r="M806" s="10">
        <f t="shared" si="378"/>
        <v>6.4072858654895057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14.9385720292266</v>
      </c>
      <c r="Q806" s="42">
        <f t="shared" si="380"/>
        <v>0.93873087234208308</v>
      </c>
      <c r="R806" s="4">
        <f t="shared" si="381"/>
        <v>40584.542977778008</v>
      </c>
      <c r="S806">
        <f t="shared" si="362"/>
        <v>4.0584542977778011E-5</v>
      </c>
      <c r="T806" s="41">
        <f t="shared" si="363"/>
        <v>7.8426599229086311E-4</v>
      </c>
      <c r="U806" s="42">
        <f t="shared" si="382"/>
        <v>7.20643495839213E-2</v>
      </c>
      <c r="V806" s="42">
        <f t="shared" si="383"/>
        <v>1.0829174822474512</v>
      </c>
      <c r="W806" s="42">
        <f t="shared" si="384"/>
        <v>1.0780610360051268</v>
      </c>
      <c r="X806" s="42">
        <f t="shared" si="385"/>
        <v>4.856446242324397E-3</v>
      </c>
      <c r="Y806" s="42">
        <f t="shared" si="389"/>
        <v>1.5787772748414478E-2</v>
      </c>
      <c r="Z806" s="10">
        <f t="shared" si="386"/>
        <v>20.130635401259653</v>
      </c>
      <c r="AA806">
        <f t="shared" si="364"/>
        <v>6403715.8722926592</v>
      </c>
      <c r="AB806" s="10">
        <f t="shared" si="365"/>
        <v>6.4037158722926595</v>
      </c>
      <c r="AC806" s="10">
        <f t="shared" si="366"/>
        <v>6.3027158722926595</v>
      </c>
      <c r="AD806" s="3">
        <f t="shared" si="367"/>
        <v>914.09947386405497</v>
      </c>
      <c r="AI806" s="94">
        <f t="shared" si="368"/>
        <v>1.0780610360051268</v>
      </c>
    </row>
    <row r="807" spans="2:35">
      <c r="B807" s="39">
        <f t="shared" si="369"/>
        <v>779</v>
      </c>
      <c r="C807" s="42">
        <f t="shared" si="370"/>
        <v>14.010791366903868</v>
      </c>
      <c r="D807" s="10">
        <f t="shared" si="371"/>
        <v>0.98920863309603391</v>
      </c>
      <c r="E807" s="40">
        <f t="shared" si="372"/>
        <v>44.021582733807932</v>
      </c>
      <c r="F807" s="40">
        <f t="shared" si="373"/>
        <v>46</v>
      </c>
      <c r="G807" s="3">
        <f t="shared" si="374"/>
        <v>284.89208633094927</v>
      </c>
      <c r="H807" s="3">
        <f t="shared" si="375"/>
        <v>150.59214621494854</v>
      </c>
      <c r="I807">
        <f t="shared" ref="I807:I862" si="390">H807/1000^2</f>
        <v>1.5059214621494855E-4</v>
      </c>
      <c r="J807" s="4">
        <f t="shared" si="376"/>
        <v>1669.6777563814117</v>
      </c>
      <c r="K807" s="40">
        <f t="shared" si="377"/>
        <v>11.087415900150514</v>
      </c>
      <c r="L807" s="40">
        <f t="shared" ref="L807:L862" si="391">IF((gstar-K807)&lt;0,0,gstar-K807)</f>
        <v>0</v>
      </c>
      <c r="M807" s="10">
        <f t="shared" si="378"/>
        <v>6.4037158722926595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14.935916350907638</v>
      </c>
      <c r="Q807" s="42">
        <f t="shared" si="380"/>
        <v>0.93993505768218744</v>
      </c>
      <c r="R807" s="4">
        <f t="shared" si="381"/>
        <v>39850.594522432475</v>
      </c>
      <c r="S807">
        <f t="shared" ref="S807:S862" si="392">R807/1000^3</f>
        <v>3.9850594522432478E-5</v>
      </c>
      <c r="T807" s="41">
        <f t="shared" ref="T807:T862" si="393">(vc/1000^3-S807)</f>
        <v>7.8499994074620867E-4</v>
      </c>
      <c r="U807" s="42">
        <f t="shared" si="382"/>
        <v>7.076110666970245E-2</v>
      </c>
      <c r="V807" s="42">
        <f t="shared" si="383"/>
        <v>1.0822610696339379</v>
      </c>
      <c r="W807" s="42">
        <f t="shared" si="384"/>
        <v>1.0774507448374864</v>
      </c>
      <c r="X807" s="42">
        <f t="shared" si="385"/>
        <v>4.8103247964514928E-3</v>
      </c>
      <c r="Y807" s="42">
        <f t="shared" si="389"/>
        <v>1.5793565271015504E-2</v>
      </c>
      <c r="Z807" s="10">
        <f t="shared" si="386"/>
        <v>20.119192946692948</v>
      </c>
      <c r="AA807">
        <f t="shared" ref="AA807:AA862" si="394">Z807*rat*to+patm*1000000</f>
        <v>6400133.3455329202</v>
      </c>
      <c r="AB807" s="10">
        <f t="shared" ref="AB807:AB862" si="395">AA807/1000000</f>
        <v>6.4001333455329199</v>
      </c>
      <c r="AC807" s="10">
        <f t="shared" ref="AC807:AC862" si="396">AB807-patm</f>
        <v>6.2991333455329199</v>
      </c>
      <c r="AD807" s="3">
        <f t="shared" ref="AD807:AD862" si="397">AC807*1000000/6895</f>
        <v>913.57989057765337</v>
      </c>
      <c r="AI807" s="94">
        <f t="shared" ref="AI807:AI862" si="398">($M807-patm)*1000000*$I807/SQRT(rat*to)*SQRT(k)*(2/(k+1))^((k+1)/2/(k-1))</f>
        <v>1.0774507448374864</v>
      </c>
    </row>
    <row r="808" spans="2:35">
      <c r="B808" s="39">
        <f t="shared" ref="B808:B862" si="399">1+B807</f>
        <v>780</v>
      </c>
      <c r="C808" s="42">
        <f t="shared" ref="C808:C862" si="400">xincp+C807</f>
        <v>14.028776978414657</v>
      </c>
      <c r="D808" s="10">
        <f t="shared" ref="D808:D862" si="401">(F808-E808)/2</f>
        <v>0.97122302158524576</v>
      </c>
      <c r="E808" s="40">
        <f t="shared" ref="E808:E862" si="402">E807+ci*2*xincp</f>
        <v>44.057553956829508</v>
      </c>
      <c r="F808" s="40">
        <f t="shared" ref="F808:F862" si="403">F807-osi*2*xincp</f>
        <v>46</v>
      </c>
      <c r="G808" s="3">
        <f t="shared" ref="G808:G862" si="404">G807-ei*n*2*xincp</f>
        <v>284.71223021584137</v>
      </c>
      <c r="H808" s="3">
        <f t="shared" ref="H808:H862" si="405">PI()/4*(dto+erate*(two-D808)/two)^2</f>
        <v>150.59214621494854</v>
      </c>
      <c r="I808">
        <f t="shared" si="390"/>
        <v>1.5059214621494855E-4</v>
      </c>
      <c r="J808" s="4">
        <f t="shared" ref="J808:J862" si="406">PI()/4*dc^2-PI()/4*(F808^2-E808^2)</f>
        <v>1672.1661445897012</v>
      </c>
      <c r="K808" s="40">
        <f t="shared" ref="K808:K862" si="407">J808/H808</f>
        <v>11.103939923951449</v>
      </c>
      <c r="L808" s="40">
        <f t="shared" si="391"/>
        <v>0</v>
      </c>
      <c r="M808" s="10">
        <f t="shared" ref="M808:M862" si="408">AB807</f>
        <v>6.4001333455329199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14.933250335274941</v>
      </c>
      <c r="Q808" s="42">
        <f t="shared" ref="Q808:Q862" si="410">xincp/P808+Q807</f>
        <v>0.94113945800408538</v>
      </c>
      <c r="R808" s="4">
        <f t="shared" ref="R808:R862" si="411">PI()/4*(F808^2-E808^2)*G808</f>
        <v>39116.961762394916</v>
      </c>
      <c r="S808">
        <f t="shared" si="392"/>
        <v>3.9116961762394913E-5</v>
      </c>
      <c r="T808" s="41">
        <f t="shared" si="393"/>
        <v>7.8573357350624623E-4</v>
      </c>
      <c r="U808" s="42">
        <f t="shared" ref="U808:U862" si="412">rhopgrain*R808/1000^2</f>
        <v>6.9458424323014162E-2</v>
      </c>
      <c r="V808" s="42">
        <f t="shared" ref="V808:V862" si="413">(U807-U808)/(Q808-Q807)</f>
        <v>1.0816024564286602</v>
      </c>
      <c r="W808" s="42">
        <f t="shared" ref="W808:W862" si="414">IF(V808&lt;AI808,IF(AB807&gt;pbd,AI808,0),AI808)</f>
        <v>1.0768383110543533</v>
      </c>
      <c r="X808" s="42">
        <f t="shared" ref="X808:X862" si="415">V808-W808</f>
        <v>4.7641453743068052E-3</v>
      </c>
      <c r="Y808" s="42">
        <f t="shared" si="389"/>
        <v>1.5799303209237888E-2</v>
      </c>
      <c r="Z808" s="10">
        <f t="shared" ref="Z808:Z862" si="416">Y808/T808</f>
        <v>20.107710478419936</v>
      </c>
      <c r="AA808">
        <f t="shared" si="394"/>
        <v>6396538.2908515921</v>
      </c>
      <c r="AB808" s="10">
        <f t="shared" si="395"/>
        <v>6.3965382908515922</v>
      </c>
      <c r="AC808" s="10">
        <f t="shared" si="396"/>
        <v>6.2955382908515922</v>
      </c>
      <c r="AD808" s="3">
        <f t="shared" si="397"/>
        <v>913.05849033380593</v>
      </c>
      <c r="AI808" s="94">
        <f t="shared" si="398"/>
        <v>1.0768383110543533</v>
      </c>
    </row>
    <row r="809" spans="2:35">
      <c r="B809" s="39">
        <f t="shared" si="399"/>
        <v>781</v>
      </c>
      <c r="C809" s="42">
        <f t="shared" si="400"/>
        <v>14.046762589925445</v>
      </c>
      <c r="D809" s="10">
        <f t="shared" si="401"/>
        <v>0.95323741007445761</v>
      </c>
      <c r="E809" s="40">
        <f t="shared" si="402"/>
        <v>44.093525179851085</v>
      </c>
      <c r="F809" s="40">
        <f t="shared" si="403"/>
        <v>46</v>
      </c>
      <c r="G809" s="3">
        <f t="shared" si="404"/>
        <v>284.53237410073348</v>
      </c>
      <c r="H809" s="3">
        <f t="shared" si="405"/>
        <v>150.59214621494854</v>
      </c>
      <c r="I809">
        <f t="shared" si="390"/>
        <v>1.5059214621494855E-4</v>
      </c>
      <c r="J809" s="4">
        <f t="shared" si="406"/>
        <v>1674.6565652967315</v>
      </c>
      <c r="K809" s="40">
        <f t="shared" si="407"/>
        <v>11.120477444463811</v>
      </c>
      <c r="L809" s="40">
        <f t="shared" si="391"/>
        <v>0</v>
      </c>
      <c r="M809" s="10">
        <f t="shared" si="408"/>
        <v>6.3965382908515922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14.93057397490988</v>
      </c>
      <c r="Q809" s="42">
        <f t="shared" si="410"/>
        <v>0.9423440742191761</v>
      </c>
      <c r="R809" s="4">
        <f t="shared" si="411"/>
        <v>38383.645794337368</v>
      </c>
      <c r="S809">
        <f t="shared" si="392"/>
        <v>3.8383645794337367E-5</v>
      </c>
      <c r="T809" s="41">
        <f t="shared" si="393"/>
        <v>7.8646688947430377E-4</v>
      </c>
      <c r="U809" s="42">
        <f t="shared" si="412"/>
        <v>6.8156304491173103E-2</v>
      </c>
      <c r="V809" s="42">
        <f t="shared" si="413"/>
        <v>1.0809416439268182</v>
      </c>
      <c r="W809" s="42">
        <f t="shared" si="414"/>
        <v>1.0762237356201099</v>
      </c>
      <c r="X809" s="42">
        <f t="shared" si="415"/>
        <v>4.7179083067083738E-3</v>
      </c>
      <c r="Y809" s="42">
        <f t="shared" si="389"/>
        <v>1.580498647808546E-2</v>
      </c>
      <c r="Z809" s="10">
        <f t="shared" si="416"/>
        <v>20.096188014539241</v>
      </c>
      <c r="AA809">
        <f t="shared" si="394"/>
        <v>6392930.713915186</v>
      </c>
      <c r="AB809" s="10">
        <f t="shared" si="395"/>
        <v>6.3929307139151863</v>
      </c>
      <c r="AC809" s="10">
        <f t="shared" si="396"/>
        <v>6.2919307139151863</v>
      </c>
      <c r="AD809" s="3">
        <f t="shared" si="397"/>
        <v>912.53527395434173</v>
      </c>
      <c r="AI809" s="94">
        <f t="shared" si="398"/>
        <v>1.0762237356201099</v>
      </c>
    </row>
    <row r="810" spans="2:35">
      <c r="B810" s="39">
        <f t="shared" si="399"/>
        <v>782</v>
      </c>
      <c r="C810" s="42">
        <f t="shared" si="400"/>
        <v>14.064748201436233</v>
      </c>
      <c r="D810" s="10">
        <f t="shared" si="401"/>
        <v>0.93525179856366947</v>
      </c>
      <c r="E810" s="40">
        <f t="shared" si="402"/>
        <v>44.129496402872661</v>
      </c>
      <c r="F810" s="40">
        <f t="shared" si="403"/>
        <v>46</v>
      </c>
      <c r="G810" s="3">
        <f t="shared" si="404"/>
        <v>284.35251798562558</v>
      </c>
      <c r="H810" s="3">
        <f t="shared" si="405"/>
        <v>150.59214621494854</v>
      </c>
      <c r="I810">
        <f t="shared" si="390"/>
        <v>1.5059214621494855E-4</v>
      </c>
      <c r="J810" s="4">
        <f t="shared" si="406"/>
        <v>1677.1490185025023</v>
      </c>
      <c r="K810" s="40">
        <f t="shared" si="407"/>
        <v>11.137028461687599</v>
      </c>
      <c r="L810" s="40">
        <f t="shared" si="391"/>
        <v>0</v>
      </c>
      <c r="M810" s="10">
        <f t="shared" si="408"/>
        <v>6.3929307139151863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14.927887262360141</v>
      </c>
      <c r="Q810" s="42">
        <f t="shared" si="410"/>
        <v>0.94354890724039919</v>
      </c>
      <c r="R810" s="4">
        <f t="shared" si="411"/>
        <v>37650.647714931816</v>
      </c>
      <c r="S810">
        <f t="shared" si="392"/>
        <v>3.7650647714931813E-5</v>
      </c>
      <c r="T810" s="41">
        <f t="shared" si="393"/>
        <v>7.8719988755370938E-4</v>
      </c>
      <c r="U810" s="42">
        <f t="shared" si="412"/>
        <v>6.6854749121495832E-2</v>
      </c>
      <c r="V810" s="42">
        <f t="shared" si="413"/>
        <v>1.0802786334292094</v>
      </c>
      <c r="W810" s="42">
        <f t="shared" si="414"/>
        <v>1.0756070195034471</v>
      </c>
      <c r="X810" s="42">
        <f t="shared" si="415"/>
        <v>4.671613925762319E-3</v>
      </c>
      <c r="Y810" s="42">
        <f t="shared" si="389"/>
        <v>1.5810614992805623E-2</v>
      </c>
      <c r="Z810" s="10">
        <f t="shared" si="416"/>
        <v>20.084625573230777</v>
      </c>
      <c r="AA810">
        <f t="shared" si="394"/>
        <v>6389310.6204156671</v>
      </c>
      <c r="AB810" s="10">
        <f t="shared" si="395"/>
        <v>6.3893106204156673</v>
      </c>
      <c r="AC810" s="10">
        <f t="shared" si="396"/>
        <v>6.2883106204156674</v>
      </c>
      <c r="AD810" s="3">
        <f t="shared" si="397"/>
        <v>912.01024226478125</v>
      </c>
      <c r="AI810" s="94">
        <f t="shared" si="398"/>
        <v>1.0756070195034471</v>
      </c>
    </row>
    <row r="811" spans="2:35">
      <c r="B811" s="39">
        <f t="shared" si="399"/>
        <v>783</v>
      </c>
      <c r="C811" s="42">
        <f t="shared" si="400"/>
        <v>14.082733812947021</v>
      </c>
      <c r="D811" s="10">
        <f t="shared" si="401"/>
        <v>0.91726618705288132</v>
      </c>
      <c r="E811" s="40">
        <f t="shared" si="402"/>
        <v>44.165467625894237</v>
      </c>
      <c r="F811" s="40">
        <f t="shared" si="403"/>
        <v>46</v>
      </c>
      <c r="G811" s="3">
        <f t="shared" si="404"/>
        <v>284.17266187051769</v>
      </c>
      <c r="H811" s="3">
        <f t="shared" si="405"/>
        <v>150.59214621494854</v>
      </c>
      <c r="I811">
        <f t="shared" si="390"/>
        <v>1.5059214621494855E-4</v>
      </c>
      <c r="J811" s="4">
        <f t="shared" si="406"/>
        <v>1679.6435042070141</v>
      </c>
      <c r="K811" s="40">
        <f t="shared" si="407"/>
        <v>11.153592975622816</v>
      </c>
      <c r="L811" s="40">
        <f t="shared" si="391"/>
        <v>0</v>
      </c>
      <c r="M811" s="10">
        <f t="shared" si="408"/>
        <v>6.3893106204156673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14.925190190139777</v>
      </c>
      <c r="Q811" s="42">
        <f t="shared" si="410"/>
        <v>0.94475395798224304</v>
      </c>
      <c r="R811" s="4">
        <f t="shared" si="411"/>
        <v>36917.968620850181</v>
      </c>
      <c r="S811">
        <f t="shared" si="392"/>
        <v>3.691796862085018E-5</v>
      </c>
      <c r="T811" s="41">
        <f t="shared" si="393"/>
        <v>7.8793256664779095E-4</v>
      </c>
      <c r="U811" s="42">
        <f t="shared" si="412"/>
        <v>6.5553760161298838E-2</v>
      </c>
      <c r="V811" s="42">
        <f t="shared" si="413"/>
        <v>1.0796134262415786</v>
      </c>
      <c r="W811" s="42">
        <f t="shared" si="414"/>
        <v>1.0749881636774077</v>
      </c>
      <c r="X811" s="42">
        <f t="shared" si="415"/>
        <v>4.6252625641709511E-3</v>
      </c>
      <c r="Y811" s="42">
        <f t="shared" si="389"/>
        <v>1.58161886688898E-2</v>
      </c>
      <c r="Z811" s="10">
        <f t="shared" si="416"/>
        <v>20.073023172755466</v>
      </c>
      <c r="AA811">
        <f t="shared" si="394"/>
        <v>6385678.0160703575</v>
      </c>
      <c r="AB811" s="10">
        <f t="shared" si="395"/>
        <v>6.3856780160703579</v>
      </c>
      <c r="AC811" s="10">
        <f t="shared" si="396"/>
        <v>6.2846780160703579</v>
      </c>
      <c r="AD811" s="3">
        <f t="shared" si="397"/>
        <v>911.4833960943231</v>
      </c>
      <c r="AI811" s="94">
        <f t="shared" si="398"/>
        <v>1.0749881636774077</v>
      </c>
    </row>
    <row r="812" spans="2:35">
      <c r="B812" s="39">
        <f t="shared" si="399"/>
        <v>784</v>
      </c>
      <c r="C812" s="42">
        <f t="shared" si="400"/>
        <v>14.100719424457809</v>
      </c>
      <c r="D812" s="10">
        <f t="shared" si="401"/>
        <v>0.89928057554209317</v>
      </c>
      <c r="E812" s="40">
        <f t="shared" si="402"/>
        <v>44.201438848915814</v>
      </c>
      <c r="F812" s="40">
        <f t="shared" si="403"/>
        <v>46</v>
      </c>
      <c r="G812" s="3">
        <f t="shared" si="404"/>
        <v>283.99280575540979</v>
      </c>
      <c r="H812" s="3">
        <f t="shared" si="405"/>
        <v>150.59214621494854</v>
      </c>
      <c r="I812">
        <f t="shared" si="390"/>
        <v>1.5059214621494855E-4</v>
      </c>
      <c r="J812" s="4">
        <f t="shared" si="406"/>
        <v>1682.1400224102665</v>
      </c>
      <c r="K812" s="40">
        <f t="shared" si="407"/>
        <v>11.17017098626946</v>
      </c>
      <c r="L812" s="40">
        <f t="shared" si="391"/>
        <v>0</v>
      </c>
      <c r="M812" s="10">
        <f t="shared" si="408"/>
        <v>6.3856780160703579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14.922482750729046</v>
      </c>
      <c r="Q812" s="42">
        <f t="shared" si="410"/>
        <v>0.94595922736075244</v>
      </c>
      <c r="R812" s="4">
        <f t="shared" si="411"/>
        <v>36185.609608764462</v>
      </c>
      <c r="S812">
        <f t="shared" si="392"/>
        <v>3.6185609608764462E-5</v>
      </c>
      <c r="T812" s="41">
        <f t="shared" si="393"/>
        <v>7.8866492565987667E-4</v>
      </c>
      <c r="U812" s="42">
        <f t="shared" si="412"/>
        <v>6.4253339557898706E-2</v>
      </c>
      <c r="V812" s="42">
        <f t="shared" si="413"/>
        <v>1.0789460236751469</v>
      </c>
      <c r="W812" s="42">
        <f t="shared" si="414"/>
        <v>1.0743671691193695</v>
      </c>
      <c r="X812" s="42">
        <f t="shared" si="415"/>
        <v>4.5788545557774452E-3</v>
      </c>
      <c r="Y812" s="42">
        <f t="shared" si="389"/>
        <v>1.5821707422074525E-2</v>
      </c>
      <c r="Z812" s="10">
        <f t="shared" si="416"/>
        <v>20.061380831455754</v>
      </c>
      <c r="AA812">
        <f t="shared" si="394"/>
        <v>6382032.9066221109</v>
      </c>
      <c r="AB812" s="10">
        <f t="shared" si="395"/>
        <v>6.3820329066221104</v>
      </c>
      <c r="AC812" s="10">
        <f t="shared" si="396"/>
        <v>6.2810329066221104</v>
      </c>
      <c r="AD812" s="3">
        <f t="shared" si="397"/>
        <v>910.95473627586819</v>
      </c>
      <c r="AI812" s="94">
        <f t="shared" si="398"/>
        <v>1.0743671691193695</v>
      </c>
    </row>
    <row r="813" spans="2:35">
      <c r="B813" s="39">
        <f t="shared" si="399"/>
        <v>785</v>
      </c>
      <c r="C813" s="42">
        <f t="shared" si="400"/>
        <v>14.118705035968597</v>
      </c>
      <c r="D813" s="10">
        <f t="shared" si="401"/>
        <v>0.88129496403130503</v>
      </c>
      <c r="E813" s="40">
        <f t="shared" si="402"/>
        <v>44.23741007193739</v>
      </c>
      <c r="F813" s="40">
        <f t="shared" si="403"/>
        <v>46</v>
      </c>
      <c r="G813" s="3">
        <f t="shared" si="404"/>
        <v>283.81294964030189</v>
      </c>
      <c r="H813" s="3">
        <f t="shared" si="405"/>
        <v>150.59214621494854</v>
      </c>
      <c r="I813">
        <f t="shared" si="390"/>
        <v>1.5059214621494855E-4</v>
      </c>
      <c r="J813" s="4">
        <f t="shared" si="406"/>
        <v>1684.6385731122598</v>
      </c>
      <c r="K813" s="40">
        <f t="shared" si="407"/>
        <v>11.186762493627533</v>
      </c>
      <c r="L813" s="40">
        <f t="shared" si="391"/>
        <v>0</v>
      </c>
      <c r="M813" s="10">
        <f t="shared" si="408"/>
        <v>6.3820329066221104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14.919764936574374</v>
      </c>
      <c r="Q813" s="42">
        <f t="shared" si="410"/>
        <v>0.94716471629353705</v>
      </c>
      <c r="R813" s="4">
        <f t="shared" si="411"/>
        <v>35453.571775346674</v>
      </c>
      <c r="S813">
        <f t="shared" si="392"/>
        <v>3.5453571775346675E-5</v>
      </c>
      <c r="T813" s="41">
        <f t="shared" si="393"/>
        <v>7.8939696349329452E-4</v>
      </c>
      <c r="U813" s="42">
        <f t="shared" si="412"/>
        <v>6.2953489258612078E-2</v>
      </c>
      <c r="V813" s="42">
        <f t="shared" si="413"/>
        <v>1.0782764270461243</v>
      </c>
      <c r="W813" s="42">
        <f t="shared" si="414"/>
        <v>1.0737440368110749</v>
      </c>
      <c r="X813" s="42">
        <f t="shared" si="415"/>
        <v>4.5323902350493661E-3</v>
      </c>
      <c r="Y813" s="42">
        <f t="shared" si="389"/>
        <v>1.5827171168341939E-2</v>
      </c>
      <c r="Z813" s="10">
        <f t="shared" si="416"/>
        <v>20.04969856775536</v>
      </c>
      <c r="AA813">
        <f t="shared" si="394"/>
        <v>6378375.2978392215</v>
      </c>
      <c r="AB813" s="10">
        <f t="shared" si="395"/>
        <v>6.3783752978392219</v>
      </c>
      <c r="AC813" s="10">
        <f t="shared" si="396"/>
        <v>6.2773752978392219</v>
      </c>
      <c r="AD813" s="3">
        <f t="shared" si="397"/>
        <v>910.42426364600749</v>
      </c>
      <c r="AI813" s="94">
        <f t="shared" si="398"/>
        <v>1.0737440368110749</v>
      </c>
    </row>
    <row r="814" spans="2:35">
      <c r="B814" s="39">
        <f t="shared" si="399"/>
        <v>786</v>
      </c>
      <c r="C814" s="42">
        <f t="shared" si="400"/>
        <v>14.136690647479385</v>
      </c>
      <c r="D814" s="10">
        <f t="shared" si="401"/>
        <v>0.86330935252051688</v>
      </c>
      <c r="E814" s="40">
        <f t="shared" si="402"/>
        <v>44.273381294958966</v>
      </c>
      <c r="F814" s="40">
        <f t="shared" si="403"/>
        <v>46</v>
      </c>
      <c r="G814" s="3">
        <f t="shared" si="404"/>
        <v>283.633093525194</v>
      </c>
      <c r="H814" s="3">
        <f t="shared" si="405"/>
        <v>150.59214621494854</v>
      </c>
      <c r="I814">
        <f t="shared" si="390"/>
        <v>1.5059214621494855E-4</v>
      </c>
      <c r="J814" s="4">
        <f t="shared" si="406"/>
        <v>1687.1391563129935</v>
      </c>
      <c r="K814" s="40">
        <f t="shared" si="407"/>
        <v>11.20336749769703</v>
      </c>
      <c r="L814" s="40">
        <f t="shared" si="391"/>
        <v>0</v>
      </c>
      <c r="M814" s="10">
        <f t="shared" si="408"/>
        <v>6.3783752978392219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14.917036740088196</v>
      </c>
      <c r="Q814" s="42">
        <f t="shared" si="410"/>
        <v>0.94837042569977947</v>
      </c>
      <c r="R814" s="4">
        <f t="shared" si="411"/>
        <v>34721.856217268811</v>
      </c>
      <c r="S814">
        <f t="shared" si="392"/>
        <v>3.4721856217268813E-5</v>
      </c>
      <c r="T814" s="41">
        <f t="shared" si="393"/>
        <v>7.9012867905137239E-4</v>
      </c>
      <c r="U814" s="42">
        <f t="shared" si="412"/>
        <v>6.1654211210755538E-2</v>
      </c>
      <c r="V814" s="42">
        <f t="shared" si="413"/>
        <v>1.0776046376761017</v>
      </c>
      <c r="W814" s="42">
        <f t="shared" si="414"/>
        <v>1.0731187677386149</v>
      </c>
      <c r="X814" s="42">
        <f t="shared" si="415"/>
        <v>4.4858699374867861E-3</v>
      </c>
      <c r="Y814" s="42">
        <f t="shared" si="389"/>
        <v>1.5832579823920747E-2</v>
      </c>
      <c r="Z814" s="10">
        <f t="shared" si="416"/>
        <v>20.037976400159685</v>
      </c>
      <c r="AA814">
        <f t="shared" si="394"/>
        <v>6374705.1955155609</v>
      </c>
      <c r="AB814" s="10">
        <f t="shared" si="395"/>
        <v>6.3747051955155607</v>
      </c>
      <c r="AC814" s="10">
        <f t="shared" si="396"/>
        <v>6.2737051955155607</v>
      </c>
      <c r="AD814" s="3">
        <f t="shared" si="397"/>
        <v>909.89197904504147</v>
      </c>
      <c r="AI814" s="94">
        <f t="shared" si="398"/>
        <v>1.0731187677386149</v>
      </c>
    </row>
    <row r="815" spans="2:35">
      <c r="B815" s="39">
        <f t="shared" si="399"/>
        <v>787</v>
      </c>
      <c r="C815" s="42">
        <f t="shared" si="400"/>
        <v>14.154676258990174</v>
      </c>
      <c r="D815" s="10">
        <f t="shared" si="401"/>
        <v>0.84532374100972874</v>
      </c>
      <c r="E815" s="40">
        <f t="shared" si="402"/>
        <v>44.309352517980543</v>
      </c>
      <c r="F815" s="40">
        <f t="shared" si="403"/>
        <v>46</v>
      </c>
      <c r="G815" s="3">
        <f t="shared" si="404"/>
        <v>283.4532374100861</v>
      </c>
      <c r="H815" s="3">
        <f t="shared" si="405"/>
        <v>150.59214621494854</v>
      </c>
      <c r="I815">
        <f t="shared" si="390"/>
        <v>1.5059214621494855E-4</v>
      </c>
      <c r="J815" s="4">
        <f t="shared" si="406"/>
        <v>1689.6417720124682</v>
      </c>
      <c r="K815" s="40">
        <f t="shared" si="407"/>
        <v>11.219985998477959</v>
      </c>
      <c r="L815" s="40">
        <f t="shared" si="391"/>
        <v>0</v>
      </c>
      <c r="M815" s="10">
        <f t="shared" si="408"/>
        <v>6.3747051955155607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14.914298153648911</v>
      </c>
      <c r="Q815" s="42">
        <f t="shared" si="410"/>
        <v>0.94957635650024341</v>
      </c>
      <c r="R815" s="4">
        <f t="shared" si="411"/>
        <v>33990.464031202799</v>
      </c>
      <c r="S815">
        <f t="shared" si="392"/>
        <v>3.3990464031202797E-5</v>
      </c>
      <c r="T815" s="41">
        <f t="shared" si="393"/>
        <v>7.9086007123743837E-4</v>
      </c>
      <c r="U815" s="42">
        <f t="shared" si="412"/>
        <v>6.0355507361645563E-2</v>
      </c>
      <c r="V815" s="42">
        <f t="shared" si="413"/>
        <v>1.0769306568920414</v>
      </c>
      <c r="W815" s="42">
        <f t="shared" si="414"/>
        <v>1.0724913628924528</v>
      </c>
      <c r="X815" s="42">
        <f t="shared" si="415"/>
        <v>4.4392939995885339E-3</v>
      </c>
      <c r="Y815" s="42">
        <f t="shared" si="389"/>
        <v>1.5837933305287166E-2</v>
      </c>
      <c r="Z815" s="10">
        <f t="shared" si="416"/>
        <v>20.026214347256094</v>
      </c>
      <c r="AA815">
        <f t="shared" si="394"/>
        <v>6371022.6054706601</v>
      </c>
      <c r="AB815" s="10">
        <f t="shared" si="395"/>
        <v>6.3710226054706602</v>
      </c>
      <c r="AC815" s="10">
        <f t="shared" si="396"/>
        <v>6.2700226054706603</v>
      </c>
      <c r="AD815" s="3">
        <f t="shared" si="397"/>
        <v>909.357883316992</v>
      </c>
      <c r="AI815" s="94">
        <f t="shared" si="398"/>
        <v>1.0724913628924528</v>
      </c>
    </row>
    <row r="816" spans="2:35">
      <c r="B816" s="39">
        <f t="shared" si="399"/>
        <v>788</v>
      </c>
      <c r="C816" s="42">
        <f t="shared" si="400"/>
        <v>14.172661870500962</v>
      </c>
      <c r="D816" s="10">
        <f t="shared" si="401"/>
        <v>0.82733812949894059</v>
      </c>
      <c r="E816" s="40">
        <f t="shared" si="402"/>
        <v>44.345323741002119</v>
      </c>
      <c r="F816" s="40">
        <f t="shared" si="403"/>
        <v>46</v>
      </c>
      <c r="G816" s="3">
        <f t="shared" si="404"/>
        <v>283.27338129497821</v>
      </c>
      <c r="H816" s="3">
        <f t="shared" si="405"/>
        <v>150.59214621494854</v>
      </c>
      <c r="I816">
        <f t="shared" si="390"/>
        <v>1.5059214621494855E-4</v>
      </c>
      <c r="J816" s="4">
        <f t="shared" si="406"/>
        <v>1692.1464202106836</v>
      </c>
      <c r="K816" s="40">
        <f t="shared" si="407"/>
        <v>11.236617995970313</v>
      </c>
      <c r="L816" s="40">
        <f t="shared" si="391"/>
        <v>0</v>
      </c>
      <c r="M816" s="10">
        <f t="shared" si="408"/>
        <v>6.3710226054706602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14.911549169600839</v>
      </c>
      <c r="Q816" s="42">
        <f t="shared" si="410"/>
        <v>0.95078250961728195</v>
      </c>
      <c r="R816" s="4">
        <f t="shared" si="411"/>
        <v>33259.396313820675</v>
      </c>
      <c r="S816">
        <f t="shared" si="392"/>
        <v>3.3259396313820677E-5</v>
      </c>
      <c r="T816" s="41">
        <f t="shared" si="393"/>
        <v>7.9159113895482054E-4</v>
      </c>
      <c r="U816" s="42">
        <f t="shared" si="412"/>
        <v>5.9057379658598814E-2</v>
      </c>
      <c r="V816" s="42">
        <f t="shared" si="413"/>
        <v>1.0762544860258214</v>
      </c>
      <c r="W816" s="42">
        <f t="shared" si="414"/>
        <v>1.0718618232674395</v>
      </c>
      <c r="X816" s="42">
        <f t="shared" si="415"/>
        <v>4.3926627583819045E-3</v>
      </c>
      <c r="Y816" s="42">
        <f t="shared" si="389"/>
        <v>1.5843231529165287E-2</v>
      </c>
      <c r="Z816" s="10">
        <f t="shared" si="416"/>
        <v>20.014412427713555</v>
      </c>
      <c r="AA816">
        <f t="shared" si="394"/>
        <v>6367327.5335496012</v>
      </c>
      <c r="AB816" s="10">
        <f t="shared" si="395"/>
        <v>6.3673275335496013</v>
      </c>
      <c r="AC816" s="10">
        <f t="shared" si="396"/>
        <v>6.2663275335496014</v>
      </c>
      <c r="AD816" s="3">
        <f t="shared" si="397"/>
        <v>908.82197730958683</v>
      </c>
      <c r="AI816" s="94">
        <f t="shared" si="398"/>
        <v>1.0718618232674395</v>
      </c>
    </row>
    <row r="817" spans="2:35">
      <c r="B817" s="39">
        <f t="shared" si="399"/>
        <v>789</v>
      </c>
      <c r="C817" s="42">
        <f t="shared" si="400"/>
        <v>14.19064748201175</v>
      </c>
      <c r="D817" s="10">
        <f t="shared" si="401"/>
        <v>0.80935251798815244</v>
      </c>
      <c r="E817" s="40">
        <f t="shared" si="402"/>
        <v>44.381294964023695</v>
      </c>
      <c r="F817" s="40">
        <f t="shared" si="403"/>
        <v>46</v>
      </c>
      <c r="G817" s="3">
        <f t="shared" si="404"/>
        <v>283.09352517987031</v>
      </c>
      <c r="H817" s="3">
        <f t="shared" si="405"/>
        <v>150.59214621494854</v>
      </c>
      <c r="I817">
        <f t="shared" si="390"/>
        <v>1.5059214621494855E-4</v>
      </c>
      <c r="J817" s="4">
        <f t="shared" si="406"/>
        <v>1694.6531009076398</v>
      </c>
      <c r="K817" s="40">
        <f t="shared" si="407"/>
        <v>11.253263490174097</v>
      </c>
      <c r="L817" s="40">
        <f t="shared" si="391"/>
        <v>0</v>
      </c>
      <c r="M817" s="10">
        <f t="shared" si="408"/>
        <v>6.3673275335496013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14.908789780253992</v>
      </c>
      <c r="Q817" s="42">
        <f t="shared" si="410"/>
        <v>0.95198888597484577</v>
      </c>
      <c r="R817" s="4">
        <f t="shared" si="411"/>
        <v>32528.654161794373</v>
      </c>
      <c r="S817">
        <f t="shared" si="392"/>
        <v>3.2528654161794372E-5</v>
      </c>
      <c r="T817" s="41">
        <f t="shared" si="393"/>
        <v>7.9232188110684679E-4</v>
      </c>
      <c r="U817" s="42">
        <f t="shared" si="412"/>
        <v>5.7759830048931801E-2</v>
      </c>
      <c r="V817" s="42">
        <f t="shared" si="413"/>
        <v>1.075576126414902</v>
      </c>
      <c r="W817" s="42">
        <f t="shared" si="414"/>
        <v>1.0712301498627925</v>
      </c>
      <c r="X817" s="42">
        <f t="shared" si="415"/>
        <v>4.3459765521094429E-3</v>
      </c>
      <c r="Y817" s="42">
        <f t="shared" si="389"/>
        <v>1.584847441252828E-2</v>
      </c>
      <c r="Z817" s="10">
        <f t="shared" si="416"/>
        <v>20.002570660283293</v>
      </c>
      <c r="AA817">
        <f t="shared" si="394"/>
        <v>6363619.9856232181</v>
      </c>
      <c r="AB817" s="10">
        <f t="shared" si="395"/>
        <v>6.3636199856232185</v>
      </c>
      <c r="AC817" s="10">
        <f t="shared" si="396"/>
        <v>6.2626199856232185</v>
      </c>
      <c r="AD817" s="3">
        <f t="shared" si="397"/>
        <v>908.28426187428829</v>
      </c>
      <c r="AI817" s="94">
        <f t="shared" si="398"/>
        <v>1.0712301498627925</v>
      </c>
    </row>
    <row r="818" spans="2:35">
      <c r="B818" s="39">
        <f t="shared" si="399"/>
        <v>790</v>
      </c>
      <c r="C818" s="42">
        <f t="shared" si="400"/>
        <v>14.208633093522538</v>
      </c>
      <c r="D818" s="10">
        <f t="shared" si="401"/>
        <v>0.7913669064773643</v>
      </c>
      <c r="E818" s="40">
        <f t="shared" si="402"/>
        <v>44.417266187045271</v>
      </c>
      <c r="F818" s="40">
        <f t="shared" si="403"/>
        <v>46</v>
      </c>
      <c r="G818" s="3">
        <f t="shared" si="404"/>
        <v>282.91366906476242</v>
      </c>
      <c r="H818" s="3">
        <f t="shared" si="405"/>
        <v>150.59214621494854</v>
      </c>
      <c r="I818">
        <f t="shared" si="390"/>
        <v>1.5059214621494855E-4</v>
      </c>
      <c r="J818" s="4">
        <f t="shared" si="406"/>
        <v>1697.1618141033366</v>
      </c>
      <c r="K818" s="40">
        <f t="shared" si="407"/>
        <v>11.269922481089308</v>
      </c>
      <c r="L818" s="40">
        <f t="shared" si="391"/>
        <v>0</v>
      </c>
      <c r="M818" s="10">
        <f t="shared" si="408"/>
        <v>6.3636199856232185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14.906019977884103</v>
      </c>
      <c r="Q818" s="42">
        <f t="shared" si="410"/>
        <v>0.9531954864984914</v>
      </c>
      <c r="R818" s="4">
        <f t="shared" si="411"/>
        <v>31798.23867179592</v>
      </c>
      <c r="S818">
        <f t="shared" si="392"/>
        <v>3.1798238671795919E-5</v>
      </c>
      <c r="T818" s="41">
        <f t="shared" si="393"/>
        <v>7.9305229659684521E-4</v>
      </c>
      <c r="U818" s="42">
        <f t="shared" si="412"/>
        <v>5.6462860479961144E-2</v>
      </c>
      <c r="V818" s="42">
        <f t="shared" si="413"/>
        <v>1.0748955794018611</v>
      </c>
      <c r="W818" s="42">
        <f t="shared" si="414"/>
        <v>1.0705963436821326</v>
      </c>
      <c r="X818" s="42">
        <f t="shared" si="415"/>
        <v>4.2992357197284559E-3</v>
      </c>
      <c r="Y818" s="42">
        <f t="shared" si="389"/>
        <v>1.5853661872598981E-2</v>
      </c>
      <c r="Z818" s="10">
        <f t="shared" si="416"/>
        <v>19.99068906379868</v>
      </c>
      <c r="AA818">
        <f t="shared" si="394"/>
        <v>6359899.9675880661</v>
      </c>
      <c r="AB818" s="10">
        <f t="shared" si="395"/>
        <v>6.3598999675880661</v>
      </c>
      <c r="AC818" s="10">
        <f t="shared" si="396"/>
        <v>6.2588999675880661</v>
      </c>
      <c r="AD818" s="3">
        <f t="shared" si="397"/>
        <v>907.74473786628948</v>
      </c>
      <c r="AI818" s="94">
        <f t="shared" si="398"/>
        <v>1.0705963436821326</v>
      </c>
    </row>
    <row r="819" spans="2:35">
      <c r="B819" s="39">
        <f t="shared" si="399"/>
        <v>791</v>
      </c>
      <c r="C819" s="42">
        <f t="shared" si="400"/>
        <v>14.226618705033326</v>
      </c>
      <c r="D819" s="10">
        <f t="shared" si="401"/>
        <v>0.77338129496657615</v>
      </c>
      <c r="E819" s="40">
        <f t="shared" si="402"/>
        <v>44.453237410066848</v>
      </c>
      <c r="F819" s="40">
        <f t="shared" si="403"/>
        <v>46</v>
      </c>
      <c r="G819" s="3">
        <f t="shared" si="404"/>
        <v>282.73381294965452</v>
      </c>
      <c r="H819" s="3">
        <f t="shared" si="405"/>
        <v>150.59214621494854</v>
      </c>
      <c r="I819">
        <f t="shared" si="390"/>
        <v>1.5059214621494855E-4</v>
      </c>
      <c r="J819" s="4">
        <f t="shared" si="406"/>
        <v>1699.6725597977743</v>
      </c>
      <c r="K819" s="40">
        <f t="shared" si="407"/>
        <v>11.286594968715946</v>
      </c>
      <c r="L819" s="40">
        <f t="shared" si="391"/>
        <v>0</v>
      </c>
      <c r="M819" s="10">
        <f t="shared" si="408"/>
        <v>6.3598999675880661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14.903239754732493</v>
      </c>
      <c r="Q819" s="42">
        <f t="shared" si="410"/>
        <v>0.95440231211538962</v>
      </c>
      <c r="R819" s="4">
        <f t="shared" si="411"/>
        <v>31068.150940497253</v>
      </c>
      <c r="S819">
        <f t="shared" si="392"/>
        <v>3.1068150940497251E-5</v>
      </c>
      <c r="T819" s="41">
        <f t="shared" si="393"/>
        <v>7.9378238432814389E-4</v>
      </c>
      <c r="U819" s="42">
        <f t="shared" si="412"/>
        <v>5.5166472899003352E-2</v>
      </c>
      <c r="V819" s="42">
        <f t="shared" si="413"/>
        <v>1.0742128463346361</v>
      </c>
      <c r="W819" s="42">
        <f t="shared" si="414"/>
        <v>1.0699604057334773</v>
      </c>
      <c r="X819" s="42">
        <f t="shared" si="415"/>
        <v>4.2524406011588134E-3</v>
      </c>
      <c r="Y819" s="42">
        <f t="shared" si="389"/>
        <v>1.5858793826850796E-2</v>
      </c>
      <c r="Z819" s="10">
        <f t="shared" si="416"/>
        <v>19.978767657175528</v>
      </c>
      <c r="AA819">
        <f t="shared" si="394"/>
        <v>6356167.4853665121</v>
      </c>
      <c r="AB819" s="10">
        <f t="shared" si="395"/>
        <v>6.3561674853665124</v>
      </c>
      <c r="AC819" s="10">
        <f t="shared" si="396"/>
        <v>6.2551674853665125</v>
      </c>
      <c r="AD819" s="3">
        <f t="shared" si="397"/>
        <v>907.20340614452675</v>
      </c>
      <c r="AI819" s="94">
        <f t="shared" si="398"/>
        <v>1.0699604057334773</v>
      </c>
    </row>
    <row r="820" spans="2:35">
      <c r="B820" s="39">
        <f t="shared" si="399"/>
        <v>792</v>
      </c>
      <c r="C820" s="42">
        <f t="shared" si="400"/>
        <v>14.244604316544114</v>
      </c>
      <c r="D820" s="10">
        <f t="shared" si="401"/>
        <v>0.755395683455788</v>
      </c>
      <c r="E820" s="40">
        <f t="shared" si="402"/>
        <v>44.489208633088424</v>
      </c>
      <c r="F820" s="40">
        <f t="shared" si="403"/>
        <v>46</v>
      </c>
      <c r="G820" s="3">
        <f t="shared" si="404"/>
        <v>282.55395683454663</v>
      </c>
      <c r="H820" s="3">
        <f t="shared" si="405"/>
        <v>150.59214621494854</v>
      </c>
      <c r="I820">
        <f t="shared" si="390"/>
        <v>1.5059214621494855E-4</v>
      </c>
      <c r="J820" s="4">
        <f t="shared" si="406"/>
        <v>1702.1853379909526</v>
      </c>
      <c r="K820" s="40">
        <f t="shared" si="407"/>
        <v>11.303280953054012</v>
      </c>
      <c r="L820" s="40">
        <f t="shared" si="391"/>
        <v>0</v>
      </c>
      <c r="M820" s="10">
        <f t="shared" si="408"/>
        <v>6.3561674853665124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14.900449103005977</v>
      </c>
      <c r="Q820" s="42">
        <f t="shared" si="410"/>
        <v>0.95560936375433381</v>
      </c>
      <c r="R820" s="4">
        <f t="shared" si="411"/>
        <v>30338.392064570398</v>
      </c>
      <c r="S820">
        <f t="shared" si="392"/>
        <v>3.0338392064570398E-5</v>
      </c>
      <c r="T820" s="41">
        <f t="shared" si="393"/>
        <v>7.9451214320407082E-4</v>
      </c>
      <c r="U820" s="42">
        <f t="shared" si="412"/>
        <v>5.3870669253375074E-2</v>
      </c>
      <c r="V820" s="42">
        <f t="shared" si="413"/>
        <v>1.0735279285662707</v>
      </c>
      <c r="W820" s="42">
        <f t="shared" si="414"/>
        <v>1.0693223370292566</v>
      </c>
      <c r="X820" s="42">
        <f t="shared" si="415"/>
        <v>4.2055915370140529E-3</v>
      </c>
      <c r="Y820" s="42">
        <f t="shared" si="389"/>
        <v>1.5863870193008278E-2</v>
      </c>
      <c r="Z820" s="10">
        <f t="shared" si="416"/>
        <v>19.966806459411956</v>
      </c>
      <c r="AA820">
        <f t="shared" si="394"/>
        <v>6352422.5449066898</v>
      </c>
      <c r="AB820" s="10">
        <f t="shared" si="395"/>
        <v>6.3524225449066902</v>
      </c>
      <c r="AC820" s="10">
        <f t="shared" si="396"/>
        <v>6.2514225449066902</v>
      </c>
      <c r="AD820" s="3">
        <f t="shared" si="397"/>
        <v>906.66026757167367</v>
      </c>
      <c r="AI820" s="94">
        <f t="shared" si="398"/>
        <v>1.0693223370292566</v>
      </c>
    </row>
    <row r="821" spans="2:35">
      <c r="B821" s="39">
        <f t="shared" si="399"/>
        <v>793</v>
      </c>
      <c r="C821" s="42">
        <f t="shared" si="400"/>
        <v>14.262589928054902</v>
      </c>
      <c r="D821" s="10">
        <f t="shared" si="401"/>
        <v>0.73741007194499986</v>
      </c>
      <c r="E821" s="40">
        <f t="shared" si="402"/>
        <v>44.52517985611</v>
      </c>
      <c r="F821" s="40">
        <f t="shared" si="403"/>
        <v>46</v>
      </c>
      <c r="G821" s="3">
        <f t="shared" si="404"/>
        <v>282.37410071943873</v>
      </c>
      <c r="H821" s="3">
        <f t="shared" si="405"/>
        <v>150.59214621494854</v>
      </c>
      <c r="I821">
        <f t="shared" si="390"/>
        <v>1.5059214621494855E-4</v>
      </c>
      <c r="J821" s="4">
        <f t="shared" si="406"/>
        <v>1704.7001486828715</v>
      </c>
      <c r="K821" s="40">
        <f t="shared" si="407"/>
        <v>11.319980434103504</v>
      </c>
      <c r="L821" s="40">
        <f t="shared" si="391"/>
        <v>0</v>
      </c>
      <c r="M821" s="10">
        <f t="shared" si="408"/>
        <v>6.3524225449066902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14.897648014876735</v>
      </c>
      <c r="Q821" s="42">
        <f t="shared" si="410"/>
        <v>0.95681664234574815</v>
      </c>
      <c r="R821" s="4">
        <f t="shared" si="411"/>
        <v>29608.963140687345</v>
      </c>
      <c r="S821">
        <f t="shared" si="392"/>
        <v>2.9608963140687344E-5</v>
      </c>
      <c r="T821" s="41">
        <f t="shared" si="393"/>
        <v>7.9524157212795387E-4</v>
      </c>
      <c r="U821" s="42">
        <f t="shared" si="412"/>
        <v>5.2575451490392895E-2</v>
      </c>
      <c r="V821" s="42">
        <f t="shared" si="413"/>
        <v>1.0728408274554233</v>
      </c>
      <c r="W821" s="42">
        <f t="shared" si="414"/>
        <v>1.068682138586305</v>
      </c>
      <c r="X821" s="42">
        <f t="shared" si="415"/>
        <v>4.1586888691182988E-3</v>
      </c>
      <c r="Y821" s="42">
        <f t="shared" si="389"/>
        <v>1.5868890889048318E-2</v>
      </c>
      <c r="Z821" s="10">
        <f t="shared" si="416"/>
        <v>19.954805489589045</v>
      </c>
      <c r="AA821">
        <f t="shared" si="394"/>
        <v>6348665.1521827113</v>
      </c>
      <c r="AB821" s="10">
        <f t="shared" si="395"/>
        <v>6.3486651521827113</v>
      </c>
      <c r="AC821" s="10">
        <f t="shared" si="396"/>
        <v>6.2476651521827113</v>
      </c>
      <c r="AD821" s="3">
        <f t="shared" si="397"/>
        <v>906.11532301417128</v>
      </c>
      <c r="AI821" s="94">
        <f t="shared" si="398"/>
        <v>1.068682138586305</v>
      </c>
    </row>
    <row r="822" spans="2:35">
      <c r="B822" s="39">
        <f t="shared" si="399"/>
        <v>794</v>
      </c>
      <c r="C822" s="42">
        <f t="shared" si="400"/>
        <v>14.280575539565691</v>
      </c>
      <c r="D822" s="10">
        <f t="shared" si="401"/>
        <v>0.71942446043421171</v>
      </c>
      <c r="E822" s="40">
        <f t="shared" si="402"/>
        <v>44.561151079131577</v>
      </c>
      <c r="F822" s="40">
        <f t="shared" si="403"/>
        <v>46</v>
      </c>
      <c r="G822" s="3">
        <f t="shared" si="404"/>
        <v>282.19424460433083</v>
      </c>
      <c r="H822" s="3">
        <f t="shared" si="405"/>
        <v>150.59214621494854</v>
      </c>
      <c r="I822">
        <f t="shared" si="390"/>
        <v>1.5059214621494855E-4</v>
      </c>
      <c r="J822" s="4">
        <f t="shared" si="406"/>
        <v>1707.2169918735315</v>
      </c>
      <c r="K822" s="40">
        <f t="shared" si="407"/>
        <v>11.336693411864426</v>
      </c>
      <c r="L822" s="40">
        <f t="shared" si="391"/>
        <v>0</v>
      </c>
      <c r="M822" s="10">
        <f t="shared" si="408"/>
        <v>6.3486651521827113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14.894836482482317</v>
      </c>
      <c r="Q822" s="42">
        <f t="shared" si="410"/>
        <v>0.9580241488216964</v>
      </c>
      <c r="R822" s="4">
        <f t="shared" si="411"/>
        <v>28879.865265520024</v>
      </c>
      <c r="S822">
        <f t="shared" si="392"/>
        <v>2.8879865265520023E-5</v>
      </c>
      <c r="T822" s="41">
        <f t="shared" si="393"/>
        <v>7.9597067000312114E-4</v>
      </c>
      <c r="U822" s="42">
        <f t="shared" si="412"/>
        <v>5.1280821557373291E-2</v>
      </c>
      <c r="V822" s="42">
        <f t="shared" si="413"/>
        <v>1.0721515443657863</v>
      </c>
      <c r="W822" s="42">
        <f t="shared" si="414"/>
        <v>1.0680398114258987</v>
      </c>
      <c r="X822" s="42">
        <f t="shared" si="415"/>
        <v>4.1117329398876468E-3</v>
      </c>
      <c r="Y822" s="42">
        <f t="shared" si="389"/>
        <v>1.5873855833200601E-2</v>
      </c>
      <c r="Z822" s="10">
        <f t="shared" si="416"/>
        <v>19.942764766870564</v>
      </c>
      <c r="AA822">
        <f t="shared" si="394"/>
        <v>6344895.3131945739</v>
      </c>
      <c r="AB822" s="10">
        <f t="shared" si="395"/>
        <v>6.3448953131945736</v>
      </c>
      <c r="AC822" s="10">
        <f t="shared" si="396"/>
        <v>6.2438953131945736</v>
      </c>
      <c r="AD822" s="3">
        <f t="shared" si="397"/>
        <v>905.56857334221525</v>
      </c>
      <c r="AI822" s="94">
        <f t="shared" si="398"/>
        <v>1.0680398114258987</v>
      </c>
    </row>
    <row r="823" spans="2:35">
      <c r="B823" s="39">
        <f t="shared" si="399"/>
        <v>795</v>
      </c>
      <c r="C823" s="42">
        <f t="shared" si="400"/>
        <v>14.298561151076479</v>
      </c>
      <c r="D823" s="10">
        <f t="shared" si="401"/>
        <v>0.70143884892342356</v>
      </c>
      <c r="E823" s="40">
        <f t="shared" si="402"/>
        <v>44.597122302153153</v>
      </c>
      <c r="F823" s="40">
        <f t="shared" si="403"/>
        <v>46</v>
      </c>
      <c r="G823" s="3">
        <f t="shared" si="404"/>
        <v>282.01438848922294</v>
      </c>
      <c r="H823" s="3">
        <f t="shared" si="405"/>
        <v>150.59214621494854</v>
      </c>
      <c r="I823">
        <f t="shared" si="390"/>
        <v>1.5059214621494855E-4</v>
      </c>
      <c r="J823" s="4">
        <f t="shared" si="406"/>
        <v>1709.7358675629321</v>
      </c>
      <c r="K823" s="40">
        <f t="shared" si="407"/>
        <v>11.353419886336775</v>
      </c>
      <c r="L823" s="40">
        <f t="shared" si="391"/>
        <v>0</v>
      </c>
      <c r="M823" s="10">
        <f t="shared" si="408"/>
        <v>6.3448953131945736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14.89201449792545</v>
      </c>
      <c r="Q823" s="42">
        <f t="shared" si="410"/>
        <v>0.95923188411589</v>
      </c>
      <c r="R823" s="4">
        <f t="shared" si="411"/>
        <v>28151.099535740414</v>
      </c>
      <c r="S823">
        <f t="shared" si="392"/>
        <v>2.8151099535740414E-5</v>
      </c>
      <c r="T823" s="41">
        <f t="shared" si="393"/>
        <v>7.9669943573290071E-4</v>
      </c>
      <c r="U823" s="42">
        <f t="shared" si="412"/>
        <v>4.9986781401632825E-2</v>
      </c>
      <c r="V823" s="42">
        <f t="shared" si="413"/>
        <v>1.0714600806665084</v>
      </c>
      <c r="W823" s="42">
        <f t="shared" si="414"/>
        <v>1.0673953565737384</v>
      </c>
      <c r="X823" s="42">
        <f t="shared" si="415"/>
        <v>4.0647240927700334E-3</v>
      </c>
      <c r="Y823" s="42">
        <f t="shared" si="389"/>
        <v>1.58787649439486E-2</v>
      </c>
      <c r="Z823" s="10">
        <f t="shared" si="416"/>
        <v>19.930684310503356</v>
      </c>
      <c r="AA823">
        <f t="shared" si="394"/>
        <v>6341113.0339682866</v>
      </c>
      <c r="AB823" s="10">
        <f t="shared" si="395"/>
        <v>6.3411130339682868</v>
      </c>
      <c r="AC823" s="10">
        <f t="shared" si="396"/>
        <v>6.2401130339682869</v>
      </c>
      <c r="AD823" s="3">
        <f t="shared" si="397"/>
        <v>905.02001942977324</v>
      </c>
      <c r="AI823" s="94">
        <f t="shared" si="398"/>
        <v>1.0673953565737384</v>
      </c>
    </row>
    <row r="824" spans="2:35">
      <c r="B824" s="39">
        <f t="shared" si="399"/>
        <v>796</v>
      </c>
      <c r="C824" s="42">
        <f t="shared" si="400"/>
        <v>14.316546762587267</v>
      </c>
      <c r="D824" s="10">
        <f t="shared" si="401"/>
        <v>0.68345323741263542</v>
      </c>
      <c r="E824" s="40">
        <f t="shared" si="402"/>
        <v>44.633093525174729</v>
      </c>
      <c r="F824" s="40">
        <f t="shared" si="403"/>
        <v>46</v>
      </c>
      <c r="G824" s="3">
        <f t="shared" si="404"/>
        <v>281.83453237411504</v>
      </c>
      <c r="H824" s="3">
        <f t="shared" si="405"/>
        <v>150.59214621494854</v>
      </c>
      <c r="I824">
        <f t="shared" si="390"/>
        <v>1.5059214621494855E-4</v>
      </c>
      <c r="J824" s="4">
        <f t="shared" si="406"/>
        <v>1712.2567757510735</v>
      </c>
      <c r="K824" s="40">
        <f t="shared" si="407"/>
        <v>11.370159857520552</v>
      </c>
      <c r="L824" s="40">
        <f t="shared" si="391"/>
        <v>0</v>
      </c>
      <c r="M824" s="10">
        <f t="shared" si="408"/>
        <v>6.3411130339682868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14.889182053274</v>
      </c>
      <c r="Q824" s="42">
        <f t="shared" si="410"/>
        <v>0.96043984916369685</v>
      </c>
      <c r="R824" s="4">
        <f t="shared" si="411"/>
        <v>27422.667048020547</v>
      </c>
      <c r="S824">
        <f t="shared" si="392"/>
        <v>2.7422667048020548E-5</v>
      </c>
      <c r="T824" s="41">
        <f t="shared" si="393"/>
        <v>7.9742786822062058E-4</v>
      </c>
      <c r="U824" s="42">
        <f t="shared" si="412"/>
        <v>4.8693332970488161E-2</v>
      </c>
      <c r="V824" s="42">
        <f t="shared" si="413"/>
        <v>1.0707664377318025</v>
      </c>
      <c r="W824" s="42">
        <f t="shared" si="414"/>
        <v>1.066748775059972</v>
      </c>
      <c r="X824" s="42">
        <f t="shared" si="415"/>
        <v>4.0176626718304576E-3</v>
      </c>
      <c r="Y824" s="42">
        <f t="shared" si="389"/>
        <v>1.5883618140030049E-2</v>
      </c>
      <c r="Z824" s="10">
        <f t="shared" si="416"/>
        <v>19.9185641398171</v>
      </c>
      <c r="AA824">
        <f t="shared" si="394"/>
        <v>6337318.3205557941</v>
      </c>
      <c r="AB824" s="10">
        <f t="shared" si="395"/>
        <v>6.3373183205557941</v>
      </c>
      <c r="AC824" s="10">
        <f t="shared" si="396"/>
        <v>6.2363183205557942</v>
      </c>
      <c r="AD824" s="3">
        <f t="shared" si="397"/>
        <v>904.46966215457496</v>
      </c>
      <c r="AI824" s="94">
        <f t="shared" si="398"/>
        <v>1.066748775059972</v>
      </c>
    </row>
    <row r="825" spans="2:35">
      <c r="B825" s="39">
        <f t="shared" si="399"/>
        <v>797</v>
      </c>
      <c r="C825" s="42">
        <f t="shared" si="400"/>
        <v>14.334532374098055</v>
      </c>
      <c r="D825" s="10">
        <f t="shared" si="401"/>
        <v>0.66546762590184727</v>
      </c>
      <c r="E825" s="40">
        <f t="shared" si="402"/>
        <v>44.669064748196305</v>
      </c>
      <c r="F825" s="40">
        <f t="shared" si="403"/>
        <v>46</v>
      </c>
      <c r="G825" s="3">
        <f t="shared" si="404"/>
        <v>281.65467625900715</v>
      </c>
      <c r="H825" s="3">
        <f t="shared" si="405"/>
        <v>150.59214621494854</v>
      </c>
      <c r="I825">
        <f t="shared" si="390"/>
        <v>1.5059214621494855E-4</v>
      </c>
      <c r="J825" s="4">
        <f t="shared" si="406"/>
        <v>1714.7797164379554</v>
      </c>
      <c r="K825" s="40">
        <f t="shared" si="407"/>
        <v>11.386913325415755</v>
      </c>
      <c r="L825" s="40">
        <f t="shared" si="391"/>
        <v>0</v>
      </c>
      <c r="M825" s="10">
        <f t="shared" si="408"/>
        <v>6.3373183205557941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14.886339140560789</v>
      </c>
      <c r="Q825" s="42">
        <f t="shared" si="410"/>
        <v>0.96164804490214961</v>
      </c>
      <c r="R825" s="4">
        <f t="shared" si="411"/>
        <v>26694.568899032412</v>
      </c>
      <c r="S825">
        <f t="shared" si="392"/>
        <v>2.6694568899032411E-5</v>
      </c>
      <c r="T825" s="41">
        <f t="shared" si="393"/>
        <v>7.9815596636960873E-4</v>
      </c>
      <c r="U825" s="42">
        <f t="shared" si="412"/>
        <v>4.7400478211255898E-2</v>
      </c>
      <c r="V825" s="42">
        <f t="shared" si="413"/>
        <v>1.0700706169415171</v>
      </c>
      <c r="W825" s="42">
        <f t="shared" si="414"/>
        <v>1.0661000679191808</v>
      </c>
      <c r="X825" s="42">
        <f t="shared" si="415"/>
        <v>3.9705490223362894E-3</v>
      </c>
      <c r="Y825" s="42">
        <f t="shared" si="389"/>
        <v>1.5888415340438153E-2</v>
      </c>
      <c r="Z825" s="10">
        <f t="shared" si="416"/>
        <v>19.906404274224986</v>
      </c>
      <c r="AA825">
        <f t="shared" si="394"/>
        <v>6333511.1790351858</v>
      </c>
      <c r="AB825" s="10">
        <f t="shared" si="395"/>
        <v>6.3335111790351855</v>
      </c>
      <c r="AC825" s="10">
        <f t="shared" si="396"/>
        <v>6.2325111790351855</v>
      </c>
      <c r="AD825" s="3">
        <f t="shared" si="397"/>
        <v>903.91750239814155</v>
      </c>
      <c r="AI825" s="94">
        <f t="shared" si="398"/>
        <v>1.0661000679191808</v>
      </c>
    </row>
    <row r="826" spans="2:35">
      <c r="B826" s="39">
        <f t="shared" si="399"/>
        <v>798</v>
      </c>
      <c r="C826" s="42">
        <f t="shared" si="400"/>
        <v>14.352517985608843</v>
      </c>
      <c r="D826" s="10">
        <f t="shared" si="401"/>
        <v>0.64748201439105912</v>
      </c>
      <c r="E826" s="40">
        <f t="shared" si="402"/>
        <v>44.705035971217882</v>
      </c>
      <c r="F826" s="40">
        <f t="shared" si="403"/>
        <v>46</v>
      </c>
      <c r="G826" s="3">
        <f t="shared" si="404"/>
        <v>281.47482014389925</v>
      </c>
      <c r="H826" s="3">
        <f t="shared" si="405"/>
        <v>150.59214621494854</v>
      </c>
      <c r="I826">
        <f t="shared" si="390"/>
        <v>1.5059214621494855E-4</v>
      </c>
      <c r="J826" s="4">
        <f t="shared" si="406"/>
        <v>1717.3046896235783</v>
      </c>
      <c r="K826" s="40">
        <f t="shared" si="407"/>
        <v>11.403680290022388</v>
      </c>
      <c r="L826" s="40">
        <f t="shared" si="391"/>
        <v>0</v>
      </c>
      <c r="M826" s="10">
        <f t="shared" si="408"/>
        <v>6.3335111790351855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14.883485751783606</v>
      </c>
      <c r="Q826" s="42">
        <f t="shared" si="410"/>
        <v>0.96285647226995441</v>
      </c>
      <c r="R826" s="4">
        <f t="shared" si="411"/>
        <v>25966.806185447935</v>
      </c>
      <c r="S826">
        <f t="shared" si="392"/>
        <v>2.5966806185447933E-5</v>
      </c>
      <c r="T826" s="41">
        <f t="shared" si="393"/>
        <v>7.9888372908319325E-4</v>
      </c>
      <c r="U826" s="42">
        <f t="shared" si="412"/>
        <v>4.6108219071252482E-2</v>
      </c>
      <c r="V826" s="42">
        <f t="shared" si="413"/>
        <v>1.0693726196808202</v>
      </c>
      <c r="W826" s="42">
        <f t="shared" si="414"/>
        <v>1.0654492361904153</v>
      </c>
      <c r="X826" s="42">
        <f t="shared" si="415"/>
        <v>3.9233834904048859E-3</v>
      </c>
      <c r="Y826" s="42">
        <f t="shared" si="389"/>
        <v>1.5893156464422353E-2</v>
      </c>
      <c r="Z826" s="10">
        <f t="shared" si="416"/>
        <v>19.894204733223813</v>
      </c>
      <c r="AA826">
        <f t="shared" si="394"/>
        <v>6329691.6155107291</v>
      </c>
      <c r="AB826" s="10">
        <f t="shared" si="395"/>
        <v>6.329691615510729</v>
      </c>
      <c r="AC826" s="10">
        <f t="shared" si="396"/>
        <v>6.228691615510729</v>
      </c>
      <c r="AD826" s="3">
        <f t="shared" si="397"/>
        <v>903.36354104579107</v>
      </c>
      <c r="AI826" s="94">
        <f t="shared" si="398"/>
        <v>1.0654492361904153</v>
      </c>
    </row>
    <row r="827" spans="2:35">
      <c r="B827" s="39">
        <f t="shared" si="399"/>
        <v>799</v>
      </c>
      <c r="C827" s="42">
        <f t="shared" si="400"/>
        <v>14.370503597119631</v>
      </c>
      <c r="D827" s="10">
        <f t="shared" si="401"/>
        <v>0.62949640288027098</v>
      </c>
      <c r="E827" s="40">
        <f t="shared" si="402"/>
        <v>44.741007194239458</v>
      </c>
      <c r="F827" s="40">
        <f t="shared" si="403"/>
        <v>46</v>
      </c>
      <c r="G827" s="3">
        <f t="shared" si="404"/>
        <v>281.29496402879136</v>
      </c>
      <c r="H827" s="3">
        <f t="shared" si="405"/>
        <v>150.59214621494854</v>
      </c>
      <c r="I827">
        <f t="shared" si="390"/>
        <v>1.5059214621494855E-4</v>
      </c>
      <c r="J827" s="4">
        <f t="shared" si="406"/>
        <v>1719.8316953079418</v>
      </c>
      <c r="K827" s="40">
        <f t="shared" si="407"/>
        <v>11.420460751340448</v>
      </c>
      <c r="L827" s="40">
        <f t="shared" si="391"/>
        <v>0</v>
      </c>
      <c r="M827" s="10">
        <f t="shared" si="408"/>
        <v>6.329691615510729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14.88062187890511</v>
      </c>
      <c r="Q827" s="42">
        <f t="shared" si="410"/>
        <v>0.96406513220749934</v>
      </c>
      <c r="R827" s="4">
        <f t="shared" si="411"/>
        <v>25239.380003939154</v>
      </c>
      <c r="S827">
        <f t="shared" si="392"/>
        <v>2.5239380003939153E-5</v>
      </c>
      <c r="T827" s="41">
        <f t="shared" si="393"/>
        <v>7.9961115526470201E-4</v>
      </c>
      <c r="U827" s="42">
        <f t="shared" si="412"/>
        <v>4.4816557497794597E-2</v>
      </c>
      <c r="V827" s="42">
        <f t="shared" si="413"/>
        <v>1.0686724473399434</v>
      </c>
      <c r="W827" s="42">
        <f t="shared" si="414"/>
        <v>1.0647962809172018</v>
      </c>
      <c r="X827" s="42">
        <f t="shared" si="415"/>
        <v>3.8761664227415782E-3</v>
      </c>
      <c r="Y827" s="42">
        <f t="shared" si="389"/>
        <v>1.5897841431488778E-2</v>
      </c>
      <c r="Z827" s="10">
        <f t="shared" si="416"/>
        <v>19.881965536393725</v>
      </c>
      <c r="AA827">
        <f t="shared" si="394"/>
        <v>6325859.6361127868</v>
      </c>
      <c r="AB827" s="10">
        <f t="shared" si="395"/>
        <v>6.3258596361127868</v>
      </c>
      <c r="AC827" s="10">
        <f t="shared" si="396"/>
        <v>6.2248596361127868</v>
      </c>
      <c r="AD827" s="3">
        <f t="shared" si="397"/>
        <v>902.80777898662609</v>
      </c>
      <c r="AI827" s="94">
        <f t="shared" si="398"/>
        <v>1.0647962809172018</v>
      </c>
    </row>
    <row r="828" spans="2:35">
      <c r="B828" s="39">
        <f t="shared" si="399"/>
        <v>800</v>
      </c>
      <c r="C828" s="42">
        <f t="shared" si="400"/>
        <v>14.388489208630419</v>
      </c>
      <c r="D828" s="10">
        <f t="shared" si="401"/>
        <v>0.61151079136948283</v>
      </c>
      <c r="E828" s="40">
        <f t="shared" si="402"/>
        <v>44.776978417261034</v>
      </c>
      <c r="F828" s="40">
        <f t="shared" si="403"/>
        <v>46</v>
      </c>
      <c r="G828" s="3">
        <f t="shared" si="404"/>
        <v>281.11510791368346</v>
      </c>
      <c r="H828" s="3">
        <f t="shared" si="405"/>
        <v>150.59214621494854</v>
      </c>
      <c r="I828">
        <f t="shared" si="390"/>
        <v>1.5059214621494855E-4</v>
      </c>
      <c r="J828" s="4">
        <f t="shared" si="406"/>
        <v>1722.3607334910459</v>
      </c>
      <c r="K828" s="40">
        <f t="shared" si="407"/>
        <v>11.437254709369935</v>
      </c>
      <c r="L828" s="40">
        <f t="shared" si="391"/>
        <v>0</v>
      </c>
      <c r="M828" s="10">
        <f t="shared" si="408"/>
        <v>6.3258596361127868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14.877747513852631</v>
      </c>
      <c r="Q828" s="42">
        <f t="shared" si="410"/>
        <v>0.96527402565686338</v>
      </c>
      <c r="R828" s="4">
        <f t="shared" si="411"/>
        <v>24512.291451178</v>
      </c>
      <c r="S828">
        <f t="shared" si="392"/>
        <v>2.4512291451177999E-5</v>
      </c>
      <c r="T828" s="41">
        <f t="shared" si="393"/>
        <v>8.0033824381746312E-4</v>
      </c>
      <c r="U828" s="42">
        <f t="shared" si="412"/>
        <v>4.3525495438198725E-2</v>
      </c>
      <c r="V828" s="42">
        <f t="shared" si="413"/>
        <v>1.0679701013146068</v>
      </c>
      <c r="W828" s="42">
        <f t="shared" si="414"/>
        <v>1.0641412031475272</v>
      </c>
      <c r="X828" s="42">
        <f t="shared" si="415"/>
        <v>3.8288981670795419E-3</v>
      </c>
      <c r="Y828" s="42">
        <f t="shared" si="389"/>
        <v>1.5902470161401241E-2</v>
      </c>
      <c r="Z828" s="10">
        <f t="shared" si="416"/>
        <v>19.86968670339861</v>
      </c>
      <c r="AA828">
        <f t="shared" si="394"/>
        <v>6322015.2469979413</v>
      </c>
      <c r="AB828" s="10">
        <f t="shared" si="395"/>
        <v>6.3220152469979416</v>
      </c>
      <c r="AC828" s="10">
        <f t="shared" si="396"/>
        <v>6.2210152469979416</v>
      </c>
      <c r="AD828" s="3">
        <f t="shared" si="397"/>
        <v>902.25021711355203</v>
      </c>
      <c r="AI828" s="94">
        <f t="shared" si="398"/>
        <v>1.0641412031475272</v>
      </c>
    </row>
    <row r="829" spans="2:35">
      <c r="B829" s="39">
        <f t="shared" si="399"/>
        <v>801</v>
      </c>
      <c r="C829" s="42">
        <f t="shared" si="400"/>
        <v>14.406474820141208</v>
      </c>
      <c r="D829" s="10">
        <f t="shared" si="401"/>
        <v>0.59352517985869468</v>
      </c>
      <c r="E829" s="40">
        <f t="shared" si="402"/>
        <v>44.812949640282611</v>
      </c>
      <c r="F829" s="40">
        <f t="shared" si="403"/>
        <v>46</v>
      </c>
      <c r="G829" s="3">
        <f t="shared" si="404"/>
        <v>280.93525179857556</v>
      </c>
      <c r="H829" s="3">
        <f t="shared" si="405"/>
        <v>150.59214621494854</v>
      </c>
      <c r="I829">
        <f t="shared" si="390"/>
        <v>1.5059214621494855E-4</v>
      </c>
      <c r="J829" s="4">
        <f t="shared" si="406"/>
        <v>1724.8918041728909</v>
      </c>
      <c r="K829" s="40">
        <f t="shared" si="407"/>
        <v>11.45406216411085</v>
      </c>
      <c r="L829" s="40">
        <f t="shared" si="391"/>
        <v>0</v>
      </c>
      <c r="M829" s="10">
        <f t="shared" si="408"/>
        <v>6.3220152469979416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14.874862648518118</v>
      </c>
      <c r="Q829" s="42">
        <f t="shared" si="410"/>
        <v>0.96648315356182457</v>
      </c>
      <c r="R829" s="4">
        <f t="shared" si="411"/>
        <v>23785.541623836496</v>
      </c>
      <c r="S829">
        <f t="shared" si="392"/>
        <v>2.3785541623836496E-5</v>
      </c>
      <c r="T829" s="41">
        <f t="shared" si="393"/>
        <v>8.0106499364480466E-4</v>
      </c>
      <c r="U829" s="42">
        <f t="shared" si="412"/>
        <v>4.2235034839781513E-2</v>
      </c>
      <c r="V829" s="42">
        <f t="shared" si="413"/>
        <v>1.0672655830059836</v>
      </c>
      <c r="W829" s="42">
        <f t="shared" si="414"/>
        <v>1.0634840039338604</v>
      </c>
      <c r="X829" s="42">
        <f t="shared" si="415"/>
        <v>3.7815790721231757E-3</v>
      </c>
      <c r="Y829" s="42">
        <f t="shared" si="389"/>
        <v>1.5907042574182163E-2</v>
      </c>
      <c r="Z829" s="10">
        <f t="shared" si="416"/>
        <v>19.857368253986401</v>
      </c>
      <c r="AA829">
        <f t="shared" si="394"/>
        <v>6318158.4543490857</v>
      </c>
      <c r="AB829" s="10">
        <f t="shared" si="395"/>
        <v>6.3181584543490859</v>
      </c>
      <c r="AC829" s="10">
        <f t="shared" si="396"/>
        <v>6.2171584543490859</v>
      </c>
      <c r="AD829" s="3">
        <f t="shared" si="397"/>
        <v>901.69085632329018</v>
      </c>
      <c r="AI829" s="94">
        <f t="shared" si="398"/>
        <v>1.0634840039338604</v>
      </c>
    </row>
    <row r="830" spans="2:35">
      <c r="B830" s="39">
        <f t="shared" si="399"/>
        <v>802</v>
      </c>
      <c r="C830" s="42">
        <f t="shared" si="400"/>
        <v>14.424460431651996</v>
      </c>
      <c r="D830" s="10">
        <f t="shared" si="401"/>
        <v>0.57553956834790654</v>
      </c>
      <c r="E830" s="40">
        <f t="shared" si="402"/>
        <v>44.848920863304187</v>
      </c>
      <c r="F830" s="40">
        <f t="shared" si="403"/>
        <v>46</v>
      </c>
      <c r="G830" s="3">
        <f t="shared" si="404"/>
        <v>280.75539568346767</v>
      </c>
      <c r="H830" s="3">
        <f t="shared" si="405"/>
        <v>150.59214621494854</v>
      </c>
      <c r="I830">
        <f t="shared" si="390"/>
        <v>1.5059214621494855E-4</v>
      </c>
      <c r="J830" s="4">
        <f t="shared" si="406"/>
        <v>1727.4249073534768</v>
      </c>
      <c r="K830" s="40">
        <f t="shared" si="407"/>
        <v>11.470883115563193</v>
      </c>
      <c r="L830" s="40">
        <f t="shared" si="391"/>
        <v>0</v>
      </c>
      <c r="M830" s="10">
        <f t="shared" si="408"/>
        <v>6.3181584543490859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14.871967274758083</v>
      </c>
      <c r="Q830" s="42">
        <f t="shared" si="410"/>
        <v>0.96769251686786917</v>
      </c>
      <c r="R830" s="4">
        <f t="shared" si="411"/>
        <v>23059.131618586587</v>
      </c>
      <c r="S830">
        <f t="shared" si="392"/>
        <v>2.3059131618586588E-5</v>
      </c>
      <c r="T830" s="41">
        <f t="shared" si="393"/>
        <v>8.0179140365005462E-4</v>
      </c>
      <c r="U830" s="42">
        <f t="shared" si="412"/>
        <v>4.0945177649859464E-2</v>
      </c>
      <c r="V830" s="42">
        <f t="shared" si="413"/>
        <v>1.0665588938205166</v>
      </c>
      <c r="W830" s="42">
        <f t="shared" si="414"/>
        <v>1.0628246843331688</v>
      </c>
      <c r="X830" s="42">
        <f t="shared" si="415"/>
        <v>3.7342094873478171E-3</v>
      </c>
      <c r="Y830" s="42">
        <f t="shared" si="389"/>
        <v>1.5911558590113246E-2</v>
      </c>
      <c r="Z830" s="10">
        <f t="shared" si="416"/>
        <v>19.845010207989105</v>
      </c>
      <c r="AA830">
        <f t="shared" si="394"/>
        <v>6314289.2643754398</v>
      </c>
      <c r="AB830" s="10">
        <f t="shared" si="395"/>
        <v>6.3142892643754402</v>
      </c>
      <c r="AC830" s="10">
        <f t="shared" si="396"/>
        <v>6.2132892643754403</v>
      </c>
      <c r="AD830" s="3">
        <f t="shared" si="397"/>
        <v>901.12969751638002</v>
      </c>
      <c r="AI830" s="94">
        <f t="shared" si="398"/>
        <v>1.0628246843331688</v>
      </c>
    </row>
    <row r="831" spans="2:35">
      <c r="B831" s="39">
        <f t="shared" si="399"/>
        <v>803</v>
      </c>
      <c r="C831" s="42">
        <f t="shared" si="400"/>
        <v>14.442446043162784</v>
      </c>
      <c r="D831" s="10">
        <f t="shared" si="401"/>
        <v>0.55755395683711839</v>
      </c>
      <c r="E831" s="40">
        <f t="shared" si="402"/>
        <v>44.884892086325763</v>
      </c>
      <c r="F831" s="40">
        <f t="shared" si="403"/>
        <v>46</v>
      </c>
      <c r="G831" s="3">
        <f t="shared" si="404"/>
        <v>280.57553956835977</v>
      </c>
      <c r="H831" s="3">
        <f t="shared" si="405"/>
        <v>150.59214621494854</v>
      </c>
      <c r="I831">
        <f t="shared" si="390"/>
        <v>1.5059214621494855E-4</v>
      </c>
      <c r="J831" s="4">
        <f t="shared" si="406"/>
        <v>1729.9600430328032</v>
      </c>
      <c r="K831" s="40">
        <f t="shared" si="407"/>
        <v>11.487717563726964</v>
      </c>
      <c r="L831" s="40">
        <f t="shared" si="391"/>
        <v>0</v>
      </c>
      <c r="M831" s="10">
        <f t="shared" si="408"/>
        <v>6.3142892643754402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14.869061384393474</v>
      </c>
      <c r="Q831" s="42">
        <f t="shared" si="410"/>
        <v>0.96890211652220015</v>
      </c>
      <c r="R831" s="4">
        <f t="shared" si="411"/>
        <v>22333.062532100303</v>
      </c>
      <c r="S831">
        <f t="shared" si="392"/>
        <v>2.2333062532100301E-5</v>
      </c>
      <c r="T831" s="41">
        <f t="shared" si="393"/>
        <v>8.0251747273654087E-4</v>
      </c>
      <c r="U831" s="42">
        <f t="shared" si="412"/>
        <v>3.965592581574922E-2</v>
      </c>
      <c r="V831" s="42">
        <f t="shared" si="413"/>
        <v>1.0658500351699547</v>
      </c>
      <c r="W831" s="42">
        <f t="shared" si="414"/>
        <v>1.0621632454069196</v>
      </c>
      <c r="X831" s="42">
        <f t="shared" si="415"/>
        <v>3.6867897630350477E-3</v>
      </c>
      <c r="Y831" s="42">
        <f t="shared" si="389"/>
        <v>1.5916018129736205E-2</v>
      </c>
      <c r="Z831" s="10">
        <f t="shared" si="416"/>
        <v>19.832612585322845</v>
      </c>
      <c r="AA831">
        <f t="shared" si="394"/>
        <v>6310407.6833125567</v>
      </c>
      <c r="AB831" s="10">
        <f t="shared" si="395"/>
        <v>6.3104076833125564</v>
      </c>
      <c r="AC831" s="10">
        <f t="shared" si="396"/>
        <v>6.2094076833125564</v>
      </c>
      <c r="AD831" s="3">
        <f t="shared" si="397"/>
        <v>900.56674159718011</v>
      </c>
      <c r="AI831" s="94">
        <f t="shared" si="398"/>
        <v>1.0621632454069196</v>
      </c>
    </row>
    <row r="832" spans="2:35">
      <c r="B832" s="39">
        <f t="shared" si="399"/>
        <v>804</v>
      </c>
      <c r="C832" s="42">
        <f t="shared" si="400"/>
        <v>14.460431654673572</v>
      </c>
      <c r="D832" s="10">
        <f t="shared" si="401"/>
        <v>0.53956834532633025</v>
      </c>
      <c r="E832" s="40">
        <f t="shared" si="402"/>
        <v>44.92086330934734</v>
      </c>
      <c r="F832" s="40">
        <f t="shared" si="403"/>
        <v>46</v>
      </c>
      <c r="G832" s="3">
        <f t="shared" si="404"/>
        <v>280.39568345325188</v>
      </c>
      <c r="H832" s="3">
        <f t="shared" si="405"/>
        <v>150.59214621494854</v>
      </c>
      <c r="I832">
        <f t="shared" si="390"/>
        <v>1.5059214621494855E-4</v>
      </c>
      <c r="J832" s="4">
        <f t="shared" si="406"/>
        <v>1732.4972112108708</v>
      </c>
      <c r="K832" s="40">
        <f t="shared" si="407"/>
        <v>11.504565508602163</v>
      </c>
      <c r="L832" s="40">
        <f t="shared" si="391"/>
        <v>0</v>
      </c>
      <c r="M832" s="10">
        <f t="shared" si="408"/>
        <v>6.3104076833125564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14.86614496920954</v>
      </c>
      <c r="Q832" s="42">
        <f t="shared" si="410"/>
        <v>0.97011195347374601</v>
      </c>
      <c r="R832" s="4">
        <f t="shared" si="411"/>
        <v>21607.335461049573</v>
      </c>
      <c r="S832">
        <f t="shared" si="392"/>
        <v>2.1607335461049572E-5</v>
      </c>
      <c r="T832" s="41">
        <f t="shared" si="393"/>
        <v>8.0324319980759162E-4</v>
      </c>
      <c r="U832" s="42">
        <f t="shared" si="412"/>
        <v>3.8367281284767282E-2</v>
      </c>
      <c r="V832" s="42">
        <f t="shared" si="413"/>
        <v>1.0651390084716621</v>
      </c>
      <c r="W832" s="42">
        <f t="shared" si="414"/>
        <v>1.0614996882210823</v>
      </c>
      <c r="X832" s="42">
        <f t="shared" si="415"/>
        <v>3.6393202505797806E-3</v>
      </c>
      <c r="Y832" s="42">
        <f t="shared" si="389"/>
        <v>1.5920421113853864E-2</v>
      </c>
      <c r="Z832" s="10">
        <f t="shared" si="416"/>
        <v>19.820175405988412</v>
      </c>
      <c r="AA832">
        <f t="shared" si="394"/>
        <v>6306513.7174225003</v>
      </c>
      <c r="AB832" s="10">
        <f t="shared" si="395"/>
        <v>6.3065137174224999</v>
      </c>
      <c r="AC832" s="10">
        <f t="shared" si="396"/>
        <v>6.2055137174224999</v>
      </c>
      <c r="AD832" s="3">
        <f t="shared" si="397"/>
        <v>900.00198947389413</v>
      </c>
      <c r="AI832" s="94">
        <f t="shared" si="398"/>
        <v>1.0614996882210823</v>
      </c>
    </row>
    <row r="833" spans="2:35">
      <c r="B833" s="39">
        <f t="shared" si="399"/>
        <v>805</v>
      </c>
      <c r="C833" s="42">
        <f t="shared" si="400"/>
        <v>14.47841726618436</v>
      </c>
      <c r="D833" s="10">
        <f t="shared" si="401"/>
        <v>0.5215827338155421</v>
      </c>
      <c r="E833" s="40">
        <f t="shared" si="402"/>
        <v>44.956834532368916</v>
      </c>
      <c r="F833" s="40">
        <f t="shared" si="403"/>
        <v>46</v>
      </c>
      <c r="G833" s="3">
        <f t="shared" si="404"/>
        <v>280.21582733814398</v>
      </c>
      <c r="H833" s="3">
        <f t="shared" si="405"/>
        <v>150.59214621494854</v>
      </c>
      <c r="I833">
        <f t="shared" si="390"/>
        <v>1.5059214621494855E-4</v>
      </c>
      <c r="J833" s="4">
        <f t="shared" si="406"/>
        <v>1735.0364118876787</v>
      </c>
      <c r="K833" s="40">
        <f t="shared" si="407"/>
        <v>11.521426950188788</v>
      </c>
      <c r="L833" s="40">
        <f t="shared" si="391"/>
        <v>0</v>
      </c>
      <c r="M833" s="10">
        <f t="shared" si="408"/>
        <v>6.3065137174224999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14.863218020955822</v>
      </c>
      <c r="Q833" s="42">
        <f t="shared" si="410"/>
        <v>0.97132202867316986</v>
      </c>
      <c r="R833" s="4">
        <f t="shared" si="411"/>
        <v>20881.951502106429</v>
      </c>
      <c r="S833">
        <f t="shared" si="392"/>
        <v>2.088195150210643E-5</v>
      </c>
      <c r="T833" s="41">
        <f t="shared" si="393"/>
        <v>8.0396858376653474E-4</v>
      </c>
      <c r="U833" s="42">
        <f t="shared" si="412"/>
        <v>3.70792460042303E-2</v>
      </c>
      <c r="V833" s="42">
        <f t="shared" si="413"/>
        <v>1.0644258151479002</v>
      </c>
      <c r="W833" s="42">
        <f t="shared" si="414"/>
        <v>1.0608340138461581</v>
      </c>
      <c r="X833" s="42">
        <f t="shared" si="415"/>
        <v>3.5918013017421924E-3</v>
      </c>
      <c r="Y833" s="42">
        <f t="shared" si="389"/>
        <v>1.5924767463530359E-2</v>
      </c>
      <c r="Z833" s="10">
        <f t="shared" si="416"/>
        <v>19.807698690070666</v>
      </c>
      <c r="AA833">
        <f t="shared" si="394"/>
        <v>6302607.3729936527</v>
      </c>
      <c r="AB833" s="10">
        <f t="shared" si="395"/>
        <v>6.3026073729936529</v>
      </c>
      <c r="AC833" s="10">
        <f t="shared" si="396"/>
        <v>6.2016073729936529</v>
      </c>
      <c r="AD833" s="3">
        <f t="shared" si="397"/>
        <v>899.43544205854278</v>
      </c>
      <c r="AI833" s="94">
        <f t="shared" si="398"/>
        <v>1.0608340138461581</v>
      </c>
    </row>
    <row r="834" spans="2:35">
      <c r="B834" s="39">
        <f t="shared" si="399"/>
        <v>806</v>
      </c>
      <c r="C834" s="42">
        <f t="shared" si="400"/>
        <v>14.496402877695148</v>
      </c>
      <c r="D834" s="10">
        <f t="shared" si="401"/>
        <v>0.50359712230475395</v>
      </c>
      <c r="E834" s="40">
        <f t="shared" si="402"/>
        <v>44.992805755390492</v>
      </c>
      <c r="F834" s="40">
        <f t="shared" si="403"/>
        <v>46</v>
      </c>
      <c r="G834" s="3">
        <f t="shared" si="404"/>
        <v>280.03597122303609</v>
      </c>
      <c r="H834" s="3">
        <f t="shared" si="405"/>
        <v>150.59214621494854</v>
      </c>
      <c r="I834">
        <f t="shared" si="390"/>
        <v>1.5059214621494855E-4</v>
      </c>
      <c r="J834" s="4">
        <f t="shared" si="406"/>
        <v>1737.5776450632272</v>
      </c>
      <c r="K834" s="40">
        <f t="shared" si="407"/>
        <v>11.53830188848684</v>
      </c>
      <c r="L834" s="40">
        <f t="shared" si="391"/>
        <v>0</v>
      </c>
      <c r="M834" s="10">
        <f t="shared" si="408"/>
        <v>6.3026073729936529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14.860280531345879</v>
      </c>
      <c r="Q834" s="42">
        <f t="shared" si="410"/>
        <v>0.97253234307287784</v>
      </c>
      <c r="R834" s="4">
        <f t="shared" si="411"/>
        <v>20156.911751942855</v>
      </c>
      <c r="S834">
        <f t="shared" si="392"/>
        <v>2.0156911751942854E-5</v>
      </c>
      <c r="T834" s="41">
        <f t="shared" si="393"/>
        <v>8.0469362351669833E-4</v>
      </c>
      <c r="U834" s="42">
        <f t="shared" si="412"/>
        <v>3.5791821921454851E-2</v>
      </c>
      <c r="V834" s="42">
        <f t="shared" si="413"/>
        <v>1.0637104566268685</v>
      </c>
      <c r="W834" s="42">
        <f t="shared" si="414"/>
        <v>1.0601662233571476</v>
      </c>
      <c r="X834" s="42">
        <f t="shared" si="415"/>
        <v>3.5442332697208645E-3</v>
      </c>
      <c r="Y834" s="42">
        <f t="shared" si="389"/>
        <v>1.5929057100092625E-2</v>
      </c>
      <c r="Z834" s="10">
        <f t="shared" si="416"/>
        <v>19.795182457739557</v>
      </c>
      <c r="AA834">
        <f t="shared" si="394"/>
        <v>6298688.6563410405</v>
      </c>
      <c r="AB834" s="10">
        <f t="shared" si="395"/>
        <v>6.2986886563410405</v>
      </c>
      <c r="AC834" s="10">
        <f t="shared" si="396"/>
        <v>6.1976886563410405</v>
      </c>
      <c r="AD834" s="3">
        <f t="shared" si="397"/>
        <v>898.86710026701098</v>
      </c>
      <c r="AI834" s="94">
        <f t="shared" si="398"/>
        <v>1.0601662233571476</v>
      </c>
    </row>
    <row r="835" spans="2:35">
      <c r="B835" s="39">
        <f t="shared" si="399"/>
        <v>807</v>
      </c>
      <c r="C835" s="42">
        <f t="shared" si="400"/>
        <v>14.514388489205936</v>
      </c>
      <c r="D835" s="10">
        <f t="shared" si="401"/>
        <v>0.48561151079396581</v>
      </c>
      <c r="E835" s="40">
        <f t="shared" si="402"/>
        <v>45.028776978412068</v>
      </c>
      <c r="F835" s="40">
        <f t="shared" si="403"/>
        <v>46</v>
      </c>
      <c r="G835" s="3">
        <f t="shared" si="404"/>
        <v>279.85611510792819</v>
      </c>
      <c r="H835" s="3">
        <f t="shared" si="405"/>
        <v>150.59214621494854</v>
      </c>
      <c r="I835">
        <f t="shared" si="390"/>
        <v>1.5059214621494855E-4</v>
      </c>
      <c r="J835" s="4">
        <f t="shared" si="406"/>
        <v>1740.1209107375169</v>
      </c>
      <c r="K835" s="40">
        <f t="shared" si="407"/>
        <v>11.555190323496323</v>
      </c>
      <c r="L835" s="40">
        <f t="shared" si="391"/>
        <v>0</v>
      </c>
      <c r="M835" s="10">
        <f t="shared" si="408"/>
        <v>6.2986886563410405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14.857332492057381</v>
      </c>
      <c r="Q835" s="42">
        <f t="shared" si="410"/>
        <v>0.97374289762702826</v>
      </c>
      <c r="R835" s="4">
        <f t="shared" si="411"/>
        <v>19432.217307230781</v>
      </c>
      <c r="S835">
        <f t="shared" si="392"/>
        <v>1.9432217307230783E-5</v>
      </c>
      <c r="T835" s="41">
        <f t="shared" si="393"/>
        <v>8.0541831796141037E-4</v>
      </c>
      <c r="U835" s="42">
        <f t="shared" si="412"/>
        <v>3.4505010983757411E-2</v>
      </c>
      <c r="V835" s="42">
        <f t="shared" si="413"/>
        <v>1.0629929343420088</v>
      </c>
      <c r="W835" s="42">
        <f t="shared" si="414"/>
        <v>1.0594963178336056</v>
      </c>
      <c r="X835" s="42">
        <f t="shared" si="415"/>
        <v>3.4966165084031609E-3</v>
      </c>
      <c r="Y835" s="42">
        <f t="shared" si="389"/>
        <v>1.5933289945130991E-2</v>
      </c>
      <c r="Z835" s="10">
        <f t="shared" si="416"/>
        <v>19.782626729250023</v>
      </c>
      <c r="AA835">
        <f t="shared" si="394"/>
        <v>6294757.5738062961</v>
      </c>
      <c r="AB835" s="10">
        <f t="shared" si="395"/>
        <v>6.2947575738062964</v>
      </c>
      <c r="AC835" s="10">
        <f t="shared" si="396"/>
        <v>6.1937575738062964</v>
      </c>
      <c r="AD835" s="3">
        <f t="shared" si="397"/>
        <v>898.2969650190422</v>
      </c>
      <c r="AI835" s="94">
        <f t="shared" si="398"/>
        <v>1.0594963178336056</v>
      </c>
    </row>
    <row r="836" spans="2:35">
      <c r="B836" s="39">
        <f t="shared" si="399"/>
        <v>808</v>
      </c>
      <c r="C836" s="42">
        <f t="shared" si="400"/>
        <v>14.532374100716725</v>
      </c>
      <c r="D836" s="10">
        <f t="shared" si="401"/>
        <v>0.46762589928317766</v>
      </c>
      <c r="E836" s="40">
        <f t="shared" si="402"/>
        <v>45.064748201433645</v>
      </c>
      <c r="F836" s="40">
        <f t="shared" si="403"/>
        <v>46</v>
      </c>
      <c r="G836" s="3">
        <f t="shared" si="404"/>
        <v>279.67625899282029</v>
      </c>
      <c r="H836" s="3">
        <f t="shared" si="405"/>
        <v>150.59214621494854</v>
      </c>
      <c r="I836">
        <f t="shared" si="390"/>
        <v>1.5059214621494855E-4</v>
      </c>
      <c r="J836" s="4">
        <f t="shared" si="406"/>
        <v>1742.6662089105471</v>
      </c>
      <c r="K836" s="40">
        <f t="shared" si="407"/>
        <v>11.572092255217232</v>
      </c>
      <c r="L836" s="40">
        <f t="shared" si="391"/>
        <v>0</v>
      </c>
      <c r="M836" s="10">
        <f t="shared" si="408"/>
        <v>6.2947575738062964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14.854373894731953</v>
      </c>
      <c r="Q836" s="42">
        <f t="shared" si="410"/>
        <v>0.97495369329154069</v>
      </c>
      <c r="R836" s="4">
        <f t="shared" si="411"/>
        <v>18707.869264642195</v>
      </c>
      <c r="S836">
        <f t="shared" si="392"/>
        <v>1.8707869264642196E-5</v>
      </c>
      <c r="T836" s="41">
        <f t="shared" si="393"/>
        <v>8.0614266600399895E-4</v>
      </c>
      <c r="U836" s="42">
        <f t="shared" si="412"/>
        <v>3.3218815138454566E-2</v>
      </c>
      <c r="V836" s="42">
        <f t="shared" si="413"/>
        <v>1.0622732497318415</v>
      </c>
      <c r="W836" s="42">
        <f t="shared" si="414"/>
        <v>1.0588242983596361</v>
      </c>
      <c r="X836" s="42">
        <f t="shared" si="415"/>
        <v>3.4489513722053555E-3</v>
      </c>
      <c r="Y836" s="42">
        <f t="shared" si="389"/>
        <v>1.593746592049957E-2</v>
      </c>
      <c r="Z836" s="10">
        <f t="shared" si="416"/>
        <v>19.770031524941654</v>
      </c>
      <c r="AA836">
        <f t="shared" si="394"/>
        <v>6290814.1317575593</v>
      </c>
      <c r="AB836" s="10">
        <f t="shared" si="395"/>
        <v>6.2908141317575597</v>
      </c>
      <c r="AC836" s="10">
        <f t="shared" si="396"/>
        <v>6.1898141317575597</v>
      </c>
      <c r="AD836" s="3">
        <f t="shared" si="397"/>
        <v>897.72503723822467</v>
      </c>
      <c r="AI836" s="94">
        <f t="shared" si="398"/>
        <v>1.0588242983596361</v>
      </c>
    </row>
    <row r="837" spans="2:35">
      <c r="B837" s="39">
        <f t="shared" si="399"/>
        <v>809</v>
      </c>
      <c r="C837" s="42">
        <f t="shared" si="400"/>
        <v>14.550359712227513</v>
      </c>
      <c r="D837" s="10">
        <f t="shared" si="401"/>
        <v>0.44964028777238951</v>
      </c>
      <c r="E837" s="40">
        <f t="shared" si="402"/>
        <v>45.100719424455221</v>
      </c>
      <c r="F837" s="40">
        <f t="shared" si="403"/>
        <v>46</v>
      </c>
      <c r="G837" s="3">
        <f t="shared" si="404"/>
        <v>279.4964028777124</v>
      </c>
      <c r="H837" s="3">
        <f t="shared" si="405"/>
        <v>150.59214621494854</v>
      </c>
      <c r="I837">
        <f t="shared" si="390"/>
        <v>1.5059214621494855E-4</v>
      </c>
      <c r="J837" s="4">
        <f t="shared" si="406"/>
        <v>1745.2135395823179</v>
      </c>
      <c r="K837" s="40">
        <f t="shared" si="407"/>
        <v>11.589007683649568</v>
      </c>
      <c r="L837" s="40">
        <f t="shared" si="391"/>
        <v>0</v>
      </c>
      <c r="M837" s="10">
        <f t="shared" si="408"/>
        <v>6.2908141317575597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14.851404730974952</v>
      </c>
      <c r="Q837" s="42">
        <f t="shared" si="410"/>
        <v>0.9761647310241045</v>
      </c>
      <c r="R837" s="4">
        <f t="shared" si="411"/>
        <v>17983.868720849125</v>
      </c>
      <c r="S837">
        <f t="shared" si="392"/>
        <v>1.7983868720849126E-5</v>
      </c>
      <c r="T837" s="41">
        <f t="shared" si="393"/>
        <v>8.0686666654779205E-4</v>
      </c>
      <c r="U837" s="42">
        <f t="shared" si="412"/>
        <v>3.1933236332862956E-2</v>
      </c>
      <c r="V837" s="42">
        <f t="shared" si="413"/>
        <v>1.0615514042407168</v>
      </c>
      <c r="W837" s="42">
        <f t="shared" si="414"/>
        <v>1.0581501660238737</v>
      </c>
      <c r="X837" s="42">
        <f t="shared" si="415"/>
        <v>3.4012382168431277E-3</v>
      </c>
      <c r="Y837" s="42">
        <f t="shared" si="389"/>
        <v>1.5941584948317607E-2</v>
      </c>
      <c r="Z837" s="10">
        <f t="shared" si="416"/>
        <v>19.757396865239517</v>
      </c>
      <c r="AA837">
        <f t="shared" si="394"/>
        <v>6286858.3365897285</v>
      </c>
      <c r="AB837" s="10">
        <f t="shared" si="395"/>
        <v>6.2868583365897281</v>
      </c>
      <c r="AC837" s="10">
        <f t="shared" si="396"/>
        <v>6.1858583365897282</v>
      </c>
      <c r="AD837" s="3">
        <f t="shared" si="397"/>
        <v>897.15131785202732</v>
      </c>
      <c r="AI837" s="94">
        <f t="shared" si="398"/>
        <v>1.0581501660238737</v>
      </c>
    </row>
    <row r="838" spans="2:35">
      <c r="B838" s="39">
        <f t="shared" si="399"/>
        <v>810</v>
      </c>
      <c r="C838" s="42">
        <f t="shared" si="400"/>
        <v>14.568345323738301</v>
      </c>
      <c r="D838" s="10">
        <f t="shared" si="401"/>
        <v>0.43165467626160137</v>
      </c>
      <c r="E838" s="40">
        <f t="shared" si="402"/>
        <v>45.136690647476797</v>
      </c>
      <c r="F838" s="40">
        <f t="shared" si="403"/>
        <v>46</v>
      </c>
      <c r="G838" s="3">
        <f t="shared" si="404"/>
        <v>279.3165467626045</v>
      </c>
      <c r="H838" s="3">
        <f t="shared" si="405"/>
        <v>150.59214621494854</v>
      </c>
      <c r="I838">
        <f t="shared" si="390"/>
        <v>1.5059214621494855E-4</v>
      </c>
      <c r="J838" s="4">
        <f t="shared" si="406"/>
        <v>1747.7629027528296</v>
      </c>
      <c r="K838" s="40">
        <f t="shared" si="407"/>
        <v>11.605936608793334</v>
      </c>
      <c r="L838" s="40">
        <f t="shared" si="391"/>
        <v>0</v>
      </c>
      <c r="M838" s="10">
        <f t="shared" si="408"/>
        <v>6.2868583365897281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14.848424992355506</v>
      </c>
      <c r="Q838" s="42">
        <f t="shared" si="410"/>
        <v>0.97737601178418831</v>
      </c>
      <c r="R838" s="4">
        <f t="shared" si="411"/>
        <v>17260.216772523556</v>
      </c>
      <c r="S838">
        <f t="shared" si="392"/>
        <v>1.7260216772523557E-5</v>
      </c>
      <c r="T838" s="41">
        <f t="shared" si="393"/>
        <v>8.0759031849611757E-4</v>
      </c>
      <c r="U838" s="42">
        <f t="shared" si="412"/>
        <v>3.0648276514299178E-2</v>
      </c>
      <c r="V838" s="42">
        <f t="shared" si="413"/>
        <v>1.0608273993181148</v>
      </c>
      <c r="W838" s="42">
        <f t="shared" si="414"/>
        <v>1.0574739219195282</v>
      </c>
      <c r="X838" s="42">
        <f t="shared" si="415"/>
        <v>3.3534773985866018E-3</v>
      </c>
      <c r="Y838" s="42">
        <f t="shared" si="389"/>
        <v>1.594564695096989E-2</v>
      </c>
      <c r="Z838" s="10">
        <f t="shared" si="416"/>
        <v>19.744722770653855</v>
      </c>
      <c r="AA838">
        <f t="shared" si="394"/>
        <v>6282890.1947243698</v>
      </c>
      <c r="AB838" s="10">
        <f t="shared" si="395"/>
        <v>6.28289019472437</v>
      </c>
      <c r="AC838" s="10">
        <f t="shared" si="396"/>
        <v>6.1818901947243701</v>
      </c>
      <c r="AD838" s="3">
        <f t="shared" si="397"/>
        <v>896.57580779178681</v>
      </c>
      <c r="AI838" s="94">
        <f t="shared" si="398"/>
        <v>1.0574739219195282</v>
      </c>
    </row>
    <row r="839" spans="2:35">
      <c r="B839" s="39">
        <f t="shared" si="399"/>
        <v>811</v>
      </c>
      <c r="C839" s="42">
        <f t="shared" si="400"/>
        <v>14.586330935249089</v>
      </c>
      <c r="D839" s="10">
        <f t="shared" si="401"/>
        <v>0.41366906475081322</v>
      </c>
      <c r="E839" s="40">
        <f t="shared" si="402"/>
        <v>45.172661870498374</v>
      </c>
      <c r="F839" s="40">
        <f t="shared" si="403"/>
        <v>46</v>
      </c>
      <c r="G839" s="3">
        <f t="shared" si="404"/>
        <v>279.13669064749661</v>
      </c>
      <c r="H839" s="3">
        <f t="shared" si="405"/>
        <v>150.59214621494854</v>
      </c>
      <c r="I839">
        <f t="shared" si="390"/>
        <v>1.5059214621494855E-4</v>
      </c>
      <c r="J839" s="4">
        <f t="shared" si="406"/>
        <v>1750.3142984220822</v>
      </c>
      <c r="K839" s="40">
        <f t="shared" si="407"/>
        <v>11.622879030648527</v>
      </c>
      <c r="L839" s="40">
        <f t="shared" si="391"/>
        <v>0</v>
      </c>
      <c r="M839" s="10">
        <f t="shared" si="408"/>
        <v>6.28289019472437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14.845434670406322</v>
      </c>
      <c r="Q839" s="42">
        <f t="shared" si="410"/>
        <v>0.97858753653304875</v>
      </c>
      <c r="R839" s="4">
        <f t="shared" si="411"/>
        <v>16536.914516337416</v>
      </c>
      <c r="S839">
        <f t="shared" si="392"/>
        <v>1.6536914516337416E-5</v>
      </c>
      <c r="T839" s="41">
        <f t="shared" si="393"/>
        <v>8.0831362075230379E-4</v>
      </c>
      <c r="U839" s="42">
        <f t="shared" si="412"/>
        <v>2.9363937630079696E-2</v>
      </c>
      <c r="V839" s="42">
        <f t="shared" si="413"/>
        <v>1.0601012364192588</v>
      </c>
      <c r="W839" s="42">
        <f t="shared" si="414"/>
        <v>1.0567955671443672</v>
      </c>
      <c r="X839" s="42">
        <f t="shared" si="415"/>
        <v>3.3056692748916205E-3</v>
      </c>
      <c r="Y839" s="42">
        <f t="shared" si="389"/>
        <v>1.5949651851107968E-2</v>
      </c>
      <c r="Z839" s="10">
        <f t="shared" si="416"/>
        <v>19.732009261780721</v>
      </c>
      <c r="AA839">
        <f t="shared" si="394"/>
        <v>6278909.7126099197</v>
      </c>
      <c r="AB839" s="10">
        <f t="shared" si="395"/>
        <v>6.27890971260992</v>
      </c>
      <c r="AC839" s="10">
        <f t="shared" si="396"/>
        <v>6.1779097126099201</v>
      </c>
      <c r="AD839" s="3">
        <f t="shared" si="397"/>
        <v>895.99850799273668</v>
      </c>
      <c r="AI839" s="94">
        <f t="shared" si="398"/>
        <v>1.0567955671443672</v>
      </c>
    </row>
    <row r="840" spans="2:35">
      <c r="B840" s="39">
        <f t="shared" si="399"/>
        <v>812</v>
      </c>
      <c r="C840" s="42">
        <f t="shared" si="400"/>
        <v>14.604316546759877</v>
      </c>
      <c r="D840" s="10">
        <f t="shared" si="401"/>
        <v>0.39568345324002507</v>
      </c>
      <c r="E840" s="40">
        <f t="shared" si="402"/>
        <v>45.20863309351995</v>
      </c>
      <c r="F840" s="40">
        <f t="shared" si="403"/>
        <v>46</v>
      </c>
      <c r="G840" s="3">
        <f t="shared" si="404"/>
        <v>278.95683453238871</v>
      </c>
      <c r="H840" s="3">
        <f t="shared" si="405"/>
        <v>150.59214621494854</v>
      </c>
      <c r="I840">
        <f t="shared" si="390"/>
        <v>1.5059214621494855E-4</v>
      </c>
      <c r="J840" s="4">
        <f t="shared" si="406"/>
        <v>1752.8677265900753</v>
      </c>
      <c r="K840" s="40">
        <f t="shared" si="407"/>
        <v>11.639834949215146</v>
      </c>
      <c r="L840" s="40">
        <f t="shared" si="391"/>
        <v>0</v>
      </c>
      <c r="M840" s="10">
        <f t="shared" si="408"/>
        <v>6.27890971260992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14.842433756623674</v>
      </c>
      <c r="Q840" s="42">
        <f t="shared" si="410"/>
        <v>0.97979930623373956</v>
      </c>
      <c r="R840" s="4">
        <f t="shared" si="411"/>
        <v>15813.963048962743</v>
      </c>
      <c r="S840">
        <f t="shared" si="392"/>
        <v>1.5813963048962743E-5</v>
      </c>
      <c r="T840" s="41">
        <f t="shared" si="393"/>
        <v>8.0903657221967839E-4</v>
      </c>
      <c r="U840" s="42">
        <f t="shared" si="412"/>
        <v>2.8080221627521187E-2</v>
      </c>
      <c r="V840" s="42">
        <f t="shared" si="413"/>
        <v>1.0593729170045114</v>
      </c>
      <c r="W840" s="42">
        <f t="shared" si="414"/>
        <v>1.0561151028007529</v>
      </c>
      <c r="X840" s="42">
        <f t="shared" si="415"/>
        <v>3.2578142037584801E-3</v>
      </c>
      <c r="Y840" s="42">
        <f t="shared" si="389"/>
        <v>1.5953599571650563E-2</v>
      </c>
      <c r="Z840" s="10">
        <f t="shared" si="416"/>
        <v>19.719256359301724</v>
      </c>
      <c r="AA840">
        <f t="shared" si="394"/>
        <v>6274916.8967215978</v>
      </c>
      <c r="AB840" s="10">
        <f t="shared" si="395"/>
        <v>6.2749168967215976</v>
      </c>
      <c r="AC840" s="10">
        <f t="shared" si="396"/>
        <v>6.1739168967215976</v>
      </c>
      <c r="AD840" s="3">
        <f t="shared" si="397"/>
        <v>895.41941939399533</v>
      </c>
      <c r="AI840" s="94">
        <f t="shared" si="398"/>
        <v>1.0561151028007529</v>
      </c>
    </row>
    <row r="841" spans="2:35">
      <c r="B841" s="39">
        <f t="shared" si="399"/>
        <v>813</v>
      </c>
      <c r="C841" s="42">
        <f t="shared" si="400"/>
        <v>14.622302158270665</v>
      </c>
      <c r="D841" s="10">
        <f t="shared" si="401"/>
        <v>0.37769784172923693</v>
      </c>
      <c r="E841" s="40">
        <f t="shared" si="402"/>
        <v>45.244604316541526</v>
      </c>
      <c r="F841" s="40">
        <f t="shared" si="403"/>
        <v>46</v>
      </c>
      <c r="G841" s="3">
        <f t="shared" si="404"/>
        <v>278.77697841728082</v>
      </c>
      <c r="H841" s="3">
        <f t="shared" si="405"/>
        <v>150.59214621494854</v>
      </c>
      <c r="I841">
        <f t="shared" si="390"/>
        <v>1.5059214621494855E-4</v>
      </c>
      <c r="J841" s="4">
        <f t="shared" si="406"/>
        <v>1755.4231872568093</v>
      </c>
      <c r="K841" s="40">
        <f t="shared" si="407"/>
        <v>11.656804364493194</v>
      </c>
      <c r="L841" s="40">
        <f t="shared" si="391"/>
        <v>0</v>
      </c>
      <c r="M841" s="10">
        <f t="shared" si="408"/>
        <v>6.2749168967215976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14.839422242467204</v>
      </c>
      <c r="Q841" s="42">
        <f t="shared" si="410"/>
        <v>0.98101132185112105</v>
      </c>
      <c r="R841" s="4">
        <f t="shared" si="411"/>
        <v>15091.363467071465</v>
      </c>
      <c r="S841">
        <f t="shared" si="392"/>
        <v>1.5091363467071465E-5</v>
      </c>
      <c r="T841" s="41">
        <f t="shared" si="393"/>
        <v>8.0975917180156967E-4</v>
      </c>
      <c r="U841" s="42">
        <f t="shared" si="412"/>
        <v>2.6797130453940117E-2</v>
      </c>
      <c r="V841" s="42">
        <f t="shared" si="413"/>
        <v>1.0586424425397551</v>
      </c>
      <c r="W841" s="42">
        <f t="shared" si="414"/>
        <v>1.0554325299956258</v>
      </c>
      <c r="X841" s="42">
        <f t="shared" si="415"/>
        <v>3.2099125441293896E-3</v>
      </c>
      <c r="Y841" s="42">
        <f t="shared" si="389"/>
        <v>1.5957490035784477E-2</v>
      </c>
      <c r="Z841" s="10">
        <f t="shared" si="416"/>
        <v>19.706464083984265</v>
      </c>
      <c r="AA841">
        <f t="shared" si="394"/>
        <v>6270911.7535614846</v>
      </c>
      <c r="AB841" s="10">
        <f t="shared" si="395"/>
        <v>6.2709117535614842</v>
      </c>
      <c r="AC841" s="10">
        <f t="shared" si="396"/>
        <v>6.1699117535614842</v>
      </c>
      <c r="AD841" s="3">
        <f t="shared" si="397"/>
        <v>894.83854293857644</v>
      </c>
      <c r="AI841" s="94">
        <f t="shared" si="398"/>
        <v>1.0554325299956258</v>
      </c>
    </row>
    <row r="842" spans="2:35">
      <c r="B842" s="39">
        <f t="shared" si="399"/>
        <v>814</v>
      </c>
      <c r="C842" s="42">
        <f t="shared" si="400"/>
        <v>14.640287769781454</v>
      </c>
      <c r="D842" s="10">
        <f t="shared" si="401"/>
        <v>0.35971223021844878</v>
      </c>
      <c r="E842" s="40">
        <f t="shared" si="402"/>
        <v>45.280575539563102</v>
      </c>
      <c r="F842" s="40">
        <f t="shared" si="403"/>
        <v>46</v>
      </c>
      <c r="G842" s="3">
        <f t="shared" si="404"/>
        <v>278.59712230217292</v>
      </c>
      <c r="H842" s="3">
        <f t="shared" si="405"/>
        <v>150.59214621494854</v>
      </c>
      <c r="I842">
        <f t="shared" si="390"/>
        <v>1.5059214621494855E-4</v>
      </c>
      <c r="J842" s="4">
        <f t="shared" si="406"/>
        <v>1757.9806804222837</v>
      </c>
      <c r="K842" s="40">
        <f t="shared" si="407"/>
        <v>11.673787276482667</v>
      </c>
      <c r="L842" s="40">
        <f t="shared" si="391"/>
        <v>0</v>
      </c>
      <c r="M842" s="10">
        <f t="shared" si="408"/>
        <v>6.2709117535614842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14.836400119359842</v>
      </c>
      <c r="Q842" s="42">
        <f t="shared" si="410"/>
        <v>0.98222358435186874</v>
      </c>
      <c r="R842" s="4">
        <f t="shared" si="411"/>
        <v>14369.116867335668</v>
      </c>
      <c r="S842">
        <f t="shared" si="392"/>
        <v>1.4369116867335668E-5</v>
      </c>
      <c r="T842" s="41">
        <f t="shared" si="393"/>
        <v>8.1048141840130551E-4</v>
      </c>
      <c r="U842" s="42">
        <f t="shared" si="412"/>
        <v>2.5514666056653253E-2</v>
      </c>
      <c r="V842" s="42">
        <f t="shared" si="413"/>
        <v>1.057909814496349</v>
      </c>
      <c r="W842" s="42">
        <f t="shared" si="414"/>
        <v>1.0547478498405174</v>
      </c>
      <c r="X842" s="42">
        <f t="shared" si="415"/>
        <v>3.1619646558316283E-3</v>
      </c>
      <c r="Y842" s="42">
        <f t="shared" si="389"/>
        <v>1.5961323166965431E-2</v>
      </c>
      <c r="Z842" s="10">
        <f t="shared" si="416"/>
        <v>19.693632456681772</v>
      </c>
      <c r="AA842">
        <f t="shared" si="394"/>
        <v>6266894.2896585967</v>
      </c>
      <c r="AB842" s="10">
        <f t="shared" si="395"/>
        <v>6.2668942896585964</v>
      </c>
      <c r="AC842" s="10">
        <f t="shared" si="396"/>
        <v>6.1658942896585964</v>
      </c>
      <c r="AD842" s="3">
        <f t="shared" si="397"/>
        <v>894.25587957340053</v>
      </c>
      <c r="AI842" s="94">
        <f t="shared" si="398"/>
        <v>1.0547478498405174</v>
      </c>
    </row>
    <row r="843" spans="2:35">
      <c r="B843" s="39">
        <f t="shared" si="399"/>
        <v>815</v>
      </c>
      <c r="C843" s="42">
        <f t="shared" si="400"/>
        <v>14.658273381292242</v>
      </c>
      <c r="D843" s="10">
        <f t="shared" si="401"/>
        <v>0.34172661870766063</v>
      </c>
      <c r="E843" s="40">
        <f t="shared" si="402"/>
        <v>45.316546762584679</v>
      </c>
      <c r="F843" s="40">
        <f t="shared" si="403"/>
        <v>46</v>
      </c>
      <c r="G843" s="3">
        <f t="shared" si="404"/>
        <v>278.41726618706502</v>
      </c>
      <c r="H843" s="3">
        <f t="shared" si="405"/>
        <v>150.59214621494854</v>
      </c>
      <c r="I843">
        <f t="shared" si="390"/>
        <v>1.5059214621494855E-4</v>
      </c>
      <c r="J843" s="4">
        <f t="shared" si="406"/>
        <v>1760.5402060864992</v>
      </c>
      <c r="K843" s="40">
        <f t="shared" si="407"/>
        <v>11.69078368518357</v>
      </c>
      <c r="L843" s="40">
        <f t="shared" si="391"/>
        <v>0</v>
      </c>
      <c r="M843" s="10">
        <f t="shared" si="408"/>
        <v>6.2668942896585964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14.833367378687695</v>
      </c>
      <c r="Q843" s="42">
        <f t="shared" si="410"/>
        <v>0.9834360947044829</v>
      </c>
      <c r="R843" s="4">
        <f t="shared" si="411"/>
        <v>13647.224346427181</v>
      </c>
      <c r="S843">
        <f t="shared" si="392"/>
        <v>1.3647224346427181E-5</v>
      </c>
      <c r="T843" s="41">
        <f t="shared" si="393"/>
        <v>8.1120331092221401E-4</v>
      </c>
      <c r="U843" s="42">
        <f t="shared" si="412"/>
        <v>2.4232830382976887E-2</v>
      </c>
      <c r="V843" s="42">
        <f t="shared" si="413"/>
        <v>1.0571750343514528</v>
      </c>
      <c r="W843" s="42">
        <f t="shared" si="414"/>
        <v>1.0540610634515652</v>
      </c>
      <c r="X843" s="42">
        <f t="shared" si="415"/>
        <v>3.1139708998875193E-3</v>
      </c>
      <c r="Y843" s="42">
        <f t="shared" si="389"/>
        <v>1.5965098888919282E-2</v>
      </c>
      <c r="Z843" s="10">
        <f t="shared" si="416"/>
        <v>19.68076149833438</v>
      </c>
      <c r="AA843">
        <f t="shared" si="394"/>
        <v>6262864.5115690958</v>
      </c>
      <c r="AB843" s="10">
        <f t="shared" si="395"/>
        <v>6.262864511569096</v>
      </c>
      <c r="AC843" s="10">
        <f t="shared" si="396"/>
        <v>6.161864511569096</v>
      </c>
      <c r="AD843" s="3">
        <f t="shared" si="397"/>
        <v>893.671430249325</v>
      </c>
      <c r="AI843" s="94">
        <f t="shared" si="398"/>
        <v>1.0540610634515652</v>
      </c>
    </row>
    <row r="844" spans="2:35">
      <c r="B844" s="39">
        <f t="shared" si="399"/>
        <v>816</v>
      </c>
      <c r="C844" s="42">
        <f t="shared" si="400"/>
        <v>14.67625899280303</v>
      </c>
      <c r="D844" s="10">
        <f t="shared" si="401"/>
        <v>0.32374100719687249</v>
      </c>
      <c r="E844" s="40">
        <f t="shared" si="402"/>
        <v>45.352517985606255</v>
      </c>
      <c r="F844" s="40">
        <f t="shared" si="403"/>
        <v>46</v>
      </c>
      <c r="G844" s="3">
        <f t="shared" si="404"/>
        <v>278.23741007195713</v>
      </c>
      <c r="H844" s="3">
        <f t="shared" si="405"/>
        <v>150.59214621494854</v>
      </c>
      <c r="I844">
        <f t="shared" si="390"/>
        <v>1.5059214621494855E-4</v>
      </c>
      <c r="J844" s="4">
        <f t="shared" si="406"/>
        <v>1763.1017642494553</v>
      </c>
      <c r="K844" s="40">
        <f t="shared" si="407"/>
        <v>11.707793590595902</v>
      </c>
      <c r="L844" s="40">
        <f t="shared" si="391"/>
        <v>0</v>
      </c>
      <c r="M844" s="10">
        <f t="shared" si="408"/>
        <v>6.262864511569096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14.83032401180008</v>
      </c>
      <c r="Q844" s="42">
        <f t="shared" si="410"/>
        <v>0.98464885387929779</v>
      </c>
      <c r="R844" s="4">
        <f t="shared" si="411"/>
        <v>12925.687001018088</v>
      </c>
      <c r="S844">
        <f t="shared" si="392"/>
        <v>1.2925687001018088E-5</v>
      </c>
      <c r="T844" s="41">
        <f t="shared" si="393"/>
        <v>8.1192484826762314E-4</v>
      </c>
      <c r="U844" s="42">
        <f t="shared" si="412"/>
        <v>2.295162538022778E-2</v>
      </c>
      <c r="V844" s="42">
        <f t="shared" si="413"/>
        <v>1.0564381035869399</v>
      </c>
      <c r="W844" s="42">
        <f t="shared" si="414"/>
        <v>1.0533721719495461</v>
      </c>
      <c r="X844" s="42">
        <f t="shared" si="415"/>
        <v>3.0659316373937706E-3</v>
      </c>
      <c r="Y844" s="42">
        <f t="shared" si="389"/>
        <v>1.5968817125641886E-2</v>
      </c>
      <c r="Z844" s="10">
        <f t="shared" si="416"/>
        <v>19.667851229967916</v>
      </c>
      <c r="AA844">
        <f t="shared" si="394"/>
        <v>6258822.4258759739</v>
      </c>
      <c r="AB844" s="10">
        <f t="shared" si="395"/>
        <v>6.2588224258759739</v>
      </c>
      <c r="AC844" s="10">
        <f t="shared" si="396"/>
        <v>6.1578224258759739</v>
      </c>
      <c r="AD844" s="3">
        <f t="shared" si="397"/>
        <v>893.08519592109849</v>
      </c>
      <c r="AI844" s="94">
        <f t="shared" si="398"/>
        <v>1.0533721719495461</v>
      </c>
    </row>
    <row r="845" spans="2:35">
      <c r="B845" s="39">
        <f t="shared" si="399"/>
        <v>817</v>
      </c>
      <c r="C845" s="42">
        <f t="shared" si="400"/>
        <v>14.694244604313818</v>
      </c>
      <c r="D845" s="10">
        <f t="shared" si="401"/>
        <v>0.30575539568608434</v>
      </c>
      <c r="E845" s="40">
        <f t="shared" si="402"/>
        <v>45.388489208627831</v>
      </c>
      <c r="F845" s="40">
        <f t="shared" si="403"/>
        <v>46</v>
      </c>
      <c r="G845" s="3">
        <f t="shared" si="404"/>
        <v>278.05755395684923</v>
      </c>
      <c r="H845" s="3">
        <f t="shared" si="405"/>
        <v>150.59214621494854</v>
      </c>
      <c r="I845">
        <f t="shared" si="390"/>
        <v>1.5059214621494855E-4</v>
      </c>
      <c r="J845" s="4">
        <f t="shared" si="406"/>
        <v>1765.6653549111525</v>
      </c>
      <c r="K845" s="40">
        <f t="shared" si="407"/>
        <v>11.724816992719662</v>
      </c>
      <c r="L845" s="40">
        <f t="shared" si="391"/>
        <v>0</v>
      </c>
      <c r="M845" s="10">
        <f t="shared" si="408"/>
        <v>6.2588224258759739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14.827270010009121</v>
      </c>
      <c r="Q845" s="42">
        <f t="shared" si="410"/>
        <v>0.98586186284849087</v>
      </c>
      <c r="R845" s="4">
        <f t="shared" si="411"/>
        <v>12204.505927780274</v>
      </c>
      <c r="S845">
        <f t="shared" si="392"/>
        <v>1.2204505927780275E-5</v>
      </c>
      <c r="T845" s="41">
        <f t="shared" si="393"/>
        <v>8.1264602934086089E-4</v>
      </c>
      <c r="U845" s="42">
        <f t="shared" si="412"/>
        <v>2.1671052995722324E-2</v>
      </c>
      <c r="V845" s="42">
        <f t="shared" si="413"/>
        <v>1.0556990236909183</v>
      </c>
      <c r="W845" s="42">
        <f t="shared" si="414"/>
        <v>1.0526811764598245</v>
      </c>
      <c r="X845" s="42">
        <f t="shared" si="415"/>
        <v>3.0178472310937732E-3</v>
      </c>
      <c r="Y845" s="42">
        <f t="shared" si="389"/>
        <v>1.5972477801400858E-2</v>
      </c>
      <c r="Z845" s="10">
        <f t="shared" si="416"/>
        <v>19.654901672695271</v>
      </c>
      <c r="AA845">
        <f t="shared" si="394"/>
        <v>6254768.039189484</v>
      </c>
      <c r="AB845" s="10">
        <f t="shared" si="395"/>
        <v>6.254768039189484</v>
      </c>
      <c r="AC845" s="10">
        <f t="shared" si="396"/>
        <v>6.153768039189484</v>
      </c>
      <c r="AD845" s="3">
        <f t="shared" si="397"/>
        <v>892.49717754742335</v>
      </c>
      <c r="AI845" s="94">
        <f t="shared" si="398"/>
        <v>1.0526811764598245</v>
      </c>
    </row>
    <row r="846" spans="2:35">
      <c r="B846" s="39">
        <f t="shared" si="399"/>
        <v>818</v>
      </c>
      <c r="C846" s="42">
        <f t="shared" si="400"/>
        <v>14.712230215824606</v>
      </c>
      <c r="D846" s="10">
        <f t="shared" si="401"/>
        <v>0.28776978417529619</v>
      </c>
      <c r="E846" s="40">
        <f t="shared" si="402"/>
        <v>45.424460431649408</v>
      </c>
      <c r="F846" s="40">
        <f t="shared" si="403"/>
        <v>46</v>
      </c>
      <c r="G846" s="3">
        <f t="shared" si="404"/>
        <v>277.87769784174134</v>
      </c>
      <c r="H846" s="3">
        <f t="shared" si="405"/>
        <v>150.59214621494854</v>
      </c>
      <c r="I846">
        <f t="shared" si="390"/>
        <v>1.5059214621494855E-4</v>
      </c>
      <c r="J846" s="4">
        <f t="shared" si="406"/>
        <v>1768.2309780715898</v>
      </c>
      <c r="K846" s="40">
        <f t="shared" si="407"/>
        <v>11.741853891554845</v>
      </c>
      <c r="L846" s="40">
        <f t="shared" si="391"/>
        <v>0</v>
      </c>
      <c r="M846" s="10">
        <f t="shared" si="408"/>
        <v>6.254768039189484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14.824205364589936</v>
      </c>
      <c r="Q846" s="42">
        <f t="shared" si="410"/>
        <v>0.98707512258609198</v>
      </c>
      <c r="R846" s="4">
        <f t="shared" si="411"/>
        <v>11483.682223385917</v>
      </c>
      <c r="S846">
        <f t="shared" si="392"/>
        <v>1.1483682223385916E-5</v>
      </c>
      <c r="T846" s="41">
        <f t="shared" si="393"/>
        <v>8.1336685304525525E-4</v>
      </c>
      <c r="U846" s="42">
        <f t="shared" si="412"/>
        <v>2.0391115176777434E-2</v>
      </c>
      <c r="V846" s="42">
        <f t="shared" si="413"/>
        <v>1.0549577961563397</v>
      </c>
      <c r="W846" s="42">
        <f t="shared" si="414"/>
        <v>1.0519880781124245</v>
      </c>
      <c r="X846" s="42">
        <f t="shared" si="415"/>
        <v>2.9697180439152149E-3</v>
      </c>
      <c r="Y846" s="42">
        <f t="shared" si="389"/>
        <v>1.5976080840735568E-2</v>
      </c>
      <c r="Z846" s="10">
        <f t="shared" si="416"/>
        <v>19.641912847715552</v>
      </c>
      <c r="AA846">
        <f t="shared" si="394"/>
        <v>6250701.3581468677</v>
      </c>
      <c r="AB846" s="10">
        <f t="shared" si="395"/>
        <v>6.250701358146868</v>
      </c>
      <c r="AC846" s="10">
        <f t="shared" si="396"/>
        <v>6.149701358146868</v>
      </c>
      <c r="AD846" s="3">
        <f t="shared" si="397"/>
        <v>891.90737609091627</v>
      </c>
      <c r="AI846" s="94">
        <f t="shared" si="398"/>
        <v>1.0519880781124245</v>
      </c>
    </row>
    <row r="847" spans="2:35">
      <c r="B847" s="39">
        <f t="shared" si="399"/>
        <v>819</v>
      </c>
      <c r="C847" s="42">
        <f t="shared" si="400"/>
        <v>14.730215827335394</v>
      </c>
      <c r="D847" s="10">
        <f t="shared" si="401"/>
        <v>0.26978417266450805</v>
      </c>
      <c r="E847" s="40">
        <f t="shared" si="402"/>
        <v>45.460431654670984</v>
      </c>
      <c r="F847" s="40">
        <f t="shared" si="403"/>
        <v>46</v>
      </c>
      <c r="G847" s="3">
        <f t="shared" si="404"/>
        <v>277.69784172663344</v>
      </c>
      <c r="H847" s="3">
        <f t="shared" si="405"/>
        <v>150.59214621494854</v>
      </c>
      <c r="I847">
        <f t="shared" si="390"/>
        <v>1.5059214621494855E-4</v>
      </c>
      <c r="J847" s="4">
        <f t="shared" si="406"/>
        <v>1770.7986337307684</v>
      </c>
      <c r="K847" s="40">
        <f t="shared" si="407"/>
        <v>11.75890428710146</v>
      </c>
      <c r="L847" s="40">
        <f t="shared" si="391"/>
        <v>0</v>
      </c>
      <c r="M847" s="10">
        <f t="shared" si="408"/>
        <v>6.250701358146868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14.821130066780279</v>
      </c>
      <c r="Q847" s="42">
        <f t="shared" si="410"/>
        <v>0.98828863406799305</v>
      </c>
      <c r="R847" s="4">
        <f t="shared" si="411"/>
        <v>10763.216984506802</v>
      </c>
      <c r="S847">
        <f t="shared" si="392"/>
        <v>1.0763216984506802E-5</v>
      </c>
      <c r="T847" s="41">
        <f t="shared" si="393"/>
        <v>8.1408731828413441E-4</v>
      </c>
      <c r="U847" s="42">
        <f t="shared" si="412"/>
        <v>1.911181387070935E-2</v>
      </c>
      <c r="V847" s="42">
        <f t="shared" si="413"/>
        <v>1.0542144224823842</v>
      </c>
      <c r="W847" s="42">
        <f t="shared" si="414"/>
        <v>1.0512928780419841</v>
      </c>
      <c r="X847" s="42">
        <f t="shared" si="415"/>
        <v>2.9215444404000479E-3</v>
      </c>
      <c r="Y847" s="42">
        <f t="shared" si="389"/>
        <v>1.5979626168458879E-2</v>
      </c>
      <c r="Z847" s="10">
        <f t="shared" si="416"/>
        <v>19.628884776315406</v>
      </c>
      <c r="AA847">
        <f t="shared" si="394"/>
        <v>6246622.3894127803</v>
      </c>
      <c r="AB847" s="10">
        <f t="shared" si="395"/>
        <v>6.2466223894127806</v>
      </c>
      <c r="AC847" s="10">
        <f t="shared" si="396"/>
        <v>6.1456223894127806</v>
      </c>
      <c r="AD847" s="3">
        <f t="shared" si="397"/>
        <v>891.3157925181697</v>
      </c>
      <c r="AI847" s="94">
        <f t="shared" si="398"/>
        <v>1.0512928780419841</v>
      </c>
    </row>
    <row r="848" spans="2:35">
      <c r="B848" s="39">
        <f t="shared" si="399"/>
        <v>820</v>
      </c>
      <c r="C848" s="42">
        <f t="shared" si="400"/>
        <v>14.748201438846182</v>
      </c>
      <c r="D848" s="10">
        <f t="shared" si="401"/>
        <v>0.2517985611537199</v>
      </c>
      <c r="E848" s="40">
        <f t="shared" si="402"/>
        <v>45.49640287769256</v>
      </c>
      <c r="F848" s="40">
        <f t="shared" si="403"/>
        <v>46</v>
      </c>
      <c r="G848" s="3">
        <f t="shared" si="404"/>
        <v>277.51798561152555</v>
      </c>
      <c r="H848" s="3">
        <f t="shared" si="405"/>
        <v>150.59214621494854</v>
      </c>
      <c r="I848">
        <f t="shared" si="390"/>
        <v>1.5059214621494855E-4</v>
      </c>
      <c r="J848" s="4">
        <f t="shared" si="406"/>
        <v>1773.3683218886874</v>
      </c>
      <c r="K848" s="40">
        <f t="shared" si="407"/>
        <v>11.775968179359502</v>
      </c>
      <c r="L848" s="40">
        <f t="shared" si="391"/>
        <v>0</v>
      </c>
      <c r="M848" s="10">
        <f t="shared" si="408"/>
        <v>6.2466223894127806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14.818044107780716</v>
      </c>
      <c r="Q848" s="42">
        <f t="shared" si="410"/>
        <v>0.9895023982719573</v>
      </c>
      <c r="R848" s="4">
        <f t="shared" si="411"/>
        <v>10043.11130781501</v>
      </c>
      <c r="S848">
        <f t="shared" si="392"/>
        <v>1.0043111307815011E-5</v>
      </c>
      <c r="T848" s="41">
        <f t="shared" si="393"/>
        <v>8.1480742396082616E-4</v>
      </c>
      <c r="U848" s="42">
        <f t="shared" si="412"/>
        <v>1.7833151024834803E-2</v>
      </c>
      <c r="V848" s="42">
        <f t="shared" si="413"/>
        <v>1.0534689041729384</v>
      </c>
      <c r="W848" s="42">
        <f t="shared" si="414"/>
        <v>1.0505955773878279</v>
      </c>
      <c r="X848" s="42">
        <f t="shared" si="415"/>
        <v>2.8733267851104305E-3</v>
      </c>
      <c r="Y848" s="42">
        <f t="shared" si="389"/>
        <v>1.5983113709656938E-2</v>
      </c>
      <c r="Z848" s="10">
        <f t="shared" si="416"/>
        <v>19.615817479867935</v>
      </c>
      <c r="AA848">
        <f t="shared" si="394"/>
        <v>6242531.1396789402</v>
      </c>
      <c r="AB848" s="10">
        <f t="shared" si="395"/>
        <v>6.24253113967894</v>
      </c>
      <c r="AC848" s="10">
        <f t="shared" si="396"/>
        <v>6.14153113967894</v>
      </c>
      <c r="AD848" s="3">
        <f t="shared" si="397"/>
        <v>890.72242779970122</v>
      </c>
      <c r="AI848" s="94">
        <f t="shared" si="398"/>
        <v>1.0505955773878279</v>
      </c>
    </row>
    <row r="849" spans="2:35">
      <c r="B849" s="39">
        <f t="shared" si="399"/>
        <v>821</v>
      </c>
      <c r="C849" s="42">
        <f t="shared" si="400"/>
        <v>14.766187050356971</v>
      </c>
      <c r="D849" s="10">
        <f t="shared" si="401"/>
        <v>0.23381294964293176</v>
      </c>
      <c r="E849" s="40">
        <f t="shared" si="402"/>
        <v>45.532374100714136</v>
      </c>
      <c r="F849" s="40">
        <f t="shared" si="403"/>
        <v>46</v>
      </c>
      <c r="G849" s="3">
        <f t="shared" si="404"/>
        <v>277.33812949641765</v>
      </c>
      <c r="H849" s="3">
        <f t="shared" si="405"/>
        <v>150.59214621494854</v>
      </c>
      <c r="I849">
        <f t="shared" si="390"/>
        <v>1.5059214621494855E-4</v>
      </c>
      <c r="J849" s="4">
        <f t="shared" si="406"/>
        <v>1775.9400425453473</v>
      </c>
      <c r="K849" s="40">
        <f t="shared" si="407"/>
        <v>11.793045568328971</v>
      </c>
      <c r="L849" s="40">
        <f t="shared" si="391"/>
        <v>0</v>
      </c>
      <c r="M849" s="10">
        <f t="shared" si="408"/>
        <v>6.24253113967894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14.814947478754192</v>
      </c>
      <c r="Q849" s="42">
        <f t="shared" si="410"/>
        <v>0.99071641617762862</v>
      </c>
      <c r="R849" s="4">
        <f t="shared" si="411"/>
        <v>9323.3662899825249</v>
      </c>
      <c r="S849">
        <f t="shared" si="392"/>
        <v>9.3233662899825256E-6</v>
      </c>
      <c r="T849" s="41">
        <f t="shared" si="393"/>
        <v>8.1552716897865868E-4</v>
      </c>
      <c r="U849" s="42">
        <f t="shared" si="412"/>
        <v>1.6555128586470371E-2</v>
      </c>
      <c r="V849" s="42">
        <f t="shared" si="413"/>
        <v>1.0527212427379407</v>
      </c>
      <c r="W849" s="42">
        <f t="shared" si="414"/>
        <v>1.0498961772939064</v>
      </c>
      <c r="X849" s="42">
        <f t="shared" si="415"/>
        <v>2.8250654440342693E-3</v>
      </c>
      <c r="Y849" s="42">
        <f t="shared" si="389"/>
        <v>1.5986543389690688E-2</v>
      </c>
      <c r="Z849" s="10">
        <f t="shared" si="416"/>
        <v>19.602710979833752</v>
      </c>
      <c r="AA849">
        <f t="shared" si="394"/>
        <v>6238427.6156644681</v>
      </c>
      <c r="AB849" s="10">
        <f t="shared" si="395"/>
        <v>6.2384276156644685</v>
      </c>
      <c r="AC849" s="10">
        <f t="shared" si="396"/>
        <v>6.1374276156644685</v>
      </c>
      <c r="AD849" s="3">
        <f t="shared" si="397"/>
        <v>890.12728291000258</v>
      </c>
      <c r="AI849" s="94">
        <f t="shared" si="398"/>
        <v>1.0498961772939064</v>
      </c>
    </row>
    <row r="850" spans="2:35">
      <c r="B850" s="39">
        <f t="shared" si="399"/>
        <v>822</v>
      </c>
      <c r="C850" s="42">
        <f t="shared" si="400"/>
        <v>14.784172661867759</v>
      </c>
      <c r="D850" s="10">
        <f t="shared" si="401"/>
        <v>0.21582733813214361</v>
      </c>
      <c r="E850" s="40">
        <f t="shared" si="402"/>
        <v>45.568345323735713</v>
      </c>
      <c r="F850" s="40">
        <f t="shared" si="403"/>
        <v>46</v>
      </c>
      <c r="G850" s="3">
        <f t="shared" si="404"/>
        <v>277.15827338130975</v>
      </c>
      <c r="H850" s="3">
        <f t="shared" si="405"/>
        <v>150.59214621494854</v>
      </c>
      <c r="I850">
        <f t="shared" si="390"/>
        <v>1.5059214621494855E-4</v>
      </c>
      <c r="J850" s="4">
        <f t="shared" si="406"/>
        <v>1778.5137957007478</v>
      </c>
      <c r="K850" s="40">
        <f t="shared" si="407"/>
        <v>11.810136454009866</v>
      </c>
      <c r="L850" s="40">
        <f t="shared" si="391"/>
        <v>0</v>
      </c>
      <c r="M850" s="10">
        <f t="shared" si="408"/>
        <v>6.2384276156644685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14.811840170826157</v>
      </c>
      <c r="Q850" s="42">
        <f t="shared" si="410"/>
        <v>0.99193068876654111</v>
      </c>
      <c r="R850" s="4">
        <f t="shared" si="411"/>
        <v>8603.9830276813263</v>
      </c>
      <c r="S850">
        <f t="shared" si="392"/>
        <v>8.6039830276813258E-6</v>
      </c>
      <c r="T850" s="41">
        <f t="shared" si="393"/>
        <v>8.1624655224095985E-4</v>
      </c>
      <c r="U850" s="42">
        <f t="shared" si="412"/>
        <v>1.5277748502932623E-2</v>
      </c>
      <c r="V850" s="42">
        <f t="shared" si="413"/>
        <v>1.0519714396927766</v>
      </c>
      <c r="W850" s="42">
        <f t="shared" si="414"/>
        <v>1.0491946789088549</v>
      </c>
      <c r="X850" s="42">
        <f t="shared" si="415"/>
        <v>2.7767607839217501E-3</v>
      </c>
      <c r="Y850" s="42">
        <f t="shared" si="389"/>
        <v>1.5989915134196571E-2</v>
      </c>
      <c r="Z850" s="10">
        <f t="shared" si="416"/>
        <v>19.589565297761002</v>
      </c>
      <c r="AA850">
        <f t="shared" si="394"/>
        <v>6234311.8241158891</v>
      </c>
      <c r="AB850" s="10">
        <f t="shared" si="395"/>
        <v>6.2343118241158892</v>
      </c>
      <c r="AC850" s="10">
        <f t="shared" si="396"/>
        <v>6.1333118241158893</v>
      </c>
      <c r="AD850" s="3">
        <f t="shared" si="397"/>
        <v>889.53035882754011</v>
      </c>
      <c r="AI850" s="94">
        <f t="shared" si="398"/>
        <v>1.0491946789088549</v>
      </c>
    </row>
    <row r="851" spans="2:35">
      <c r="B851" s="39">
        <f t="shared" si="399"/>
        <v>823</v>
      </c>
      <c r="C851" s="42">
        <f t="shared" si="400"/>
        <v>14.802158273378547</v>
      </c>
      <c r="D851" s="10">
        <f t="shared" si="401"/>
        <v>0.19784172662135546</v>
      </c>
      <c r="E851" s="40">
        <f t="shared" si="402"/>
        <v>45.604316546757289</v>
      </c>
      <c r="F851" s="40">
        <f t="shared" si="403"/>
        <v>46</v>
      </c>
      <c r="G851" s="3">
        <f t="shared" si="404"/>
        <v>276.97841726620186</v>
      </c>
      <c r="H851" s="3">
        <f t="shared" si="405"/>
        <v>150.59214621494854</v>
      </c>
      <c r="I851">
        <f t="shared" si="390"/>
        <v>1.5059214621494855E-4</v>
      </c>
      <c r="J851" s="4">
        <f t="shared" si="406"/>
        <v>1781.0895813548891</v>
      </c>
      <c r="K851" s="40">
        <f t="shared" si="407"/>
        <v>11.827240836402192</v>
      </c>
      <c r="L851" s="40">
        <f t="shared" si="391"/>
        <v>0</v>
      </c>
      <c r="M851" s="10">
        <f t="shared" si="408"/>
        <v>6.2343118241158892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14.808722175084393</v>
      </c>
      <c r="Q851" s="42">
        <f t="shared" si="410"/>
        <v>0.99314521702212877</v>
      </c>
      <c r="R851" s="4">
        <f t="shared" si="411"/>
        <v>7884.9626175833009</v>
      </c>
      <c r="S851">
        <f t="shared" si="392"/>
        <v>7.8849626175833017E-6</v>
      </c>
      <c r="T851" s="41">
        <f t="shared" si="393"/>
        <v>8.1696557265105788E-4</v>
      </c>
      <c r="U851" s="42">
        <f t="shared" si="412"/>
        <v>1.4001012721537963E-2</v>
      </c>
      <c r="V851" s="42">
        <f t="shared" si="413"/>
        <v>1.0512194965582797</v>
      </c>
      <c r="W851" s="42">
        <f t="shared" si="414"/>
        <v>1.0484910833859935</v>
      </c>
      <c r="X851" s="42">
        <f t="shared" si="415"/>
        <v>2.7284131722862259E-3</v>
      </c>
      <c r="Y851" s="42">
        <f t="shared" si="389"/>
        <v>1.5993228869087231E-2</v>
      </c>
      <c r="Z851" s="10">
        <f t="shared" si="416"/>
        <v>19.57638045528542</v>
      </c>
      <c r="AA851">
        <f t="shared" si="394"/>
        <v>6230183.7718071518</v>
      </c>
      <c r="AB851" s="10">
        <f t="shared" si="395"/>
        <v>6.2301837718071518</v>
      </c>
      <c r="AC851" s="10">
        <f t="shared" si="396"/>
        <v>6.1291837718071518</v>
      </c>
      <c r="AD851" s="3">
        <f t="shared" si="397"/>
        <v>888.93165653475739</v>
      </c>
      <c r="AI851" s="94">
        <f t="shared" si="398"/>
        <v>1.0484910833859935</v>
      </c>
    </row>
    <row r="852" spans="2:35">
      <c r="B852" s="39">
        <f t="shared" si="399"/>
        <v>824</v>
      </c>
      <c r="C852" s="42">
        <f t="shared" si="400"/>
        <v>14.820143884889335</v>
      </c>
      <c r="D852" s="10">
        <f t="shared" si="401"/>
        <v>0.17985611511056732</v>
      </c>
      <c r="E852" s="40">
        <f t="shared" si="402"/>
        <v>45.640287769778865</v>
      </c>
      <c r="F852" s="40">
        <f t="shared" si="403"/>
        <v>46</v>
      </c>
      <c r="G852" s="3">
        <f t="shared" si="404"/>
        <v>276.79856115109396</v>
      </c>
      <c r="H852" s="3">
        <f t="shared" si="405"/>
        <v>150.59214621494854</v>
      </c>
      <c r="I852">
        <f t="shared" si="390"/>
        <v>1.5059214621494855E-4</v>
      </c>
      <c r="J852" s="4">
        <f t="shared" si="406"/>
        <v>1783.6673995077713</v>
      </c>
      <c r="K852" s="40">
        <f t="shared" si="407"/>
        <v>11.844358715505944</v>
      </c>
      <c r="L852" s="40">
        <f t="shared" si="391"/>
        <v>0</v>
      </c>
      <c r="M852" s="10">
        <f t="shared" si="408"/>
        <v>6.2301837718071518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14.805593482578901</v>
      </c>
      <c r="Q852" s="42">
        <f t="shared" si="410"/>
        <v>0.99436000192973484</v>
      </c>
      <c r="R852" s="4">
        <f t="shared" si="411"/>
        <v>7166.3061563605279</v>
      </c>
      <c r="S852">
        <f t="shared" si="392"/>
        <v>7.1663061563605279E-6</v>
      </c>
      <c r="T852" s="41">
        <f t="shared" si="393"/>
        <v>8.1768422911228063E-4</v>
      </c>
      <c r="U852" s="42">
        <f t="shared" si="412"/>
        <v>1.2724923189603134E-2</v>
      </c>
      <c r="V852" s="42">
        <f t="shared" si="413"/>
        <v>1.0504654148606187</v>
      </c>
      <c r="W852" s="42">
        <f t="shared" si="414"/>
        <v>1.0477853918833302</v>
      </c>
      <c r="X852" s="42">
        <f t="shared" si="415"/>
        <v>2.680022977288532E-3</v>
      </c>
      <c r="Y852" s="42">
        <f t="shared" si="389"/>
        <v>1.5996484520552079E-2</v>
      </c>
      <c r="Z852" s="10">
        <f t="shared" si="416"/>
        <v>19.563156474130206</v>
      </c>
      <c r="AA852">
        <f t="shared" si="394"/>
        <v>6226043.4655395886</v>
      </c>
      <c r="AB852" s="10">
        <f t="shared" si="395"/>
        <v>6.2260434655395889</v>
      </c>
      <c r="AC852" s="10">
        <f t="shared" si="396"/>
        <v>6.1250434655395889</v>
      </c>
      <c r="AD852" s="3">
        <f t="shared" si="397"/>
        <v>888.33117701806941</v>
      </c>
      <c r="AI852" s="94">
        <f t="shared" si="398"/>
        <v>1.0477853918833302</v>
      </c>
    </row>
    <row r="853" spans="2:35">
      <c r="B853" s="39">
        <f t="shared" si="399"/>
        <v>825</v>
      </c>
      <c r="C853" s="42">
        <f t="shared" si="400"/>
        <v>14.838129496400123</v>
      </c>
      <c r="D853" s="10">
        <f t="shared" si="401"/>
        <v>0.16187050359977917</v>
      </c>
      <c r="E853" s="40">
        <f t="shared" si="402"/>
        <v>45.676258992800442</v>
      </c>
      <c r="F853" s="40">
        <f t="shared" si="403"/>
        <v>46</v>
      </c>
      <c r="G853" s="3">
        <f t="shared" si="404"/>
        <v>276.61870503598607</v>
      </c>
      <c r="H853" s="3">
        <f t="shared" si="405"/>
        <v>150.59214621494854</v>
      </c>
      <c r="I853">
        <f t="shared" si="390"/>
        <v>1.5059214621494855E-4</v>
      </c>
      <c r="J853" s="4">
        <f t="shared" si="406"/>
        <v>1786.2472501593941</v>
      </c>
      <c r="K853" s="40">
        <f t="shared" si="407"/>
        <v>11.861490091321125</v>
      </c>
      <c r="L853" s="40">
        <f t="shared" si="391"/>
        <v>0</v>
      </c>
      <c r="M853" s="10">
        <f t="shared" si="408"/>
        <v>6.2260434655395889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14.80245408432169</v>
      </c>
      <c r="Q853" s="42">
        <f t="shared" si="410"/>
        <v>0.9955750444766216</v>
      </c>
      <c r="R853" s="4">
        <f t="shared" si="411"/>
        <v>6448.0147406849901</v>
      </c>
      <c r="S853">
        <f t="shared" si="392"/>
        <v>6.4480147406849901E-6</v>
      </c>
      <c r="T853" s="41">
        <f t="shared" si="393"/>
        <v>8.1840252052795622E-4</v>
      </c>
      <c r="U853" s="42">
        <f t="shared" si="412"/>
        <v>1.144948185444471E-2</v>
      </c>
      <c r="V853" s="42">
        <f t="shared" si="413"/>
        <v>1.0497091961317924</v>
      </c>
      <c r="W853" s="42">
        <f t="shared" si="414"/>
        <v>1.0470776055635549</v>
      </c>
      <c r="X853" s="42">
        <f t="shared" si="415"/>
        <v>2.6315905682374741E-3</v>
      </c>
      <c r="Y853" s="42">
        <f t="shared" si="389"/>
        <v>1.5999682015058473E-2</v>
      </c>
      <c r="Z853" s="10">
        <f t="shared" si="416"/>
        <v>19.549893376106645</v>
      </c>
      <c r="AA853">
        <f t="shared" si="394"/>
        <v>6221890.912142111</v>
      </c>
      <c r="AB853" s="10">
        <f t="shared" si="395"/>
        <v>6.2218909121421113</v>
      </c>
      <c r="AC853" s="10">
        <f t="shared" si="396"/>
        <v>6.1208909121421113</v>
      </c>
      <c r="AD853" s="3">
        <f t="shared" si="397"/>
        <v>887.72892126789134</v>
      </c>
      <c r="AI853" s="94">
        <f t="shared" si="398"/>
        <v>1.0470776055635549</v>
      </c>
    </row>
    <row r="854" spans="2:35">
      <c r="B854" s="39">
        <f t="shared" si="399"/>
        <v>826</v>
      </c>
      <c r="C854" s="42">
        <f t="shared" si="400"/>
        <v>14.856115107910911</v>
      </c>
      <c r="D854" s="10">
        <f t="shared" si="401"/>
        <v>0.14388489208899102</v>
      </c>
      <c r="E854" s="40">
        <f t="shared" si="402"/>
        <v>45.712230215822018</v>
      </c>
      <c r="F854" s="40">
        <f t="shared" si="403"/>
        <v>46</v>
      </c>
      <c r="G854" s="3">
        <f t="shared" si="404"/>
        <v>276.43884892087817</v>
      </c>
      <c r="H854" s="3">
        <f t="shared" si="405"/>
        <v>150.59214621494854</v>
      </c>
      <c r="I854">
        <f t="shared" si="390"/>
        <v>1.5059214621494855E-4</v>
      </c>
      <c r="J854" s="4">
        <f t="shared" si="406"/>
        <v>1788.8291333097575</v>
      </c>
      <c r="K854" s="40">
        <f t="shared" si="407"/>
        <v>11.87863496384773</v>
      </c>
      <c r="L854" s="40">
        <f t="shared" si="391"/>
        <v>0</v>
      </c>
      <c r="M854" s="10">
        <f t="shared" si="408"/>
        <v>6.2218909121421113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14.799303971286781</v>
      </c>
      <c r="Q854" s="42">
        <f t="shared" si="410"/>
        <v>0.99679034565197977</v>
      </c>
      <c r="R854" s="4">
        <f t="shared" si="411"/>
        <v>5730.0894672286713</v>
      </c>
      <c r="S854">
        <f t="shared" si="392"/>
        <v>5.7300894672286714E-6</v>
      </c>
      <c r="T854" s="41">
        <f t="shared" si="393"/>
        <v>8.191204458014125E-4</v>
      </c>
      <c r="U854" s="42">
        <f t="shared" si="412"/>
        <v>1.0174690663379263E-2</v>
      </c>
      <c r="V854" s="42">
        <f t="shared" si="413"/>
        <v>1.0489508419094056</v>
      </c>
      <c r="W854" s="42">
        <f t="shared" si="414"/>
        <v>1.0463677255940707</v>
      </c>
      <c r="X854" s="42">
        <f t="shared" si="415"/>
        <v>2.5831163153349213E-3</v>
      </c>
      <c r="Y854" s="42">
        <f t="shared" si="389"/>
        <v>1.6002821279352587E-2</v>
      </c>
      <c r="Z854" s="10">
        <f t="shared" si="416"/>
        <v>19.536591183114368</v>
      </c>
      <c r="AA854">
        <f t="shared" si="394"/>
        <v>6217726.1184712918</v>
      </c>
      <c r="AB854" s="10">
        <f t="shared" si="395"/>
        <v>6.2177261184712922</v>
      </c>
      <c r="AC854" s="10">
        <f t="shared" si="396"/>
        <v>6.1167261184712922</v>
      </c>
      <c r="AD854" s="3">
        <f t="shared" si="397"/>
        <v>887.12489027865001</v>
      </c>
      <c r="AI854" s="94">
        <f t="shared" si="398"/>
        <v>1.0463677255940707</v>
      </c>
    </row>
    <row r="855" spans="2:35">
      <c r="B855" s="39">
        <f t="shared" si="399"/>
        <v>827</v>
      </c>
      <c r="C855" s="42">
        <f t="shared" si="400"/>
        <v>14.874100719421699</v>
      </c>
      <c r="D855" s="10">
        <f t="shared" si="401"/>
        <v>0.12589928057820288</v>
      </c>
      <c r="E855" s="40">
        <f t="shared" si="402"/>
        <v>45.748201438843594</v>
      </c>
      <c r="F855" s="40">
        <f t="shared" si="403"/>
        <v>46</v>
      </c>
      <c r="G855" s="3">
        <f t="shared" si="404"/>
        <v>276.25899280577028</v>
      </c>
      <c r="H855" s="3">
        <f t="shared" si="405"/>
        <v>150.59214621494854</v>
      </c>
      <c r="I855">
        <f t="shared" si="390"/>
        <v>1.5059214621494855E-4</v>
      </c>
      <c r="J855" s="4">
        <f t="shared" si="406"/>
        <v>1791.413048958862</v>
      </c>
      <c r="K855" s="40">
        <f t="shared" si="407"/>
        <v>11.895793333085768</v>
      </c>
      <c r="L855" s="40">
        <f t="shared" si="391"/>
        <v>0</v>
      </c>
      <c r="M855" s="10">
        <f t="shared" si="408"/>
        <v>6.2177261184712922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14.796143134410118</v>
      </c>
      <c r="Q855" s="42">
        <f t="shared" si="410"/>
        <v>0.99800590644693854</v>
      </c>
      <c r="R855" s="4">
        <f t="shared" si="411"/>
        <v>5012.5314326634525</v>
      </c>
      <c r="S855">
        <f t="shared" si="392"/>
        <v>5.0125314326634525E-6</v>
      </c>
      <c r="T855" s="41">
        <f t="shared" si="393"/>
        <v>8.1983800383597768E-4</v>
      </c>
      <c r="U855" s="42">
        <f t="shared" si="412"/>
        <v>8.9005515637231858E-3</v>
      </c>
      <c r="V855" s="42">
        <f t="shared" si="413"/>
        <v>1.0481903537365191</v>
      </c>
      <c r="W855" s="42">
        <f t="shared" si="414"/>
        <v>1.045655753147011</v>
      </c>
      <c r="X855" s="42">
        <f t="shared" si="415"/>
        <v>2.5346005895081625E-3</v>
      </c>
      <c r="Y855" s="42">
        <f t="shared" si="389"/>
        <v>1.6005902240460071E-2</v>
      </c>
      <c r="Z855" s="10">
        <f t="shared" si="416"/>
        <v>19.523249917141339</v>
      </c>
      <c r="AA855">
        <f t="shared" si="394"/>
        <v>6213549.0914113605</v>
      </c>
      <c r="AB855" s="10">
        <f t="shared" si="395"/>
        <v>6.2135490914113607</v>
      </c>
      <c r="AC855" s="10">
        <f t="shared" si="396"/>
        <v>6.1125490914113607</v>
      </c>
      <c r="AD855" s="3">
        <f t="shared" si="397"/>
        <v>886.51908504878327</v>
      </c>
      <c r="AI855" s="94">
        <f t="shared" si="398"/>
        <v>1.045655753147011</v>
      </c>
    </row>
    <row r="856" spans="2:35">
      <c r="B856" s="39">
        <f t="shared" si="399"/>
        <v>828</v>
      </c>
      <c r="C856" s="42">
        <f t="shared" si="400"/>
        <v>14.892086330932488</v>
      </c>
      <c r="D856" s="10">
        <f t="shared" si="401"/>
        <v>0.10791366906741473</v>
      </c>
      <c r="E856" s="40">
        <f t="shared" si="402"/>
        <v>45.784172661865171</v>
      </c>
      <c r="F856" s="40">
        <f t="shared" si="403"/>
        <v>46</v>
      </c>
      <c r="G856" s="3">
        <f t="shared" si="404"/>
        <v>276.07913669066238</v>
      </c>
      <c r="H856" s="3">
        <f t="shared" si="405"/>
        <v>150.59214621494854</v>
      </c>
      <c r="I856">
        <f t="shared" si="390"/>
        <v>1.5059214621494855E-4</v>
      </c>
      <c r="J856" s="4">
        <f t="shared" si="406"/>
        <v>1793.9989971067071</v>
      </c>
      <c r="K856" s="40">
        <f t="shared" si="407"/>
        <v>11.912965199035231</v>
      </c>
      <c r="L856" s="40">
        <f t="shared" si="391"/>
        <v>0</v>
      </c>
      <c r="M856" s="10">
        <f t="shared" si="408"/>
        <v>6.2135490914113607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14.792971564589401</v>
      </c>
      <c r="Q856" s="42">
        <f t="shared" si="410"/>
        <v>0.99922172785457519</v>
      </c>
      <c r="R856" s="4">
        <f t="shared" si="411"/>
        <v>4295.3417336614184</v>
      </c>
      <c r="S856">
        <f t="shared" si="392"/>
        <v>4.2953417336614182E-6</v>
      </c>
      <c r="T856" s="41">
        <f t="shared" si="393"/>
        <v>8.2055519353497976E-4</v>
      </c>
      <c r="U856" s="42">
        <f t="shared" si="412"/>
        <v>7.6270665027932342E-3</v>
      </c>
      <c r="V856" s="42">
        <f t="shared" si="413"/>
        <v>1.0474277331613919</v>
      </c>
      <c r="W856" s="42">
        <f t="shared" si="414"/>
        <v>1.044941689399236</v>
      </c>
      <c r="X856" s="42">
        <f t="shared" si="415"/>
        <v>2.4860437621558873E-3</v>
      </c>
      <c r="Y856" s="42">
        <f t="shared" si="389"/>
        <v>1.6008924825686423E-2</v>
      </c>
      <c r="Z856" s="10">
        <f t="shared" si="416"/>
        <v>19.509869600263485</v>
      </c>
      <c r="AA856">
        <f t="shared" si="394"/>
        <v>6209359.8378740838</v>
      </c>
      <c r="AB856" s="10">
        <f t="shared" si="395"/>
        <v>6.209359837874084</v>
      </c>
      <c r="AC856" s="10">
        <f t="shared" si="396"/>
        <v>6.108359837874084</v>
      </c>
      <c r="AD856" s="3">
        <f t="shared" si="397"/>
        <v>885.91150658072286</v>
      </c>
      <c r="AI856" s="94">
        <f t="shared" si="398"/>
        <v>1.044941689399236</v>
      </c>
    </row>
    <row r="857" spans="2:35">
      <c r="B857" s="39">
        <f t="shared" si="399"/>
        <v>829</v>
      </c>
      <c r="C857" s="42">
        <f t="shared" si="400"/>
        <v>14.910071942443276</v>
      </c>
      <c r="D857" s="10">
        <f t="shared" si="401"/>
        <v>8.9928057556626584E-2</v>
      </c>
      <c r="E857" s="40">
        <f t="shared" si="402"/>
        <v>45.820143884886747</v>
      </c>
      <c r="F857" s="40">
        <f t="shared" si="403"/>
        <v>46</v>
      </c>
      <c r="G857" s="3">
        <f t="shared" si="404"/>
        <v>275.89928057555449</v>
      </c>
      <c r="H857" s="3">
        <f t="shared" si="405"/>
        <v>150.59214621494854</v>
      </c>
      <c r="I857">
        <f t="shared" si="390"/>
        <v>1.5059214621494855E-4</v>
      </c>
      <c r="J857" s="4">
        <f t="shared" si="406"/>
        <v>1796.5869777532928</v>
      </c>
      <c r="K857" s="40">
        <f t="shared" si="407"/>
        <v>11.930150561696122</v>
      </c>
      <c r="L857" s="40">
        <f t="shared" si="391"/>
        <v>0</v>
      </c>
      <c r="M857" s="10">
        <f t="shared" si="408"/>
        <v>6.209359837874084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14.789789252683832</v>
      </c>
      <c r="Q857" s="42">
        <f t="shared" si="410"/>
        <v>1.0004378108699248</v>
      </c>
      <c r="R857" s="4">
        <f t="shared" si="411"/>
        <v>3578.5214668945482</v>
      </c>
      <c r="S857">
        <f t="shared" si="392"/>
        <v>3.5785214668945484E-6</v>
      </c>
      <c r="T857" s="41">
        <f t="shared" si="393"/>
        <v>8.2127201380174659E-4</v>
      </c>
      <c r="U857" s="42">
        <f t="shared" si="412"/>
        <v>6.3542374279059732E-3</v>
      </c>
      <c r="V857" s="42">
        <f t="shared" si="413"/>
        <v>1.046662981738429</v>
      </c>
      <c r="W857" s="42">
        <f t="shared" si="414"/>
        <v>1.0442255355323142</v>
      </c>
      <c r="X857" s="42">
        <f t="shared" si="415"/>
        <v>2.4374462061147462E-3</v>
      </c>
      <c r="Y857" s="42">
        <f t="shared" si="389"/>
        <v>1.6011888962618508E-2</v>
      </c>
      <c r="Z857" s="10">
        <f t="shared" si="416"/>
        <v>19.496450254645772</v>
      </c>
      <c r="AA857">
        <f t="shared" si="394"/>
        <v>6205158.3647991084</v>
      </c>
      <c r="AB857" s="10">
        <f t="shared" si="395"/>
        <v>6.2051583647991082</v>
      </c>
      <c r="AC857" s="10">
        <f t="shared" si="396"/>
        <v>6.1041583647991082</v>
      </c>
      <c r="AD857" s="3">
        <f t="shared" si="397"/>
        <v>885.30215588094393</v>
      </c>
      <c r="AI857" s="94">
        <f t="shared" si="398"/>
        <v>1.0442255355323142</v>
      </c>
    </row>
    <row r="858" spans="2:35">
      <c r="B858" s="39">
        <f t="shared" si="399"/>
        <v>830</v>
      </c>
      <c r="C858" s="42">
        <f t="shared" si="400"/>
        <v>14.928057553954064</v>
      </c>
      <c r="D858" s="10">
        <f t="shared" si="401"/>
        <v>7.1942446045838437E-2</v>
      </c>
      <c r="E858" s="40">
        <f t="shared" si="402"/>
        <v>45.856115107908323</v>
      </c>
      <c r="F858" s="40">
        <f t="shared" si="403"/>
        <v>46</v>
      </c>
      <c r="G858" s="3">
        <f t="shared" si="404"/>
        <v>275.71942446044659</v>
      </c>
      <c r="H858" s="3">
        <f t="shared" si="405"/>
        <v>150.59214621494854</v>
      </c>
      <c r="I858">
        <f t="shared" si="390"/>
        <v>1.5059214621494855E-4</v>
      </c>
      <c r="J858" s="4">
        <f t="shared" si="406"/>
        <v>1799.1769908986191</v>
      </c>
      <c r="K858" s="40">
        <f t="shared" si="407"/>
        <v>11.947349421068438</v>
      </c>
      <c r="L858" s="40">
        <f t="shared" si="391"/>
        <v>0</v>
      </c>
      <c r="M858" s="10">
        <f t="shared" si="408"/>
        <v>6.2051583647991082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14.786596189514235</v>
      </c>
      <c r="Q858" s="42">
        <f t="shared" si="410"/>
        <v>1.0016541564899899</v>
      </c>
      <c r="R858" s="4">
        <f t="shared" si="411"/>
        <v>2862.0717290348252</v>
      </c>
      <c r="S858">
        <f t="shared" si="392"/>
        <v>2.8620717290348253E-6</v>
      </c>
      <c r="T858" s="41">
        <f t="shared" si="393"/>
        <v>8.2198846353960639E-4</v>
      </c>
      <c r="U858" s="42">
        <f t="shared" si="412"/>
        <v>5.0820662863779783E-3</v>
      </c>
      <c r="V858" s="42">
        <f t="shared" si="413"/>
        <v>1.0458961010275092</v>
      </c>
      <c r="W858" s="42">
        <f t="shared" si="414"/>
        <v>1.0435072927325797</v>
      </c>
      <c r="X858" s="42">
        <f t="shared" si="415"/>
        <v>2.3888082949294898E-3</v>
      </c>
      <c r="Y858" s="42">
        <f t="shared" si="389"/>
        <v>1.6014794579125219E-2</v>
      </c>
      <c r="Z858" s="10">
        <f t="shared" si="416"/>
        <v>19.482991902542157</v>
      </c>
      <c r="AA858">
        <f t="shared" si="394"/>
        <v>6200944.6791539425</v>
      </c>
      <c r="AB858" s="10">
        <f t="shared" si="395"/>
        <v>6.2009446791539427</v>
      </c>
      <c r="AC858" s="10">
        <f t="shared" si="396"/>
        <v>6.0999446791539427</v>
      </c>
      <c r="AD858" s="3">
        <f t="shared" si="397"/>
        <v>884.69103395996262</v>
      </c>
      <c r="AI858" s="94">
        <f t="shared" si="398"/>
        <v>1.0435072927325797</v>
      </c>
    </row>
    <row r="859" spans="2:35">
      <c r="B859" s="39">
        <f t="shared" si="399"/>
        <v>831</v>
      </c>
      <c r="C859" s="42">
        <f t="shared" si="400"/>
        <v>14.946043165464852</v>
      </c>
      <c r="D859" s="10">
        <f t="shared" si="401"/>
        <v>5.3956834535050291E-2</v>
      </c>
      <c r="E859" s="40">
        <f t="shared" si="402"/>
        <v>45.892086330929899</v>
      </c>
      <c r="F859" s="40">
        <f t="shared" si="403"/>
        <v>46</v>
      </c>
      <c r="G859" s="3">
        <f t="shared" si="404"/>
        <v>275.53956834533869</v>
      </c>
      <c r="H859" s="3">
        <f t="shared" si="405"/>
        <v>150.59214621494854</v>
      </c>
      <c r="I859">
        <f t="shared" si="390"/>
        <v>1.5059214621494855E-4</v>
      </c>
      <c r="J859" s="4">
        <f t="shared" si="406"/>
        <v>1801.7690365426863</v>
      </c>
      <c r="K859" s="40">
        <f t="shared" si="407"/>
        <v>11.964561777152184</v>
      </c>
      <c r="L859" s="40">
        <f t="shared" si="391"/>
        <v>0</v>
      </c>
      <c r="M859" s="10">
        <f t="shared" si="408"/>
        <v>6.2009446791539427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14.783392365862852</v>
      </c>
      <c r="Q859" s="42">
        <f t="shared" si="410"/>
        <v>1.002870765713751</v>
      </c>
      <c r="R859" s="4">
        <f t="shared" si="411"/>
        <v>2145.9936167542328</v>
      </c>
      <c r="S859">
        <f t="shared" si="392"/>
        <v>2.1459936167542329E-6</v>
      </c>
      <c r="T859" s="41">
        <f t="shared" si="393"/>
        <v>8.2270454165188692E-4</v>
      </c>
      <c r="U859" s="42">
        <f t="shared" si="412"/>
        <v>3.8105550255258208E-3</v>
      </c>
      <c r="V859" s="42">
        <f t="shared" si="413"/>
        <v>1.0451270925937333</v>
      </c>
      <c r="W859" s="42">
        <f t="shared" si="414"/>
        <v>1.0427869621911297</v>
      </c>
      <c r="X859" s="42">
        <f t="shared" si="415"/>
        <v>2.3401304026036129E-3</v>
      </c>
      <c r="Y859" s="42">
        <f t="shared" si="389"/>
        <v>1.6017641603357832E-2</v>
      </c>
      <c r="Z859" s="10">
        <f t="shared" si="416"/>
        <v>19.469494566295243</v>
      </c>
      <c r="AA859">
        <f t="shared" si="394"/>
        <v>6196718.7879338479</v>
      </c>
      <c r="AB859" s="10">
        <f t="shared" si="395"/>
        <v>6.1967187879338477</v>
      </c>
      <c r="AC859" s="10">
        <f t="shared" si="396"/>
        <v>6.0957187879338477</v>
      </c>
      <c r="AD859" s="3">
        <f t="shared" si="397"/>
        <v>884.07814183232017</v>
      </c>
      <c r="AI859" s="94">
        <f t="shared" si="398"/>
        <v>1.0427869621911297</v>
      </c>
    </row>
    <row r="860" spans="2:35">
      <c r="B860" s="39">
        <f t="shared" si="399"/>
        <v>832</v>
      </c>
      <c r="C860" s="42">
        <f t="shared" si="400"/>
        <v>14.96402877697564</v>
      </c>
      <c r="D860" s="10">
        <f t="shared" si="401"/>
        <v>3.5971223024262144E-2</v>
      </c>
      <c r="E860" s="40">
        <f t="shared" si="402"/>
        <v>45.928057553951476</v>
      </c>
      <c r="F860" s="40">
        <f t="shared" si="403"/>
        <v>46</v>
      </c>
      <c r="G860" s="3">
        <f t="shared" si="404"/>
        <v>275.3597122302308</v>
      </c>
      <c r="H860" s="3">
        <f t="shared" si="405"/>
        <v>150.59214621494854</v>
      </c>
      <c r="I860">
        <f t="shared" si="390"/>
        <v>1.5059214621494855E-4</v>
      </c>
      <c r="J860" s="4">
        <f t="shared" si="406"/>
        <v>1804.3631146854943</v>
      </c>
      <c r="K860" s="40">
        <f t="shared" si="407"/>
        <v>11.981787629947359</v>
      </c>
      <c r="L860" s="40">
        <f t="shared" si="391"/>
        <v>0</v>
      </c>
      <c r="M860" s="10">
        <f t="shared" si="408"/>
        <v>6.1967187879338477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14.780177772473134</v>
      </c>
      <c r="Q860" s="42">
        <f t="shared" si="410"/>
        <v>1.0040876395421758</v>
      </c>
      <c r="R860" s="4">
        <f t="shared" si="411"/>
        <v>1430.2882267246544</v>
      </c>
      <c r="S860">
        <f t="shared" si="392"/>
        <v>1.4302882267246544E-6</v>
      </c>
      <c r="T860" s="41">
        <f t="shared" si="393"/>
        <v>8.2342024704191649E-4</v>
      </c>
      <c r="U860" s="42">
        <f t="shared" si="412"/>
        <v>2.5397055926659E-3</v>
      </c>
      <c r="V860" s="42">
        <f t="shared" si="413"/>
        <v>1.0443559580083603</v>
      </c>
      <c r="W860" s="42">
        <f t="shared" si="414"/>
        <v>1.0420645451038055</v>
      </c>
      <c r="X860" s="42">
        <f t="shared" si="415"/>
        <v>2.2914129045548126E-3</v>
      </c>
      <c r="Y860" s="42">
        <f t="shared" si="389"/>
        <v>1.6020429963751498E-2</v>
      </c>
      <c r="Z860" s="10">
        <f t="shared" si="416"/>
        <v>19.455958268337277</v>
      </c>
      <c r="AA860">
        <f t="shared" si="394"/>
        <v>6192480.6981621552</v>
      </c>
      <c r="AB860" s="10">
        <f t="shared" si="395"/>
        <v>6.1924806981621554</v>
      </c>
      <c r="AC860" s="10">
        <f t="shared" si="396"/>
        <v>6.0914806981621554</v>
      </c>
      <c r="AD860" s="3">
        <f t="shared" si="397"/>
        <v>883.46348051662881</v>
      </c>
      <c r="AI860" s="94">
        <f t="shared" si="398"/>
        <v>1.0420645451038055</v>
      </c>
    </row>
    <row r="861" spans="2:35">
      <c r="B861" s="39">
        <f t="shared" si="399"/>
        <v>833</v>
      </c>
      <c r="C861" s="42">
        <f t="shared" si="400"/>
        <v>14.982014388486428</v>
      </c>
      <c r="D861" s="10">
        <f t="shared" si="401"/>
        <v>1.7985611513473998E-2</v>
      </c>
      <c r="E861" s="40">
        <f t="shared" si="402"/>
        <v>45.964028776973052</v>
      </c>
      <c r="F861" s="40">
        <f t="shared" si="403"/>
        <v>46</v>
      </c>
      <c r="G861" s="3">
        <f t="shared" si="404"/>
        <v>275.1798561151229</v>
      </c>
      <c r="H861" s="3">
        <f t="shared" si="405"/>
        <v>150.59214621494854</v>
      </c>
      <c r="I861">
        <f t="shared" si="390"/>
        <v>1.5059214621494855E-4</v>
      </c>
      <c r="J861" s="4">
        <f t="shared" si="406"/>
        <v>1806.9592253270432</v>
      </c>
      <c r="K861" s="40">
        <f t="shared" si="407"/>
        <v>11.99902697945396</v>
      </c>
      <c r="L861" s="40">
        <f t="shared" si="391"/>
        <v>0</v>
      </c>
      <c r="M861" s="10">
        <f t="shared" si="408"/>
        <v>6.1924806981621554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14.776952400049796</v>
      </c>
      <c r="Q861" s="42">
        <f t="shared" si="410"/>
        <v>1.0053047789782295</v>
      </c>
      <c r="R861" s="4">
        <f t="shared" si="411"/>
        <v>714.95665561817032</v>
      </c>
      <c r="S861">
        <f t="shared" si="392"/>
        <v>7.1495665561817029E-7</v>
      </c>
      <c r="T861" s="41">
        <f t="shared" si="393"/>
        <v>8.2413557861302298E-4</v>
      </c>
      <c r="U861" s="42">
        <f t="shared" si="412"/>
        <v>1.2695199351149605E-3</v>
      </c>
      <c r="V861" s="42">
        <f t="shared" si="413"/>
        <v>1.0435826988478147</v>
      </c>
      <c r="W861" s="42">
        <f t="shared" si="414"/>
        <v>1.0413400426712474</v>
      </c>
      <c r="X861" s="42">
        <f t="shared" si="415"/>
        <v>2.2426561765673814E-3</v>
      </c>
      <c r="Y861" s="42">
        <f t="shared" si="389"/>
        <v>1.6023159589025508E-2</v>
      </c>
      <c r="Z861" s="10">
        <f t="shared" si="416"/>
        <v>19.442383031189657</v>
      </c>
      <c r="AA861">
        <f t="shared" si="394"/>
        <v>6188230.4168901052</v>
      </c>
      <c r="AB861" s="10">
        <f t="shared" si="395"/>
        <v>6.1882304168901054</v>
      </c>
      <c r="AC861" s="10">
        <f t="shared" si="396"/>
        <v>6.0872304168901055</v>
      </c>
      <c r="AD861" s="3">
        <f t="shared" si="397"/>
        <v>882.84705103554825</v>
      </c>
      <c r="AI861" s="94">
        <f t="shared" si="398"/>
        <v>1.0413400426712474</v>
      </c>
    </row>
    <row r="862" spans="2:35">
      <c r="B862" s="39">
        <f t="shared" si="399"/>
        <v>834</v>
      </c>
      <c r="C862" s="42">
        <f t="shared" si="400"/>
        <v>14.999999999997216</v>
      </c>
      <c r="D862" s="10">
        <f t="shared" si="401"/>
        <v>2.6858515411731787E-12</v>
      </c>
      <c r="E862" s="40">
        <f t="shared" si="402"/>
        <v>45.999999999994628</v>
      </c>
      <c r="F862" s="40">
        <f t="shared" si="403"/>
        <v>46</v>
      </c>
      <c r="G862" s="3">
        <f t="shared" si="404"/>
        <v>275.00000000001501</v>
      </c>
      <c r="H862" s="3">
        <f t="shared" si="405"/>
        <v>150.59214621494854</v>
      </c>
      <c r="I862">
        <f t="shared" si="390"/>
        <v>1.5059214621494855E-4</v>
      </c>
      <c r="J862" s="4">
        <f t="shared" si="406"/>
        <v>1809.5573684673327</v>
      </c>
      <c r="K862" s="40">
        <f t="shared" si="407"/>
        <v>12.01627982567199</v>
      </c>
      <c r="L862" s="40">
        <f t="shared" si="391"/>
        <v>0</v>
      </c>
      <c r="M862" s="10">
        <f t="shared" si="408"/>
        <v>6.1882304168901054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14.773716239258533</v>
      </c>
      <c r="Q862" s="42">
        <f t="shared" si="410"/>
        <v>1.0065221850268846</v>
      </c>
      <c r="R862" s="4">
        <f t="shared" si="411"/>
        <v>1.067633756945702E-7</v>
      </c>
      <c r="S862">
        <f t="shared" si="392"/>
        <v>1.067633756945702E-16</v>
      </c>
      <c r="T862" s="41">
        <f t="shared" si="393"/>
        <v>8.2485053526853438E-4</v>
      </c>
      <c r="U862" s="42">
        <f t="shared" si="412"/>
        <v>1.8957545568582053E-13</v>
      </c>
      <c r="V862" s="42">
        <f t="shared" si="413"/>
        <v>1.0428073166942011</v>
      </c>
      <c r="W862" s="42">
        <f t="shared" si="414"/>
        <v>1.0406134560988667</v>
      </c>
      <c r="X862" s="42">
        <f t="shared" si="415"/>
        <v>2.1938605953344403E-3</v>
      </c>
      <c r="Y862" s="42">
        <f>IF((X862*(Q862-Q861)+Y861)&lt;0,0,X862*(Q862-Q861)+Y861)</f>
        <v>1.6025830408184175E-2</v>
      </c>
      <c r="Z862" s="10">
        <f t="shared" si="416"/>
        <v>19.428768877463217</v>
      </c>
      <c r="AA862">
        <f t="shared" si="394"/>
        <v>6183967.9511969415</v>
      </c>
      <c r="AB862" s="10">
        <f t="shared" si="395"/>
        <v>6.1839679511969416</v>
      </c>
      <c r="AC862" s="10">
        <f t="shared" si="396"/>
        <v>6.0829679511969417</v>
      </c>
      <c r="AD862" s="3">
        <f t="shared" si="397"/>
        <v>882.22885441580013</v>
      </c>
      <c r="AI862" s="94">
        <f t="shared" si="398"/>
        <v>1.0406134560988667</v>
      </c>
    </row>
    <row r="863" spans="2:35">
      <c r="H863" s="3"/>
      <c r="J863" s="4"/>
      <c r="K863" s="40"/>
      <c r="L863" s="40"/>
      <c r="N863" s="10"/>
      <c r="P863" s="115">
        <f>AVERAGE(P28:P862)</f>
        <v>14.938872212010581</v>
      </c>
      <c r="Q863" s="42">
        <f>Q862+tbinc</f>
        <v>1.0072216464222938</v>
      </c>
      <c r="R863" s="4"/>
      <c r="T863" s="41"/>
      <c r="U863" s="42"/>
      <c r="W863" s="41"/>
      <c r="AB863" s="10">
        <f>pbout*EXP(-rat*to*astarf*(Q863-tbout)/vc*1000000000/cstar)</f>
        <v>5.9095722237148447</v>
      </c>
      <c r="AC863" s="10">
        <f t="shared" ref="AC863:AC909" si="417">AB863-patm</f>
        <v>5.8085722237148447</v>
      </c>
      <c r="AD863" s="3">
        <f t="shared" ref="AD863:AD909" si="418">AC863*1000000/6895</f>
        <v>842.43251975559747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14.999999999997314</v>
      </c>
      <c r="H864" s="3"/>
      <c r="J864" s="4"/>
      <c r="K864" s="40"/>
      <c r="L864" s="40"/>
      <c r="N864" s="10"/>
      <c r="P864" s="10"/>
      <c r="Q864" s="42">
        <f>Q863+tbinc</f>
        <v>1.0079211078177031</v>
      </c>
      <c r="R864" s="4"/>
      <c r="T864" s="41"/>
      <c r="U864" s="42"/>
      <c r="W864" s="41"/>
      <c r="AB864" s="10">
        <f t="shared" ref="AB864:AB909" si="420">pbout*EXP(-rat*to*astarf*(Q864-tbout)/vc*1000000000/cstar)</f>
        <v>5.6473520145819087</v>
      </c>
      <c r="AC864" s="10">
        <f t="shared" si="417"/>
        <v>5.5463520145819087</v>
      </c>
      <c r="AD864" s="3">
        <f t="shared" si="418"/>
        <v>804.40203257170538</v>
      </c>
      <c r="AI864" s="94">
        <f t="shared" si="419"/>
        <v>0</v>
      </c>
    </row>
    <row r="865" spans="4:35">
      <c r="D865">
        <f>two</f>
        <v>15</v>
      </c>
      <c r="Q865" s="42">
        <f t="shared" ref="Q865:Q910" si="421">Q864+tbinc</f>
        <v>1.0086205692131123</v>
      </c>
      <c r="AB865" s="10">
        <f t="shared" si="420"/>
        <v>5.396767070316673</v>
      </c>
      <c r="AC865" s="10">
        <f t="shared" si="417"/>
        <v>5.295767070316673</v>
      </c>
      <c r="AD865" s="3">
        <f t="shared" si="418"/>
        <v>768.05903847957552</v>
      </c>
      <c r="AI865" s="94">
        <f t="shared" si="419"/>
        <v>0</v>
      </c>
    </row>
    <row r="866" spans="4:35">
      <c r="Q866" s="42">
        <f t="shared" si="421"/>
        <v>1.0093200306085215</v>
      </c>
      <c r="AB866" s="10">
        <f t="shared" si="420"/>
        <v>5.1573011096264434</v>
      </c>
      <c r="AC866" s="10">
        <f t="shared" si="417"/>
        <v>5.0563011096264434</v>
      </c>
      <c r="AD866" s="3">
        <f t="shared" si="418"/>
        <v>733.32865984429918</v>
      </c>
      <c r="AI866" s="94">
        <f t="shared" si="419"/>
        <v>0</v>
      </c>
    </row>
    <row r="867" spans="4:35">
      <c r="Q867" s="42">
        <f t="shared" si="421"/>
        <v>1.0100194920039307</v>
      </c>
      <c r="AB867" s="10">
        <f t="shared" si="420"/>
        <v>4.9284607597106147</v>
      </c>
      <c r="AC867" s="10">
        <f t="shared" si="417"/>
        <v>4.8274607597106147</v>
      </c>
      <c r="AD867" s="3">
        <f t="shared" si="418"/>
        <v>700.13934150987882</v>
      </c>
      <c r="AI867" s="94">
        <f t="shared" si="419"/>
        <v>0</v>
      </c>
    </row>
    <row r="868" spans="4:35">
      <c r="Q868" s="42">
        <f t="shared" si="421"/>
        <v>1.0107189533993399</v>
      </c>
      <c r="AB868" s="10">
        <f t="shared" si="420"/>
        <v>4.7097745397624644</v>
      </c>
      <c r="AC868" s="10">
        <f t="shared" si="417"/>
        <v>4.6087745397624644</v>
      </c>
      <c r="AD868" s="3">
        <f t="shared" si="418"/>
        <v>668.42270337381649</v>
      </c>
      <c r="AI868" s="94">
        <f t="shared" si="419"/>
        <v>0</v>
      </c>
    </row>
    <row r="869" spans="4:35">
      <c r="Q869" s="42">
        <f t="shared" si="421"/>
        <v>1.0114184147947491</v>
      </c>
      <c r="AB869" s="10">
        <f t="shared" si="420"/>
        <v>4.5007918895751136</v>
      </c>
      <c r="AC869" s="10">
        <f t="shared" si="417"/>
        <v>4.3997918895751136</v>
      </c>
      <c r="AD869" s="3">
        <f t="shared" si="418"/>
        <v>638.11339950327965</v>
      </c>
      <c r="AI869" s="94">
        <f t="shared" si="419"/>
        <v>0</v>
      </c>
    </row>
    <row r="870" spans="4:35">
      <c r="Q870" s="42">
        <f t="shared" si="421"/>
        <v>1.0121178761901584</v>
      </c>
      <c r="AB870" s="10">
        <f t="shared" si="420"/>
        <v>4.3010822412502954</v>
      </c>
      <c r="AC870" s="10">
        <f t="shared" si="417"/>
        <v>4.2000822412502954</v>
      </c>
      <c r="AD870" s="3">
        <f t="shared" si="418"/>
        <v>609.1489835025809</v>
      </c>
      <c r="AI870" s="94">
        <f t="shared" si="419"/>
        <v>0</v>
      </c>
    </row>
    <row r="871" spans="4:35">
      <c r="Q871" s="42">
        <f t="shared" si="421"/>
        <v>1.0128173375855676</v>
      </c>
      <c r="AB871" s="10">
        <f t="shared" si="420"/>
        <v>4.1102341320973732</v>
      </c>
      <c r="AC871" s="10">
        <f t="shared" si="417"/>
        <v>4.0092341320973732</v>
      </c>
      <c r="AD871" s="3">
        <f t="shared" si="418"/>
        <v>581.46977985458636</v>
      </c>
      <c r="AI871" s="94">
        <f t="shared" si="419"/>
        <v>0</v>
      </c>
    </row>
    <row r="872" spans="4:35">
      <c r="Q872" s="42">
        <f t="shared" si="421"/>
        <v>1.0135167989809768</v>
      </c>
      <c r="AB872" s="10">
        <f t="shared" si="420"/>
        <v>3.9278543568948985</v>
      </c>
      <c r="AC872" s="10">
        <f t="shared" si="417"/>
        <v>3.8268543568948985</v>
      </c>
      <c r="AD872" s="3">
        <f t="shared" si="418"/>
        <v>555.01876097097875</v>
      </c>
      <c r="AI872" s="94">
        <f t="shared" si="419"/>
        <v>0</v>
      </c>
    </row>
    <row r="873" spans="4:35">
      <c r="Q873" s="42">
        <f t="shared" si="421"/>
        <v>1.014216260376386</v>
      </c>
      <c r="AB873" s="10">
        <f t="shared" si="420"/>
        <v>3.7535671577681158</v>
      </c>
      <c r="AC873" s="10">
        <f t="shared" si="417"/>
        <v>3.6525671577681158</v>
      </c>
      <c r="AD873" s="3">
        <f t="shared" si="418"/>
        <v>529.74142969805882</v>
      </c>
      <c r="AI873" s="94">
        <f t="shared" si="419"/>
        <v>0</v>
      </c>
    </row>
    <row r="874" spans="4:35">
      <c r="Q874" s="42">
        <f t="shared" si="421"/>
        <v>1.0149157217717952</v>
      </c>
      <c r="AB874" s="10">
        <f t="shared" si="420"/>
        <v>3.5870134500133184</v>
      </c>
      <c r="AC874" s="10">
        <f t="shared" si="417"/>
        <v>3.4860134500133184</v>
      </c>
      <c r="AD874" s="3">
        <f t="shared" si="418"/>
        <v>505.5857070360143</v>
      </c>
      <c r="AI874" s="94">
        <f t="shared" si="419"/>
        <v>0</v>
      </c>
    </row>
    <row r="875" spans="4:35">
      <c r="Q875" s="42">
        <f t="shared" si="421"/>
        <v>1.0156151831672044</v>
      </c>
      <c r="AB875" s="10">
        <f t="shared" si="420"/>
        <v>3.4278500822740074</v>
      </c>
      <c r="AC875" s="10">
        <f t="shared" si="417"/>
        <v>3.3268500822740075</v>
      </c>
      <c r="AD875" s="3">
        <f t="shared" si="418"/>
        <v>482.50182484032018</v>
      </c>
      <c r="AI875" s="94">
        <f t="shared" si="419"/>
        <v>0</v>
      </c>
    </row>
    <row r="876" spans="4:35">
      <c r="Q876" s="42">
        <f t="shared" si="421"/>
        <v>1.0163146445626137</v>
      </c>
      <c r="AB876" s="10">
        <f t="shared" si="420"/>
        <v>3.2757491295446055</v>
      </c>
      <c r="AC876" s="10">
        <f t="shared" si="417"/>
        <v>3.1747491295446055</v>
      </c>
      <c r="AD876" s="3">
        <f t="shared" si="418"/>
        <v>460.44222328420676</v>
      </c>
      <c r="AI876" s="94">
        <f t="shared" si="419"/>
        <v>0</v>
      </c>
    </row>
    <row r="877" spans="4:35">
      <c r="Q877" s="42">
        <f t="shared" si="421"/>
        <v>1.0170141059580229</v>
      </c>
      <c r="AB877" s="10">
        <f t="shared" si="420"/>
        <v>3.130397217545084</v>
      </c>
      <c r="AC877" s="10">
        <f t="shared" si="417"/>
        <v>3.0293972175450841</v>
      </c>
      <c r="AD877" s="3">
        <f t="shared" si="418"/>
        <v>439.36145287093319</v>
      </c>
      <c r="AI877" s="94">
        <f t="shared" si="419"/>
        <v>0</v>
      </c>
    </row>
    <row r="878" spans="4:35">
      <c r="Q878" s="42">
        <f t="shared" si="421"/>
        <v>1.0177135673534321</v>
      </c>
      <c r="AB878" s="10">
        <f t="shared" si="420"/>
        <v>2.9914948770745196</v>
      </c>
      <c r="AC878" s="10">
        <f t="shared" si="417"/>
        <v>2.8904948770745196</v>
      </c>
      <c r="AD878" s="3">
        <f t="shared" si="418"/>
        <v>419.21608079398402</v>
      </c>
      <c r="AI878" s="94">
        <f t="shared" si="419"/>
        <v>0</v>
      </c>
    </row>
    <row r="879" spans="4:35">
      <c r="Q879" s="42">
        <f t="shared" si="421"/>
        <v>1.0184130287488413</v>
      </c>
      <c r="AB879" s="10">
        <f t="shared" si="420"/>
        <v>2.8587559270133456</v>
      </c>
      <c r="AC879" s="10">
        <f t="shared" si="417"/>
        <v>2.7577559270133456</v>
      </c>
      <c r="AD879" s="3">
        <f t="shared" si="418"/>
        <v>399.96460145226189</v>
      </c>
      <c r="AI879" s="94">
        <f t="shared" si="419"/>
        <v>0</v>
      </c>
    </row>
    <row r="880" spans="4:35">
      <c r="Q880" s="42">
        <f t="shared" si="421"/>
        <v>1.0191124901442505</v>
      </c>
      <c r="AB880" s="10">
        <f t="shared" si="420"/>
        <v>2.7319068847030996</v>
      </c>
      <c r="AC880" s="10">
        <f t="shared" si="417"/>
        <v>2.6309068847030996</v>
      </c>
      <c r="AD880" s="3">
        <f t="shared" si="418"/>
        <v>381.56735093591004</v>
      </c>
      <c r="AI880" s="94">
        <f t="shared" si="419"/>
        <v>0</v>
      </c>
    </row>
    <row r="881" spans="17:35">
      <c r="Q881" s="42">
        <f t="shared" si="421"/>
        <v>1.0198119515396598</v>
      </c>
      <c r="AB881" s="10">
        <f t="shared" si="420"/>
        <v>2.6106864024888665</v>
      </c>
      <c r="AC881" s="10">
        <f t="shared" si="417"/>
        <v>2.5096864024888665</v>
      </c>
      <c r="AD881" s="3">
        <f t="shared" si="418"/>
        <v>363.98642530657958</v>
      </c>
      <c r="AI881" s="94">
        <f t="shared" si="419"/>
        <v>0</v>
      </c>
    </row>
    <row r="882" spans="17:35">
      <c r="Q882" s="42">
        <f t="shared" si="421"/>
        <v>1.020511412935069</v>
      </c>
      <c r="AB882" s="10">
        <f t="shared" si="420"/>
        <v>2.4948447292635234</v>
      </c>
      <c r="AC882" s="10">
        <f t="shared" si="417"/>
        <v>2.3938447292635234</v>
      </c>
      <c r="AD882" s="3">
        <f t="shared" si="418"/>
        <v>347.18560250377425</v>
      </c>
      <c r="AI882" s="94">
        <f t="shared" si="419"/>
        <v>0</v>
      </c>
    </row>
    <row r="883" spans="17:35">
      <c r="Q883" s="42">
        <f t="shared" si="421"/>
        <v>1.0212108743304782</v>
      </c>
      <c r="AB883" s="10">
        <f t="shared" si="420"/>
        <v>2.3841431959044055</v>
      </c>
      <c r="AC883" s="10">
        <f t="shared" si="417"/>
        <v>2.2831431959044055</v>
      </c>
      <c r="AD883" s="3">
        <f t="shared" si="418"/>
        <v>331.13026771637493</v>
      </c>
      <c r="AI883" s="94">
        <f t="shared" si="419"/>
        <v>0</v>
      </c>
    </row>
    <row r="884" spans="17:35">
      <c r="Q884" s="42">
        <f t="shared" si="421"/>
        <v>1.0219103357258874</v>
      </c>
      <c r="AB884" s="10">
        <f t="shared" si="420"/>
        <v>2.2783537235422373</v>
      </c>
      <c r="AC884" s="10">
        <f t="shared" si="417"/>
        <v>2.1773537235422373</v>
      </c>
      <c r="AD884" s="3">
        <f t="shared" si="418"/>
        <v>315.78734206558914</v>
      </c>
      <c r="AI884" s="94">
        <f t="shared" si="419"/>
        <v>0</v>
      </c>
    </row>
    <row r="885" spans="17:35">
      <c r="Q885" s="42">
        <f t="shared" si="421"/>
        <v>1.0226097971212966</v>
      </c>
      <c r="AB885" s="10">
        <f t="shared" si="420"/>
        <v>2.1772583536492047</v>
      </c>
      <c r="AC885" s="10">
        <f t="shared" si="417"/>
        <v>2.0762583536492047</v>
      </c>
      <c r="AD885" s="3">
        <f t="shared" si="418"/>
        <v>301.1252144523865</v>
      </c>
      <c r="AI885" s="94">
        <f t="shared" si="419"/>
        <v>0</v>
      </c>
    </row>
    <row r="886" spans="17:35">
      <c r="Q886" s="42">
        <f t="shared" si="421"/>
        <v>1.0233092585167058</v>
      </c>
      <c r="AB886" s="10">
        <f t="shared" si="420"/>
        <v>2.0806487989780145</v>
      </c>
      <c r="AC886" s="10">
        <f t="shared" si="417"/>
        <v>1.9796487989780145</v>
      </c>
      <c r="AD886" s="3">
        <f t="shared" si="418"/>
        <v>287.11367642900859</v>
      </c>
      <c r="AI886" s="94">
        <f t="shared" si="419"/>
        <v>0</v>
      </c>
    </row>
    <row r="887" spans="17:35">
      <c r="Q887" s="42">
        <f t="shared" si="421"/>
        <v>1.0240087199121151</v>
      </c>
      <c r="AB887" s="10">
        <f t="shared" si="420"/>
        <v>1.9883260144267429</v>
      </c>
      <c r="AC887" s="10">
        <f t="shared" si="417"/>
        <v>1.887326014426743</v>
      </c>
      <c r="AD887" s="3">
        <f t="shared" si="418"/>
        <v>273.72385996036883</v>
      </c>
      <c r="AI887" s="94">
        <f t="shared" si="419"/>
        <v>0</v>
      </c>
    </row>
    <row r="888" spans="17:35">
      <c r="Q888" s="42">
        <f t="shared" si="421"/>
        <v>1.0247081813075243</v>
      </c>
      <c r="AB888" s="10">
        <f t="shared" si="420"/>
        <v>1.9000997869453076</v>
      </c>
      <c r="AC888" s="10">
        <f t="shared" si="417"/>
        <v>1.7990997869453076</v>
      </c>
      <c r="AD888" s="3">
        <f t="shared" si="418"/>
        <v>260.92817794710771</v>
      </c>
      <c r="AI888" s="94">
        <f t="shared" si="419"/>
        <v>0</v>
      </c>
    </row>
    <row r="889" spans="17:35">
      <c r="Q889" s="42">
        <f t="shared" si="421"/>
        <v>1.0254076427029335</v>
      </c>
      <c r="AB889" s="10">
        <f t="shared" si="420"/>
        <v>1.8157883436386655</v>
      </c>
      <c r="AC889" s="10">
        <f t="shared" si="417"/>
        <v>1.7147883436386655</v>
      </c>
      <c r="AD889" s="3">
        <f t="shared" si="418"/>
        <v>248.70026738776875</v>
      </c>
      <c r="AI889" s="94">
        <f t="shared" si="419"/>
        <v>0</v>
      </c>
    </row>
    <row r="890" spans="17:35">
      <c r="Q890" s="42">
        <f t="shared" si="421"/>
        <v>1.0261071040983427</v>
      </c>
      <c r="AB890" s="10">
        <f t="shared" si="420"/>
        <v>1.7352179772592915</v>
      </c>
      <c r="AC890" s="10">
        <f t="shared" si="417"/>
        <v>1.6342179772592915</v>
      </c>
      <c r="AD890" s="3">
        <f t="shared" si="418"/>
        <v>237.01493506298644</v>
      </c>
      <c r="AI890" s="94">
        <f t="shared" si="419"/>
        <v>0</v>
      </c>
    </row>
    <row r="891" spans="17:35">
      <c r="Q891" s="42">
        <f t="shared" si="421"/>
        <v>1.0268065654937519</v>
      </c>
      <c r="AB891" s="10">
        <f t="shared" si="420"/>
        <v>1.6582226883173559</v>
      </c>
      <c r="AC891" s="10">
        <f t="shared" si="417"/>
        <v>1.5572226883173559</v>
      </c>
      <c r="AD891" s="3">
        <f t="shared" si="418"/>
        <v>225.8481056297833</v>
      </c>
      <c r="AI891" s="94">
        <f t="shared" si="419"/>
        <v>0</v>
      </c>
    </row>
    <row r="892" spans="17:35">
      <c r="Q892" s="42">
        <f t="shared" si="421"/>
        <v>1.0275060268891612</v>
      </c>
      <c r="AB892" s="10">
        <f t="shared" si="420"/>
        <v>1.5846438430712237</v>
      </c>
      <c r="AC892" s="10">
        <f t="shared" si="417"/>
        <v>1.4836438430712238</v>
      </c>
      <c r="AD892" s="3">
        <f t="shared" si="418"/>
        <v>215.17677201903172</v>
      </c>
      <c r="AI892" s="94">
        <f t="shared" si="419"/>
        <v>0</v>
      </c>
    </row>
    <row r="893" spans="17:35">
      <c r="Q893" s="42">
        <f t="shared" si="421"/>
        <v>1.0282054882845704</v>
      </c>
      <c r="AB893" s="10">
        <f t="shared" si="420"/>
        <v>1.5143298466936403</v>
      </c>
      <c r="AC893" s="10">
        <f t="shared" si="417"/>
        <v>1.4133298466936404</v>
      </c>
      <c r="AD893" s="3">
        <f t="shared" si="418"/>
        <v>204.97894803388547</v>
      </c>
      <c r="AI893" s="94">
        <f t="shared" si="419"/>
        <v>0</v>
      </c>
    </row>
    <row r="894" spans="17:35">
      <c r="Q894" s="42">
        <f t="shared" si="421"/>
        <v>1.0289049496799796</v>
      </c>
      <c r="AB894" s="10">
        <f t="shared" si="420"/>
        <v>1.4471358309402229</v>
      </c>
      <c r="AC894" s="10">
        <f t="shared" si="417"/>
        <v>1.3461358309402229</v>
      </c>
      <c r="AD894" s="3">
        <f t="shared" si="418"/>
        <v>195.23362305151889</v>
      </c>
      <c r="AI894" s="94">
        <f t="shared" si="419"/>
        <v>0</v>
      </c>
    </row>
    <row r="895" spans="17:35">
      <c r="Q895" s="42">
        <f t="shared" si="421"/>
        <v>1.0296044110753888</v>
      </c>
      <c r="AB895" s="10">
        <f t="shared" si="420"/>
        <v>1.3829233556767644</v>
      </c>
      <c r="AC895" s="10">
        <f t="shared" si="417"/>
        <v>1.2819233556767644</v>
      </c>
      <c r="AD895" s="3">
        <f t="shared" si="418"/>
        <v>185.92071873484619</v>
      </c>
      <c r="AI895" s="94">
        <f t="shared" si="419"/>
        <v>0</v>
      </c>
    </row>
    <row r="896" spans="17:35">
      <c r="Q896" s="42">
        <f t="shared" si="421"/>
        <v>1.030303872470798</v>
      </c>
      <c r="AB896" s="10">
        <f t="shared" si="420"/>
        <v>1.3215601236503987</v>
      </c>
      <c r="AC896" s="10">
        <f t="shared" si="417"/>
        <v>1.2205601236503987</v>
      </c>
      <c r="AD896" s="3">
        <f t="shared" si="418"/>
        <v>177.02104766503243</v>
      </c>
      <c r="AI896" s="94">
        <f t="shared" si="419"/>
        <v>0</v>
      </c>
    </row>
    <row r="897" spans="15:35">
      <c r="Q897" s="42">
        <f t="shared" si="421"/>
        <v>1.0310033338662072</v>
      </c>
      <c r="AB897" s="10">
        <f t="shared" si="420"/>
        <v>1.2629197079169707</v>
      </c>
      <c r="AC897" s="10">
        <f t="shared" si="417"/>
        <v>1.1619197079169707</v>
      </c>
      <c r="AD897" s="3">
        <f t="shared" si="418"/>
        <v>168.51627380956793</v>
      </c>
      <c r="AI897" s="94">
        <f t="shared" si="419"/>
        <v>0</v>
      </c>
    </row>
    <row r="898" spans="15:35">
      <c r="Q898" s="42">
        <f t="shared" si="421"/>
        <v>1.0317027952616165</v>
      </c>
      <c r="AB898" s="10">
        <f t="shared" si="420"/>
        <v>1.2068812913630362</v>
      </c>
      <c r="AC898" s="10">
        <f t="shared" si="417"/>
        <v>1.1058812913630363</v>
      </c>
      <c r="AD898" s="3">
        <f t="shared" si="418"/>
        <v>160.38887474445775</v>
      </c>
      <c r="AI898" s="94">
        <f t="shared" si="419"/>
        <v>0</v>
      </c>
    </row>
    <row r="899" spans="15:35">
      <c r="Q899" s="42">
        <f t="shared" si="421"/>
        <v>1.0324022566570257</v>
      </c>
      <c r="AB899" s="10">
        <f t="shared" si="420"/>
        <v>1.1533294177858135</v>
      </c>
      <c r="AC899" s="10">
        <f t="shared" si="417"/>
        <v>1.0523294177858136</v>
      </c>
      <c r="AD899" s="3">
        <f t="shared" si="418"/>
        <v>152.62210555269232</v>
      </c>
      <c r="AI899" s="94">
        <f t="shared" si="419"/>
        <v>0</v>
      </c>
    </row>
    <row r="900" spans="15:35">
      <c r="Q900" s="42">
        <f t="shared" si="421"/>
        <v>1.0331017180524349</v>
      </c>
      <c r="AB900" s="10">
        <f t="shared" si="420"/>
        <v>1.1021537540182509</v>
      </c>
      <c r="AC900" s="10">
        <f t="shared" si="417"/>
        <v>1.0011537540182509</v>
      </c>
      <c r="AD900" s="3">
        <f t="shared" si="418"/>
        <v>145.1999643246194</v>
      </c>
      <c r="AI900" s="94">
        <f t="shared" si="419"/>
        <v>0</v>
      </c>
    </row>
    <row r="901" spans="15:35">
      <c r="Q901" s="42">
        <f t="shared" si="421"/>
        <v>1.0338011794478441</v>
      </c>
      <c r="AB901" s="10">
        <f t="shared" si="420"/>
        <v>1.0532488626090988</v>
      </c>
      <c r="AC901" s="10">
        <f t="shared" si="417"/>
        <v>0.9522488626090988</v>
      </c>
      <c r="AD901" s="3">
        <f t="shared" si="418"/>
        <v>138.10715918913687</v>
      </c>
      <c r="AI901" s="94">
        <f t="shared" si="419"/>
        <v>0</v>
      </c>
    </row>
    <row r="902" spans="15:35">
      <c r="Q902" s="42">
        <f t="shared" si="421"/>
        <v>1.0345006408432533</v>
      </c>
      <c r="AB902" s="10">
        <f t="shared" si="420"/>
        <v>1.0065139845896589</v>
      </c>
      <c r="AC902" s="10">
        <f t="shared" si="417"/>
        <v>0.90551398458965893</v>
      </c>
      <c r="AD902" s="3">
        <f t="shared" si="418"/>
        <v>131.32907680778229</v>
      </c>
      <c r="AI902" s="94">
        <f t="shared" si="419"/>
        <v>0</v>
      </c>
    </row>
    <row r="903" spans="15:35">
      <c r="Q903" s="42">
        <f t="shared" si="421"/>
        <v>1.0352001022386625</v>
      </c>
      <c r="AB903" s="10">
        <f t="shared" si="420"/>
        <v>0.96185283187962134</v>
      </c>
      <c r="AC903" s="10">
        <f t="shared" si="417"/>
        <v>0.86085283187962136</v>
      </c>
      <c r="AD903" s="3">
        <f t="shared" si="418"/>
        <v>124.85175226680514</v>
      </c>
      <c r="AI903" s="94">
        <f t="shared" si="419"/>
        <v>0</v>
      </c>
    </row>
    <row r="904" spans="15:35">
      <c r="Q904" s="42">
        <f t="shared" si="421"/>
        <v>1.0358995636340718</v>
      </c>
      <c r="AB904" s="10">
        <f t="shared" si="420"/>
        <v>0.9191733889043</v>
      </c>
      <c r="AC904" s="10">
        <f t="shared" si="417"/>
        <v>0.81817338890430003</v>
      </c>
      <c r="AD904" s="3">
        <f t="shared" si="418"/>
        <v>118.66184030519217</v>
      </c>
      <c r="AI904" s="94">
        <f t="shared" si="419"/>
        <v>0</v>
      </c>
    </row>
    <row r="905" spans="15:35">
      <c r="Q905" s="42">
        <f t="shared" si="421"/>
        <v>1.036599025029481</v>
      </c>
      <c r="AB905" s="10">
        <f t="shared" si="420"/>
        <v>0.87838772301452739</v>
      </c>
      <c r="AC905" s="10">
        <f t="shared" si="417"/>
        <v>0.77738772301452741</v>
      </c>
      <c r="AD905" s="3">
        <f t="shared" si="418"/>
        <v>112.74658781936584</v>
      </c>
      <c r="AI905" s="94">
        <f t="shared" si="419"/>
        <v>0</v>
      </c>
    </row>
    <row r="906" spans="15:35">
      <c r="Q906" s="42">
        <f t="shared" si="421"/>
        <v>1.0372984864248902</v>
      </c>
      <c r="AB906" s="10">
        <f t="shared" si="420"/>
        <v>0.83941180331862031</v>
      </c>
      <c r="AC906" s="10">
        <f t="shared" si="417"/>
        <v>0.73841180331862033</v>
      </c>
      <c r="AD906" s="3">
        <f t="shared" si="418"/>
        <v>107.09380758790722</v>
      </c>
      <c r="AI906" s="94">
        <f t="shared" si="419"/>
        <v>0</v>
      </c>
    </row>
    <row r="907" spans="15:35">
      <c r="Q907" s="42">
        <f t="shared" si="421"/>
        <v>1.0379979478202994</v>
      </c>
      <c r="Z907" s="2" t="s">
        <v>151</v>
      </c>
      <c r="AA907">
        <v>0.02</v>
      </c>
      <c r="AB907" s="10">
        <f t="shared" si="420"/>
        <v>0.80216532755315495</v>
      </c>
      <c r="AC907" s="10">
        <f t="shared" si="417"/>
        <v>0.70116532755315497</v>
      </c>
      <c r="AD907" s="3">
        <f t="shared" si="418"/>
        <v>101.69185316216897</v>
      </c>
      <c r="AI907" s="94">
        <f t="shared" si="419"/>
        <v>0</v>
      </c>
    </row>
    <row r="908" spans="15:35">
      <c r="Q908" s="42">
        <f t="shared" si="421"/>
        <v>1.0386974092157086</v>
      </c>
      <c r="Z908" s="2" t="s">
        <v>152</v>
      </c>
      <c r="AA908">
        <f>pmaxperc/100*pmax+patm</f>
        <v>0.10235966200037661</v>
      </c>
      <c r="AB908" s="10">
        <f t="shared" si="420"/>
        <v>0.76657155663584953</v>
      </c>
      <c r="AC908" s="10">
        <f t="shared" si="417"/>
        <v>0.66557155663584955</v>
      </c>
      <c r="AD908" s="3">
        <f t="shared" si="418"/>
        <v>96.529594871044168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1.0393968706111179</v>
      </c>
      <c r="Z909" s="7" t="s">
        <v>154</v>
      </c>
      <c r="AA909" s="10">
        <f>AA908-pfinal+0.101</f>
        <v>-0.52919749455931075</v>
      </c>
      <c r="AB909" s="10">
        <f t="shared" si="420"/>
        <v>0.73255715655968734</v>
      </c>
      <c r="AC909" s="10">
        <f t="shared" si="417"/>
        <v>0.63155715655968736</v>
      </c>
      <c r="AD909" s="3">
        <f t="shared" si="418"/>
        <v>91.596396890455011</v>
      </c>
      <c r="AI909" s="94">
        <f t="shared" si="419"/>
        <v>0</v>
      </c>
    </row>
    <row r="910" spans="15:35">
      <c r="Q910" s="42">
        <f t="shared" si="421"/>
        <v>1.0400963320065271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topLeftCell="B1" zoomScale="85" zoomScaleNormal="85" workbookViewId="0">
      <selection activeCell="J1" sqref="J1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4.25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150.59214621494854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640.01662141353131</v>
      </c>
      <c r="D8" s="55" t="s">
        <v>15</v>
      </c>
      <c r="E8" t="s">
        <v>166</v>
      </c>
    </row>
    <row r="9" spans="2:5">
      <c r="B9" s="2" t="s">
        <v>285</v>
      </c>
      <c r="C9" s="83">
        <v>2.5616829820695148</v>
      </c>
      <c r="D9" s="314">
        <f>exprat-1/me*((1+(k-1)/2*me^2)/(1+(k-1)/2))^((k+1)/2/(k-1))</f>
        <v>-2.6083020358669273E-5</v>
      </c>
      <c r="E9" t="s">
        <v>283</v>
      </c>
    </row>
    <row r="10" spans="2:5">
      <c r="B10" s="2" t="s">
        <v>287</v>
      </c>
      <c r="C10" s="83">
        <v>2.5616829820695148</v>
      </c>
      <c r="D10" s="314">
        <f>expratfinal-1/mef*((1+(k-1)/2*mef^2)/(1+(k-1)/2))^((k+1)/2/(k-1))</f>
        <v>-2.6083020358669273E-5</v>
      </c>
      <c r="E10" t="s">
        <v>284</v>
      </c>
    </row>
    <row r="11" spans="2:5">
      <c r="B11" s="2" t="s">
        <v>203</v>
      </c>
      <c r="C11" s="40">
        <f>SQRT(4*aexit/PI())</f>
        <v>28.546356539346693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10.239477959342366</v>
      </c>
      <c r="D12" s="55"/>
      <c r="E12" t="s">
        <v>170</v>
      </c>
    </row>
    <row r="13" spans="2:5">
      <c r="B13" s="2" t="s">
        <v>167</v>
      </c>
      <c r="C13" s="10">
        <f>AVERAGE(H28:H909)</f>
        <v>9.4295145359601431</v>
      </c>
      <c r="D13" s="55"/>
      <c r="E13" t="s">
        <v>188</v>
      </c>
    </row>
    <row r="14" spans="2:5">
      <c r="B14" s="2" t="s">
        <v>290</v>
      </c>
      <c r="C14" s="10">
        <f>2*ravg*tbout/do</f>
        <v>0.65375244785523035</v>
      </c>
      <c r="E14" t="s">
        <v>289</v>
      </c>
    </row>
    <row r="15" spans="2:5">
      <c r="B15" s="2" t="s">
        <v>171</v>
      </c>
      <c r="C15" s="10">
        <f>MAX(I28:I910)</f>
        <v>1.2882553887747572</v>
      </c>
      <c r="D15" s="55"/>
      <c r="E15" t="s">
        <v>172</v>
      </c>
    </row>
    <row r="16" spans="2:5">
      <c r="B16" s="71" t="s">
        <v>194</v>
      </c>
      <c r="C16" s="65">
        <f>MAX(J28:J910)</f>
        <v>1338.4740322691205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1264.7830590801011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116.99642294715403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1338.4740322691205</v>
      </c>
      <c r="L21" s="133" t="s">
        <v>168</v>
      </c>
      <c r="O21" s="131" t="s">
        <v>185</v>
      </c>
      <c r="P21" s="132">
        <f>fmax/4.4482</f>
        <v>300.90239473699933</v>
      </c>
      <c r="Q21" s="133" t="s">
        <v>187</v>
      </c>
    </row>
    <row r="22" spans="2:17">
      <c r="G22" s="110">
        <f>D9</f>
        <v>-2.6083020358669273E-5</v>
      </c>
      <c r="J22" s="134" t="s">
        <v>186</v>
      </c>
      <c r="K22" s="135">
        <f>itot/tthr</f>
        <v>1216.8432432709428</v>
      </c>
      <c r="L22" s="136" t="s">
        <v>168</v>
      </c>
      <c r="O22" s="134" t="s">
        <v>186</v>
      </c>
      <c r="P22" s="135">
        <f>itot/tthr/4.4482</f>
        <v>273.55857274199514</v>
      </c>
      <c r="Q22" s="136" t="s">
        <v>187</v>
      </c>
    </row>
    <row r="23" spans="2:17">
      <c r="J23" s="137" t="s">
        <v>158</v>
      </c>
      <c r="K23" s="138">
        <f>tthr</f>
        <v>1.0393968706111179</v>
      </c>
      <c r="L23" s="139" t="s">
        <v>169</v>
      </c>
      <c r="O23" s="137" t="s">
        <v>158</v>
      </c>
      <c r="P23" s="138">
        <f>tthr</f>
        <v>1.0393968706111179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1.5059214621494855E-4</v>
      </c>
      <c r="E28" s="40">
        <f>Pressure!H28</f>
        <v>150.59214621494854</v>
      </c>
      <c r="F28" s="10">
        <f>aexit/E28</f>
        <v>4.25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2.5616829820695148</v>
      </c>
    </row>
    <row r="29" spans="2:17">
      <c r="C29" s="4">
        <f>Pressure!AB29*1000000</f>
        <v>1859326.8689603247</v>
      </c>
      <c r="D29" s="78">
        <f>Pressure!I29</f>
        <v>1.5059214621494855E-4</v>
      </c>
      <c r="E29" s="40">
        <f>Pressure!H29</f>
        <v>150.59214621494854</v>
      </c>
      <c r="F29" s="10">
        <f t="shared" ref="F29:F92" si="1">aexit/E29</f>
        <v>4.25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3.7396560490286523</v>
      </c>
      <c r="I29" s="10">
        <f t="shared" ref="I29:I92" si="3">etanoz*SQRT(2*k^2/(k-1)*(2/(k+1))^((k+1)/(k-1))*(1-(G29/C29)^((k-1)/k)))+(G29-patm*1000000)/C29*(aexit/E29)</f>
        <v>1.1287519432057358</v>
      </c>
      <c r="J29" s="4">
        <f t="shared" ref="J29:J92" si="4">I29*D29*C29</f>
        <v>316.05057086240924</v>
      </c>
      <c r="K29" s="4">
        <f t="shared" ref="K29:K92" si="5">J29/4.4482</f>
        <v>71.051340061689956</v>
      </c>
      <c r="L29" s="42">
        <f>Pressure!Q29</f>
        <v>4.5244588521508198E-3</v>
      </c>
      <c r="M29" s="10">
        <f t="shared" ref="M29:M39" si="6">(J29+J28)/2*(L29-L28)</f>
        <v>0.71497890153287369</v>
      </c>
      <c r="N29" s="10">
        <f>N28-1/834*(me-mef)</f>
        <v>2.5616829820695148</v>
      </c>
    </row>
    <row r="30" spans="2:17">
      <c r="C30" s="4">
        <f>Pressure!AB30*1000000</f>
        <v>2788989.9461123454</v>
      </c>
      <c r="D30" s="78">
        <f>Pressure!I30</f>
        <v>1.5059214621494855E-4</v>
      </c>
      <c r="E30" s="40">
        <f>Pressure!H30</f>
        <v>150.59214621494854</v>
      </c>
      <c r="F30" s="10">
        <f t="shared" si="1"/>
        <v>4.25</v>
      </c>
      <c r="G30" s="4">
        <f t="shared" si="0"/>
        <v>127550.35938981162</v>
      </c>
      <c r="H30" s="42">
        <f t="shared" si="2"/>
        <v>5.0676386826186555</v>
      </c>
      <c r="I30" s="10">
        <f t="shared" si="3"/>
        <v>1.196562989677854</v>
      </c>
      <c r="J30" s="4">
        <f t="shared" si="4"/>
        <v>502.55643383576631</v>
      </c>
      <c r="K30" s="4">
        <f t="shared" si="5"/>
        <v>112.97972974141592</v>
      </c>
      <c r="L30" s="42">
        <f>Pressure!Q30</f>
        <v>6.3110314902413882E-3</v>
      </c>
      <c r="M30" s="10">
        <f t="shared" si="6"/>
        <v>0.73125043797151901</v>
      </c>
      <c r="N30" s="10">
        <f t="shared" ref="N30:N93" si="7">N29-1/834*(me-mef)</f>
        <v>2.5616829820695148</v>
      </c>
    </row>
    <row r="31" spans="2:17">
      <c r="C31" s="4">
        <f>Pressure!AB31*1000000</f>
        <v>3434003.4618739421</v>
      </c>
      <c r="D31" s="78">
        <f>Pressure!I31</f>
        <v>1.5059214621494855E-4</v>
      </c>
      <c r="E31" s="40">
        <f>Pressure!H31</f>
        <v>150.59214621494854</v>
      </c>
      <c r="F31" s="10">
        <f t="shared" si="1"/>
        <v>4.25</v>
      </c>
      <c r="G31" s="4">
        <f t="shared" si="0"/>
        <v>157049.10529291481</v>
      </c>
      <c r="H31" s="42">
        <f t="shared" si="2"/>
        <v>5.9404985598958291</v>
      </c>
      <c r="I31" s="10">
        <f t="shared" si="3"/>
        <v>1.2254718813364736</v>
      </c>
      <c r="J31" s="4">
        <f t="shared" si="4"/>
        <v>633.73311636575943</v>
      </c>
      <c r="K31" s="4">
        <f t="shared" si="5"/>
        <v>142.46956440037755</v>
      </c>
      <c r="L31" s="42">
        <f>Pressure!Q31</f>
        <v>7.880843272841517E-3</v>
      </c>
      <c r="M31" s="10">
        <f t="shared" si="6"/>
        <v>0.89188036217587785</v>
      </c>
      <c r="N31" s="10">
        <f t="shared" si="7"/>
        <v>2.5616829820695148</v>
      </c>
    </row>
    <row r="32" spans="2:17">
      <c r="C32" s="4">
        <f>Pressure!AB32*1000000</f>
        <v>3901108.8140848503</v>
      </c>
      <c r="D32" s="78">
        <f>Pressure!I32</f>
        <v>1.5059214621494855E-4</v>
      </c>
      <c r="E32" s="40">
        <f>Pressure!H32</f>
        <v>150.59214621494854</v>
      </c>
      <c r="F32" s="10">
        <f t="shared" si="1"/>
        <v>4.25</v>
      </c>
      <c r="G32" s="4">
        <f t="shared" si="0"/>
        <v>178411.4826046206</v>
      </c>
      <c r="H32" s="42">
        <f t="shared" si="2"/>
        <v>6.5539845622224755</v>
      </c>
      <c r="I32" s="10">
        <f t="shared" si="3"/>
        <v>1.2404389363320958</v>
      </c>
      <c r="J32" s="4">
        <f t="shared" si="4"/>
        <v>728.72853738834488</v>
      </c>
      <c r="K32" s="4">
        <f t="shared" si="5"/>
        <v>163.82548837470097</v>
      </c>
      <c r="L32" s="42">
        <f>Pressure!Q32</f>
        <v>9.3498531932993435E-3</v>
      </c>
      <c r="M32" s="10">
        <f t="shared" si="6"/>
        <v>1.0007348428040777</v>
      </c>
      <c r="N32" s="10">
        <f t="shared" si="7"/>
        <v>2.5616829820695148</v>
      </c>
    </row>
    <row r="33" spans="3:14">
      <c r="C33" s="4">
        <f>Pressure!AB33*1000000</f>
        <v>4246968.8606883958</v>
      </c>
      <c r="D33" s="78">
        <f>Pressure!I33</f>
        <v>1.5059214621494855E-4</v>
      </c>
      <c r="E33" s="40">
        <f>Pressure!H33</f>
        <v>150.59214621494854</v>
      </c>
      <c r="F33" s="10">
        <f t="shared" si="1"/>
        <v>4.25</v>
      </c>
      <c r="G33" s="4">
        <f t="shared" si="0"/>
        <v>194228.88392023015</v>
      </c>
      <c r="H33" s="42">
        <f t="shared" si="2"/>
        <v>6.9997105276348792</v>
      </c>
      <c r="I33" s="10">
        <f t="shared" si="3"/>
        <v>1.2493996697756626</v>
      </c>
      <c r="J33" s="4">
        <f t="shared" si="4"/>
        <v>799.06624725718837</v>
      </c>
      <c r="K33" s="4">
        <f t="shared" si="5"/>
        <v>179.63811142871012</v>
      </c>
      <c r="L33" s="42">
        <f>Pressure!Q33</f>
        <v>1.0760298235460212E-2</v>
      </c>
      <c r="M33" s="10">
        <f t="shared" si="6"/>
        <v>1.0774352897212618</v>
      </c>
      <c r="N33" s="10">
        <f t="shared" si="7"/>
        <v>2.5616829820695148</v>
      </c>
    </row>
    <row r="34" spans="3:14">
      <c r="C34" s="4">
        <f>Pressure!AB34*1000000</f>
        <v>4506735.9744135663</v>
      </c>
      <c r="D34" s="78">
        <f>Pressure!I34</f>
        <v>1.5059214621494855E-4</v>
      </c>
      <c r="E34" s="40">
        <f>Pressure!H34</f>
        <v>150.59214621494854</v>
      </c>
      <c r="F34" s="10">
        <f t="shared" si="1"/>
        <v>4.25</v>
      </c>
      <c r="G34" s="4">
        <f t="shared" si="0"/>
        <v>206108.95138317859</v>
      </c>
      <c r="H34" s="42">
        <f t="shared" si="2"/>
        <v>7.3302138937665511</v>
      </c>
      <c r="I34" s="10">
        <f t="shared" si="3"/>
        <v>1.2552254390440662</v>
      </c>
      <c r="J34" s="4">
        <f t="shared" si="4"/>
        <v>851.89519948251495</v>
      </c>
      <c r="K34" s="4">
        <f t="shared" si="5"/>
        <v>191.51459005496943</v>
      </c>
      <c r="L34" s="42">
        <f>Pressure!Q34</f>
        <v>1.2133037119498345E-2</v>
      </c>
      <c r="M34" s="10">
        <f t="shared" si="6"/>
        <v>1.1331694869937206</v>
      </c>
      <c r="N34" s="10">
        <f t="shared" si="7"/>
        <v>2.5616829820695148</v>
      </c>
    </row>
    <row r="35" spans="3:14">
      <c r="C35" s="4">
        <f>Pressure!AB35*1000000</f>
        <v>4703887.5602579899</v>
      </c>
      <c r="D35" s="78">
        <f>Pressure!I35</f>
        <v>1.5059214621494855E-4</v>
      </c>
      <c r="E35" s="40">
        <f>Pressure!H35</f>
        <v>150.59214621494854</v>
      </c>
      <c r="F35" s="10">
        <f t="shared" si="1"/>
        <v>4.25</v>
      </c>
      <c r="G35" s="4">
        <f t="shared" si="0"/>
        <v>215125.38963308348</v>
      </c>
      <c r="H35" s="42">
        <f t="shared" si="2"/>
        <v>7.5787847838667721</v>
      </c>
      <c r="I35" s="10">
        <f t="shared" si="3"/>
        <v>1.2592174482193448</v>
      </c>
      <c r="J35" s="4">
        <f t="shared" si="4"/>
        <v>891.99000424960968</v>
      </c>
      <c r="K35" s="4">
        <f t="shared" si="5"/>
        <v>200.52830453882686</v>
      </c>
      <c r="L35" s="42">
        <f>Pressure!Q35</f>
        <v>1.3480023318853347E-2</v>
      </c>
      <c r="M35" s="10">
        <f t="shared" si="6"/>
        <v>1.1744946513432795</v>
      </c>
      <c r="N35" s="10">
        <f t="shared" si="7"/>
        <v>2.5616829820695148</v>
      </c>
    </row>
    <row r="36" spans="3:14">
      <c r="C36" s="4">
        <f>Pressure!AB36*1000000</f>
        <v>4854784.6368361749</v>
      </c>
      <c r="D36" s="78">
        <f>Pressure!I36</f>
        <v>1.5059214621494855E-4</v>
      </c>
      <c r="E36" s="40">
        <f>Pressure!H36</f>
        <v>150.59214621494854</v>
      </c>
      <c r="F36" s="10">
        <f t="shared" si="1"/>
        <v>4.25</v>
      </c>
      <c r="G36" s="4">
        <f t="shared" si="0"/>
        <v>222026.44582916202</v>
      </c>
      <c r="H36" s="42">
        <f t="shared" si="2"/>
        <v>7.767786239388526</v>
      </c>
      <c r="I36" s="10">
        <f t="shared" si="3"/>
        <v>1.2620538270079056</v>
      </c>
      <c r="J36" s="4">
        <f t="shared" si="4"/>
        <v>922.67800911355221</v>
      </c>
      <c r="K36" s="4">
        <f t="shared" si="5"/>
        <v>207.42727600232729</v>
      </c>
      <c r="L36" s="42">
        <f>Pressure!Q36</f>
        <v>1.4808736978686794E-2</v>
      </c>
      <c r="M36" s="10">
        <f t="shared" si="6"/>
        <v>1.2055870887092286</v>
      </c>
      <c r="N36" s="10">
        <f t="shared" si="7"/>
        <v>2.5616829820695148</v>
      </c>
    </row>
    <row r="37" spans="3:14">
      <c r="C37" s="4">
        <f>Pressure!AB37*1000000</f>
        <v>4971142.5240131812</v>
      </c>
      <c r="D37" s="78">
        <f>Pressure!I37</f>
        <v>1.5059214621494855E-4</v>
      </c>
      <c r="E37" s="40">
        <f>Pressure!H37</f>
        <v>150.59214621494854</v>
      </c>
      <c r="F37" s="10">
        <f t="shared" si="1"/>
        <v>4.25</v>
      </c>
      <c r="G37" s="4">
        <f t="shared" si="0"/>
        <v>227347.9029208071</v>
      </c>
      <c r="H37" s="42">
        <f t="shared" si="2"/>
        <v>7.9128149002471035</v>
      </c>
      <c r="I37" s="10">
        <f t="shared" si="3"/>
        <v>1.2641233961818925</v>
      </c>
      <c r="J37" s="4">
        <f t="shared" si="4"/>
        <v>946.34176383046974</v>
      </c>
      <c r="K37" s="4">
        <f t="shared" si="5"/>
        <v>212.74712554077374</v>
      </c>
      <c r="L37" s="42">
        <f>Pressure!Q37</f>
        <v>1.6124134263310073E-2</v>
      </c>
      <c r="M37" s="10">
        <f t="shared" si="6"/>
        <v>1.2292517671188921</v>
      </c>
      <c r="N37" s="10">
        <f t="shared" si="7"/>
        <v>2.5616829820695148</v>
      </c>
    </row>
    <row r="38" spans="3:14">
      <c r="C38" s="4">
        <f>Pressure!AB38*1000000</f>
        <v>5061506.2303078603</v>
      </c>
      <c r="D38" s="78">
        <f>Pressure!I38</f>
        <v>1.5059214621494855E-4</v>
      </c>
      <c r="E38" s="40">
        <f>Pressure!H38</f>
        <v>150.59214621494854</v>
      </c>
      <c r="F38" s="10">
        <f t="shared" si="1"/>
        <v>4.25</v>
      </c>
      <c r="G38" s="4">
        <f t="shared" si="0"/>
        <v>231480.55432378114</v>
      </c>
      <c r="H38" s="42">
        <f t="shared" si="2"/>
        <v>8.0250293993926558</v>
      </c>
      <c r="I38" s="10">
        <f t="shared" si="3"/>
        <v>1.2656649842802414</v>
      </c>
      <c r="J38" s="4">
        <f t="shared" si="4"/>
        <v>964.71907054295718</v>
      </c>
      <c r="K38" s="4">
        <f t="shared" si="5"/>
        <v>216.87852851556971</v>
      </c>
      <c r="L38" s="42">
        <f>Pressure!Q38</f>
        <v>1.7429630513186262E-2</v>
      </c>
      <c r="M38" s="10">
        <f t="shared" si="6"/>
        <v>1.2474413762798848</v>
      </c>
      <c r="N38" s="10">
        <f t="shared" si="7"/>
        <v>2.5616829820695148</v>
      </c>
    </row>
    <row r="39" spans="3:14">
      <c r="C39" s="4">
        <f>Pressure!AB39*1000000</f>
        <v>5132190.6955621969</v>
      </c>
      <c r="D39" s="78">
        <f>Pressure!I39</f>
        <v>1.5059214621494855E-4</v>
      </c>
      <c r="E39" s="40">
        <f>Pressure!H39</f>
        <v>150.59214621494854</v>
      </c>
      <c r="F39" s="10">
        <f t="shared" si="1"/>
        <v>4.25</v>
      </c>
      <c r="G39" s="4">
        <f t="shared" si="0"/>
        <v>234713.20453789708</v>
      </c>
      <c r="H39" s="42">
        <f t="shared" si="2"/>
        <v>8.112558829204529</v>
      </c>
      <c r="I39" s="10">
        <f t="shared" si="3"/>
        <v>1.2668330081547663</v>
      </c>
      <c r="J39" s="4">
        <f t="shared" si="4"/>
        <v>979.0942013454835</v>
      </c>
      <c r="K39" s="4">
        <f t="shared" si="5"/>
        <v>220.11020218189009</v>
      </c>
      <c r="L39" s="42">
        <f>Pressure!Q39</f>
        <v>1.8727646115072459E-2</v>
      </c>
      <c r="M39" s="10">
        <f t="shared" si="6"/>
        <v>1.261549977032326</v>
      </c>
      <c r="N39" s="10">
        <f t="shared" si="7"/>
        <v>2.5616829820695148</v>
      </c>
    </row>
    <row r="40" spans="3:14">
      <c r="C40" s="4">
        <f>Pressure!AB40*1000000</f>
        <v>5187908.0330216242</v>
      </c>
      <c r="D40" s="78">
        <f>Pressure!I40</f>
        <v>1.5059214621494855E-4</v>
      </c>
      <c r="E40" s="40">
        <f>Pressure!H40</f>
        <v>150.59214621494854</v>
      </c>
      <c r="F40" s="10">
        <f t="shared" si="1"/>
        <v>4.25</v>
      </c>
      <c r="G40" s="4">
        <f t="shared" si="0"/>
        <v>237261.35514241958</v>
      </c>
      <c r="H40" s="42">
        <f t="shared" si="2"/>
        <v>8.1814039910482936</v>
      </c>
      <c r="I40" s="10">
        <f t="shared" si="3"/>
        <v>1.2677312754854393</v>
      </c>
      <c r="J40" s="4">
        <f t="shared" si="4"/>
        <v>990.42546078227531</v>
      </c>
      <c r="K40" s="4">
        <f t="shared" si="5"/>
        <v>222.65758301836144</v>
      </c>
      <c r="L40" s="42">
        <f>Pressure!Q40</f>
        <v>2.0019931916525648E-2</v>
      </c>
      <c r="M40" s="10">
        <f t="shared" ref="M40:M103" si="8">(J40+J39)/2*(L40-L39)</f>
        <v>1.2725911475252925</v>
      </c>
      <c r="N40" s="10">
        <f t="shared" si="7"/>
        <v>2.5616829820695148</v>
      </c>
    </row>
    <row r="41" spans="3:14">
      <c r="C41" s="4">
        <f>Pressure!AB41*1000000</f>
        <v>5232200.074046623</v>
      </c>
      <c r="D41" s="78">
        <f>Pressure!I41</f>
        <v>1.5059214621494855E-4</v>
      </c>
      <c r="E41" s="40">
        <f>Pressure!H41</f>
        <v>150.59214621494854</v>
      </c>
      <c r="F41" s="10">
        <f t="shared" si="1"/>
        <v>4.25</v>
      </c>
      <c r="G41" s="4">
        <f t="shared" si="0"/>
        <v>239286.98659323275</v>
      </c>
      <c r="H41" s="42">
        <f t="shared" si="2"/>
        <v>8.2360386348165857</v>
      </c>
      <c r="I41" s="10">
        <f t="shared" si="3"/>
        <v>1.2684316968522609</v>
      </c>
      <c r="J41" s="4">
        <f t="shared" si="4"/>
        <v>999.43315265564854</v>
      </c>
      <c r="K41" s="4">
        <f t="shared" si="5"/>
        <v>224.68260254836756</v>
      </c>
      <c r="L41" s="42">
        <f>Pressure!Q41</f>
        <v>2.130777404371785E-2</v>
      </c>
      <c r="M41" s="10">
        <f t="shared" si="8"/>
        <v>1.2813118747708108</v>
      </c>
      <c r="N41" s="10">
        <f t="shared" si="7"/>
        <v>2.5616829820695148</v>
      </c>
    </row>
    <row r="42" spans="3:14">
      <c r="C42" s="4">
        <f>Pressure!AB42*1000000</f>
        <v>5267744.0689691138</v>
      </c>
      <c r="D42" s="78">
        <f>Pressure!I42</f>
        <v>1.5059214621494855E-4</v>
      </c>
      <c r="E42" s="40">
        <f>Pressure!H42</f>
        <v>150.59214621494854</v>
      </c>
      <c r="F42" s="10">
        <f t="shared" si="1"/>
        <v>4.25</v>
      </c>
      <c r="G42" s="4">
        <f t="shared" si="0"/>
        <v>240912.5390025675</v>
      </c>
      <c r="H42" s="42">
        <f t="shared" si="2"/>
        <v>8.2798233764868687</v>
      </c>
      <c r="I42" s="10">
        <f t="shared" si="3"/>
        <v>1.2689852604619407</v>
      </c>
      <c r="J42" s="4">
        <f t="shared" si="4"/>
        <v>1006.6617505436943</v>
      </c>
      <c r="K42" s="4">
        <f t="shared" si="5"/>
        <v>226.30766389633882</v>
      </c>
      <c r="L42" s="42">
        <f>Pressure!Q42</f>
        <v>2.2592128378423386E-2</v>
      </c>
      <c r="M42" s="10">
        <f t="shared" si="8"/>
        <v>1.2882683423773789</v>
      </c>
      <c r="N42" s="10">
        <f t="shared" si="7"/>
        <v>2.5616829820695148</v>
      </c>
    </row>
    <row r="43" spans="3:14">
      <c r="C43" s="4">
        <f>Pressure!AB43*1000000</f>
        <v>5296572.7765707495</v>
      </c>
      <c r="D43" s="78">
        <f>Pressure!I43</f>
        <v>1.5059214621494855E-4</v>
      </c>
      <c r="E43" s="40">
        <f>Pressure!H43</f>
        <v>150.59214621494854</v>
      </c>
      <c r="F43" s="10">
        <f t="shared" si="1"/>
        <v>4.25</v>
      </c>
      <c r="G43" s="4">
        <f t="shared" si="0"/>
        <v>242230.97760807702</v>
      </c>
      <c r="H43" s="42">
        <f t="shared" si="2"/>
        <v>8.3152975884069331</v>
      </c>
      <c r="I43" s="10">
        <f t="shared" si="3"/>
        <v>1.2694287831761368</v>
      </c>
      <c r="J43" s="4">
        <f t="shared" si="4"/>
        <v>1012.5246574943255</v>
      </c>
      <c r="K43" s="4">
        <f t="shared" si="5"/>
        <v>227.62570421616059</v>
      </c>
      <c r="L43" s="42">
        <f>Pressure!Q43</f>
        <v>2.3873711834228702E-2</v>
      </c>
      <c r="M43" s="10">
        <f t="shared" si="8"/>
        <v>1.2938779473642446</v>
      </c>
      <c r="N43" s="10">
        <f t="shared" si="7"/>
        <v>2.5616829820695148</v>
      </c>
    </row>
    <row r="44" spans="3:14">
      <c r="C44" s="4">
        <f>Pressure!AB44*1000000</f>
        <v>5320235.1722716801</v>
      </c>
      <c r="D44" s="78">
        <f>Pressure!I44</f>
        <v>1.5059214621494855E-4</v>
      </c>
      <c r="E44" s="40">
        <f>Pressure!H44</f>
        <v>150.59214621494854</v>
      </c>
      <c r="F44" s="10">
        <f t="shared" si="1"/>
        <v>4.25</v>
      </c>
      <c r="G44" s="4">
        <f t="shared" si="0"/>
        <v>243313.14252584043</v>
      </c>
      <c r="H44" s="42">
        <f t="shared" si="2"/>
        <v>8.3443890885485832</v>
      </c>
      <c r="I44" s="10">
        <f t="shared" si="3"/>
        <v>1.2697892316927153</v>
      </c>
      <c r="J44" s="4">
        <f t="shared" si="4"/>
        <v>1017.3368893203442</v>
      </c>
      <c r="K44" s="4">
        <f t="shared" si="5"/>
        <v>228.70754222389826</v>
      </c>
      <c r="L44" s="42">
        <f>Pressure!Q44</f>
        <v>2.5153065959830682E-2</v>
      </c>
      <c r="M44" s="10">
        <f t="shared" si="8"/>
        <v>1.2984558721590822</v>
      </c>
      <c r="N44" s="10">
        <f t="shared" si="7"/>
        <v>2.5616829820695148</v>
      </c>
    </row>
    <row r="45" spans="3:14">
      <c r="C45" s="4">
        <f>Pressure!AB45*1000000</f>
        <v>5339915.0845043594</v>
      </c>
      <c r="D45" s="78">
        <f>Pressure!I45</f>
        <v>1.5059214621494855E-4</v>
      </c>
      <c r="E45" s="40">
        <f>Pressure!H45</f>
        <v>150.59214621494854</v>
      </c>
      <c r="F45" s="10">
        <f t="shared" si="1"/>
        <v>4.25</v>
      </c>
      <c r="G45" s="4">
        <f t="shared" si="0"/>
        <v>244213.17441069437</v>
      </c>
      <c r="H45" s="42">
        <f t="shared" si="2"/>
        <v>8.3685669642064386</v>
      </c>
      <c r="I45" s="10">
        <f t="shared" si="3"/>
        <v>1.2700865819236848</v>
      </c>
      <c r="J45" s="4">
        <f t="shared" si="4"/>
        <v>1021.3392017309859</v>
      </c>
      <c r="K45" s="4">
        <f t="shared" si="5"/>
        <v>229.60730221909671</v>
      </c>
      <c r="L45" s="42">
        <f>Pressure!Q45</f>
        <v>2.6430602192982749E-2</v>
      </c>
      <c r="M45" s="10">
        <f t="shared" si="8"/>
        <v>1.3022412869894477</v>
      </c>
      <c r="N45" s="10">
        <f t="shared" si="7"/>
        <v>2.5616829820695148</v>
      </c>
    </row>
    <row r="46" spans="3:14">
      <c r="C46" s="4">
        <f>Pressure!AB46*1000000</f>
        <v>5356519.523582614</v>
      </c>
      <c r="D46" s="78">
        <f>Pressure!I46</f>
        <v>1.5059214621494855E-4</v>
      </c>
      <c r="E46" s="40">
        <f>Pressure!H46</f>
        <v>150.59214621494854</v>
      </c>
      <c r="F46" s="10">
        <f t="shared" si="1"/>
        <v>4.25</v>
      </c>
      <c r="G46" s="4">
        <f t="shared" si="0"/>
        <v>244972.55404734379</v>
      </c>
      <c r="H46" s="42">
        <f t="shared" si="2"/>
        <v>8.3889542154984245</v>
      </c>
      <c r="I46" s="10">
        <f t="shared" si="3"/>
        <v>1.2703357643841633</v>
      </c>
      <c r="J46" s="4">
        <f t="shared" si="4"/>
        <v>1024.7160538128917</v>
      </c>
      <c r="K46" s="4">
        <f t="shared" si="5"/>
        <v>230.36645245557568</v>
      </c>
      <c r="L46" s="42">
        <f>Pressure!Q46</f>
        <v>2.7706634597005099E-2</v>
      </c>
      <c r="M46" s="10">
        <f t="shared" si="8"/>
        <v>1.3054164032471089</v>
      </c>
      <c r="N46" s="10">
        <f t="shared" si="7"/>
        <v>2.5616829820695148</v>
      </c>
    </row>
    <row r="47" spans="3:14">
      <c r="C47" s="4">
        <f>Pressure!AB47*1000000</f>
        <v>5370744.890496091</v>
      </c>
      <c r="D47" s="78">
        <f>Pressure!I47</f>
        <v>1.5059214621494855E-4</v>
      </c>
      <c r="E47" s="40">
        <f>Pressure!H47</f>
        <v>150.59214621494854</v>
      </c>
      <c r="F47" s="10">
        <f t="shared" si="1"/>
        <v>4.25</v>
      </c>
      <c r="G47" s="4">
        <f t="shared" si="0"/>
        <v>245623.13031234435</v>
      </c>
      <c r="H47" s="42">
        <f t="shared" si="2"/>
        <v>8.4064115254827048</v>
      </c>
      <c r="I47" s="10">
        <f t="shared" si="3"/>
        <v>1.2705480187170923</v>
      </c>
      <c r="J47" s="4">
        <f t="shared" si="4"/>
        <v>1027.6090729417674</v>
      </c>
      <c r="K47" s="4">
        <f t="shared" si="5"/>
        <v>231.01683218869823</v>
      </c>
      <c r="L47" s="42">
        <f>Pressure!Q47</f>
        <v>2.8981403857047353E-2</v>
      </c>
      <c r="M47" s="10">
        <f t="shared" si="8"/>
        <v>1.3081204915995808</v>
      </c>
      <c r="N47" s="10">
        <f t="shared" si="7"/>
        <v>2.5616829820695148</v>
      </c>
    </row>
    <row r="48" spans="3:14">
      <c r="C48" s="4">
        <f>Pressure!AB48*1000000</f>
        <v>5383126.8734594835</v>
      </c>
      <c r="D48" s="78">
        <f>Pressure!I48</f>
        <v>1.5059214621494855E-4</v>
      </c>
      <c r="E48" s="40">
        <f>Pressure!H48</f>
        <v>150.59214621494854</v>
      </c>
      <c r="F48" s="10">
        <f t="shared" si="1"/>
        <v>4.25</v>
      </c>
      <c r="G48" s="4">
        <f t="shared" si="0"/>
        <v>246189.40211950548</v>
      </c>
      <c r="H48" s="42">
        <f t="shared" si="2"/>
        <v>8.4216000008921608</v>
      </c>
      <c r="I48" s="10">
        <f t="shared" si="3"/>
        <v>1.2707318550576199</v>
      </c>
      <c r="J48" s="4">
        <f t="shared" si="4"/>
        <v>1030.1272022655583</v>
      </c>
      <c r="K48" s="4">
        <f t="shared" si="5"/>
        <v>231.58293293142356</v>
      </c>
      <c r="L48" s="42">
        <f>Pressure!Q48</f>
        <v>3.0255095056170404E-2</v>
      </c>
      <c r="M48" s="10">
        <f t="shared" si="8"/>
        <v>1.3104602919239106</v>
      </c>
      <c r="N48" s="10">
        <f t="shared" si="7"/>
        <v>2.5616829820695148</v>
      </c>
    </row>
    <row r="49" spans="3:14">
      <c r="C49" s="4">
        <f>Pressure!AB49*1000000</f>
        <v>5394078.2157519823</v>
      </c>
      <c r="D49" s="78">
        <f>Pressure!I49</f>
        <v>1.5059214621494855E-4</v>
      </c>
      <c r="E49" s="40">
        <f>Pressure!H49</f>
        <v>150.59214621494854</v>
      </c>
      <c r="F49" s="10">
        <f t="shared" si="1"/>
        <v>4.25</v>
      </c>
      <c r="G49" s="4">
        <f t="shared" si="0"/>
        <v>246690.24567656318</v>
      </c>
      <c r="H49" s="42">
        <f t="shared" si="2"/>
        <v>8.4350284308385959</v>
      </c>
      <c r="I49" s="10">
        <f t="shared" si="3"/>
        <v>1.2708937472118</v>
      </c>
      <c r="J49" s="4">
        <f t="shared" si="4"/>
        <v>1032.3543815665753</v>
      </c>
      <c r="K49" s="4">
        <f t="shared" si="5"/>
        <v>232.08362518919458</v>
      </c>
      <c r="L49" s="42">
        <f>Pressure!Q49</f>
        <v>3.1527850955448224E-2</v>
      </c>
      <c r="M49" s="10">
        <f t="shared" si="8"/>
        <v>1.3125178014871042</v>
      </c>
      <c r="N49" s="10">
        <f t="shared" si="7"/>
        <v>2.5616829820695148</v>
      </c>
    </row>
    <row r="50" spans="3:14">
      <c r="C50" s="4">
        <f>Pressure!AB50*1000000</f>
        <v>5403917.4057341451</v>
      </c>
      <c r="D50" s="78">
        <f>Pressure!I50</f>
        <v>1.5059214621494855E-4</v>
      </c>
      <c r="E50" s="40">
        <f>Pressure!H50</f>
        <v>150.59214621494854</v>
      </c>
      <c r="F50" s="10">
        <f t="shared" si="1"/>
        <v>4.25</v>
      </c>
      <c r="G50" s="4">
        <f t="shared" si="0"/>
        <v>247140.22658096868</v>
      </c>
      <c r="H50" s="42">
        <f t="shared" si="2"/>
        <v>8.4470890486412173</v>
      </c>
      <c r="I50" s="10">
        <f t="shared" si="3"/>
        <v>1.2710386389785335</v>
      </c>
      <c r="J50" s="4">
        <f t="shared" si="4"/>
        <v>1034.3553819628514</v>
      </c>
      <c r="K50" s="4">
        <f t="shared" si="5"/>
        <v>232.53347015935691</v>
      </c>
      <c r="L50" s="42">
        <f>Pressure!Q50</f>
        <v>3.2799781983067974E-2</v>
      </c>
      <c r="M50" s="10">
        <f t="shared" si="8"/>
        <v>1.3143561366588778</v>
      </c>
      <c r="N50" s="10">
        <f t="shared" si="7"/>
        <v>2.5616829820695148</v>
      </c>
    </row>
    <row r="51" spans="3:14">
      <c r="C51" s="4">
        <f>Pressure!AB51*1000000</f>
        <v>5412890.5361690689</v>
      </c>
      <c r="D51" s="78">
        <f>Pressure!I51</f>
        <v>1.5059214621494855E-4</v>
      </c>
      <c r="E51" s="40">
        <f>Pressure!H51</f>
        <v>150.59214621494854</v>
      </c>
      <c r="F51" s="10">
        <f t="shared" si="1"/>
        <v>4.25</v>
      </c>
      <c r="G51" s="4">
        <f t="shared" si="0"/>
        <v>247550.59952384056</v>
      </c>
      <c r="H51" s="42">
        <f t="shared" si="2"/>
        <v>8.45808469650785</v>
      </c>
      <c r="I51" s="10">
        <f t="shared" si="3"/>
        <v>1.2711703179232747</v>
      </c>
      <c r="J51" s="4">
        <f t="shared" si="4"/>
        <v>1036.1802514479077</v>
      </c>
      <c r="K51" s="4">
        <f t="shared" si="5"/>
        <v>232.94371913311176</v>
      </c>
      <c r="L51" s="42">
        <f>Pressure!Q51</f>
        <v>3.4070973789633766E-2</v>
      </c>
      <c r="M51" s="10">
        <f t="shared" si="8"/>
        <v>1.3160239661971338</v>
      </c>
      <c r="N51" s="10">
        <f t="shared" si="7"/>
        <v>2.5616829820695148</v>
      </c>
    </row>
    <row r="52" spans="3:14">
      <c r="C52" s="4">
        <f>Pressure!AB52*1000000</f>
        <v>5421188.0012759026</v>
      </c>
      <c r="D52" s="78">
        <f>Pressure!I52</f>
        <v>1.5059214621494855E-4</v>
      </c>
      <c r="E52" s="40">
        <f>Pressure!H52</f>
        <v>150.59214621494854</v>
      </c>
      <c r="F52" s="10">
        <f t="shared" si="1"/>
        <v>4.25</v>
      </c>
      <c r="G52" s="4">
        <f t="shared" si="0"/>
        <v>247930.07190518646</v>
      </c>
      <c r="H52" s="42">
        <f t="shared" si="2"/>
        <v>8.4682495250115544</v>
      </c>
      <c r="I52" s="10">
        <f t="shared" si="3"/>
        <v>1.2712916937009793</v>
      </c>
      <c r="J52" s="4">
        <f t="shared" si="4"/>
        <v>1037.8677105778729</v>
      </c>
      <c r="K52" s="4">
        <f t="shared" si="5"/>
        <v>233.32307688005776</v>
      </c>
      <c r="L52" s="42">
        <f>Pressure!Q52</f>
        <v>3.5341492988547156E-2</v>
      </c>
      <c r="M52" s="10">
        <f t="shared" si="8"/>
        <v>1.3175588776104725</v>
      </c>
      <c r="N52" s="10">
        <f t="shared" si="7"/>
        <v>2.5616829820695148</v>
      </c>
    </row>
    <row r="53" spans="3:14">
      <c r="C53" s="4">
        <f>Pressure!AB53*1000000</f>
        <v>5428957.2783681238</v>
      </c>
      <c r="D53" s="78">
        <f>Pressure!I53</f>
        <v>1.5059214621494855E-4</v>
      </c>
      <c r="E53" s="40">
        <f>Pressure!H53</f>
        <v>150.59214621494854</v>
      </c>
      <c r="F53" s="10">
        <f t="shared" si="1"/>
        <v>4.25</v>
      </c>
      <c r="G53" s="4">
        <f t="shared" si="0"/>
        <v>248285.38838335921</v>
      </c>
      <c r="H53" s="42">
        <f t="shared" si="2"/>
        <v>8.4777648081187245</v>
      </c>
      <c r="I53" s="10">
        <f t="shared" si="3"/>
        <v>1.2714050067751792</v>
      </c>
      <c r="J53" s="4">
        <f t="shared" si="4"/>
        <v>1039.4477518788842</v>
      </c>
      <c r="K53" s="4">
        <f t="shared" si="5"/>
        <v>233.67828602106115</v>
      </c>
      <c r="L53" s="42">
        <f>Pressure!Q53</f>
        <v>3.6611391533755804E-2</v>
      </c>
      <c r="M53" s="10">
        <f t="shared" si="8"/>
        <v>1.3189899418566322</v>
      </c>
      <c r="N53" s="10">
        <f t="shared" si="7"/>
        <v>2.5616829820695148</v>
      </c>
    </row>
    <row r="54" spans="3:14">
      <c r="C54" s="4">
        <f>Pressure!AB54*1000000</f>
        <v>5436312.730802347</v>
      </c>
      <c r="D54" s="78">
        <f>Pressure!I54</f>
        <v>1.5059214621494855E-4</v>
      </c>
      <c r="E54" s="40">
        <f>Pressure!H54</f>
        <v>150.59214621494854</v>
      </c>
      <c r="F54" s="10">
        <f t="shared" si="1"/>
        <v>4.25</v>
      </c>
      <c r="G54" s="4">
        <f t="shared" si="0"/>
        <v>248621.77919852425</v>
      </c>
      <c r="H54" s="42">
        <f t="shared" si="2"/>
        <v>8.4867710538973231</v>
      </c>
      <c r="I54" s="10">
        <f t="shared" si="3"/>
        <v>1.2715119858503103</v>
      </c>
      <c r="J54" s="4">
        <f t="shared" si="4"/>
        <v>1040.9436334771003</v>
      </c>
      <c r="K54" s="4">
        <f t="shared" si="5"/>
        <v>234.01457521628981</v>
      </c>
      <c r="L54" s="42">
        <f>Pressure!Q54</f>
        <v>3.7880710068755125E-2</v>
      </c>
      <c r="M54" s="10">
        <f t="shared" si="8"/>
        <v>1.3203396727426331</v>
      </c>
      <c r="N54" s="10">
        <f t="shared" si="7"/>
        <v>2.5616829820695148</v>
      </c>
    </row>
    <row r="55" spans="3:14">
      <c r="C55" s="4">
        <f>Pressure!AB55*1000000</f>
        <v>5443343.1391006336</v>
      </c>
      <c r="D55" s="78">
        <f>Pressure!I55</f>
        <v>1.5059214621494855E-4</v>
      </c>
      <c r="E55" s="40">
        <f>Pressure!H55</f>
        <v>150.59214621494854</v>
      </c>
      <c r="F55" s="10">
        <f t="shared" si="1"/>
        <v>4.25</v>
      </c>
      <c r="G55" s="4">
        <f t="shared" si="0"/>
        <v>248943.30459747865</v>
      </c>
      <c r="H55" s="42">
        <f t="shared" si="2"/>
        <v>8.4953772969788286</v>
      </c>
      <c r="I55" s="10">
        <f t="shared" si="3"/>
        <v>1.2716139671886788</v>
      </c>
      <c r="J55" s="4">
        <f t="shared" si="4"/>
        <v>1042.3734107063599</v>
      </c>
      <c r="K55" s="4">
        <f t="shared" si="5"/>
        <v>234.33600348598532</v>
      </c>
      <c r="L55" s="42">
        <f>Pressure!Q55</f>
        <v>3.9149480495363077E-2</v>
      </c>
      <c r="M55" s="10">
        <f t="shared" si="8"/>
        <v>1.3216255274541338</v>
      </c>
      <c r="N55" s="10">
        <f t="shared" si="7"/>
        <v>2.5616829820695148</v>
      </c>
    </row>
    <row r="56" spans="3:14">
      <c r="C56" s="4">
        <f>Pressure!AB56*1000000</f>
        <v>5450117.4955175063</v>
      </c>
      <c r="D56" s="78">
        <f>Pressure!I56</f>
        <v>1.5059214621494855E-4</v>
      </c>
      <c r="E56" s="40">
        <f>Pressure!H56</f>
        <v>150.59214621494854</v>
      </c>
      <c r="F56" s="10">
        <f t="shared" si="1"/>
        <v>4.25</v>
      </c>
      <c r="G56" s="4">
        <f t="shared" si="0"/>
        <v>249253.11983966382</v>
      </c>
      <c r="H56" s="42">
        <f t="shared" si="2"/>
        <v>8.5036682410691036</v>
      </c>
      <c r="I56" s="10">
        <f t="shared" si="3"/>
        <v>1.2717119853990202</v>
      </c>
      <c r="J56" s="4">
        <f t="shared" si="4"/>
        <v>1043.7511145518242</v>
      </c>
      <c r="K56" s="4">
        <f t="shared" si="5"/>
        <v>234.64572513642017</v>
      </c>
      <c r="L56" s="42">
        <f>Pressure!Q56</f>
        <v>4.0417727948505205E-2</v>
      </c>
      <c r="M56" s="10">
        <f t="shared" si="8"/>
        <v>1.3228610580480114</v>
      </c>
      <c r="N56" s="10">
        <f t="shared" si="7"/>
        <v>2.5616829820695148</v>
      </c>
    </row>
    <row r="57" spans="3:14">
      <c r="C57" s="4">
        <f>Pressure!AB57*1000000</f>
        <v>5456689.4686869644</v>
      </c>
      <c r="D57" s="78">
        <f>Pressure!I57</f>
        <v>1.5059214621494855E-4</v>
      </c>
      <c r="E57" s="40">
        <f>Pressure!H57</f>
        <v>150.59214621494854</v>
      </c>
      <c r="F57" s="10">
        <f t="shared" si="1"/>
        <v>4.25</v>
      </c>
      <c r="G57" s="4">
        <f t="shared" si="0"/>
        <v>249553.67938124016</v>
      </c>
      <c r="H57" s="42">
        <f t="shared" si="2"/>
        <v>8.5117097575759466</v>
      </c>
      <c r="I57" s="10">
        <f t="shared" si="3"/>
        <v>1.2718068427475531</v>
      </c>
      <c r="J57" s="4">
        <f t="shared" si="4"/>
        <v>1045.0876596272058</v>
      </c>
      <c r="K57" s="4">
        <f t="shared" si="5"/>
        <v>234.94619388229077</v>
      </c>
      <c r="L57" s="42">
        <f>Pressure!Q57</f>
        <v>4.1685472317356941E-2</v>
      </c>
      <c r="M57" s="10">
        <f t="shared" si="8"/>
        <v>1.3240567967023134</v>
      </c>
      <c r="N57" s="10">
        <f t="shared" si="7"/>
        <v>2.5616829820695148</v>
      </c>
    </row>
    <row r="58" spans="3:14">
      <c r="C58" s="4">
        <f>Pressure!AB58*1000000</f>
        <v>5463100.8480068622</v>
      </c>
      <c r="D58" s="78">
        <f>Pressure!I58</f>
        <v>1.5059214621494855E-4</v>
      </c>
      <c r="E58" s="40">
        <f>Pressure!H58</f>
        <v>150.59214621494854</v>
      </c>
      <c r="F58" s="10">
        <f t="shared" si="1"/>
        <v>4.25</v>
      </c>
      <c r="G58" s="4">
        <f t="shared" si="0"/>
        <v>249846.89439894838</v>
      </c>
      <c r="H58" s="42">
        <f t="shared" si="2"/>
        <v>8.5195531247445633</v>
      </c>
      <c r="I58" s="10">
        <f t="shared" si="3"/>
        <v>1.271899162221001</v>
      </c>
      <c r="J58" s="4">
        <f t="shared" si="4"/>
        <v>1046.3915446607348</v>
      </c>
      <c r="K58" s="4">
        <f t="shared" si="5"/>
        <v>235.2393203229924</v>
      </c>
      <c r="L58" s="42">
        <f>Pressure!Q58</f>
        <v>4.2952729419095455E-2</v>
      </c>
      <c r="M58" s="10">
        <f t="shared" si="8"/>
        <v>1.325220937386155</v>
      </c>
      <c r="N58" s="10">
        <f t="shared" si="7"/>
        <v>2.5616829820695148</v>
      </c>
    </row>
    <row r="59" spans="3:14">
      <c r="C59" s="4">
        <f>Pressure!AB59*1000000</f>
        <v>5469384.2041293904</v>
      </c>
      <c r="D59" s="78">
        <f>Pressure!I59</f>
        <v>1.5059214621494855E-4</v>
      </c>
      <c r="E59" s="40">
        <f>Pressure!H59</f>
        <v>150.59214621494854</v>
      </c>
      <c r="F59" s="10">
        <f t="shared" si="1"/>
        <v>4.25</v>
      </c>
      <c r="G59" s="4">
        <f t="shared" si="0"/>
        <v>250134.25446373448</v>
      </c>
      <c r="H59" s="42">
        <f t="shared" si="2"/>
        <v>8.5272383001130656</v>
      </c>
      <c r="I59" s="10">
        <f t="shared" si="3"/>
        <v>1.2719894282483082</v>
      </c>
      <c r="J59" s="4">
        <f t="shared" si="4"/>
        <v>1047.6693935602802</v>
      </c>
      <c r="K59" s="4">
        <f t="shared" si="5"/>
        <v>235.52659357948838</v>
      </c>
      <c r="L59" s="42">
        <f>Pressure!Q59</f>
        <v>4.4219511906012601E-2</v>
      </c>
      <c r="M59" s="10">
        <f t="shared" si="8"/>
        <v>1.3263598615378354</v>
      </c>
      <c r="N59" s="10">
        <f t="shared" si="7"/>
        <v>2.5616829820695148</v>
      </c>
    </row>
    <row r="60" spans="3:14">
      <c r="C60" s="4">
        <f>Pressure!AB60*1000000</f>
        <v>5475564.9463052247</v>
      </c>
      <c r="D60" s="78">
        <f>Pressure!I60</f>
        <v>1.5059214621494855E-4</v>
      </c>
      <c r="E60" s="40">
        <f>Pressure!H60</f>
        <v>150.59214621494854</v>
      </c>
      <c r="F60" s="10">
        <f t="shared" si="1"/>
        <v>4.25</v>
      </c>
      <c r="G60" s="4">
        <f t="shared" si="0"/>
        <v>250416.92163036315</v>
      </c>
      <c r="H60" s="42">
        <f t="shared" si="2"/>
        <v>8.5347964498267892</v>
      </c>
      <c r="I60" s="10">
        <f t="shared" si="3"/>
        <v>1.2720780180164433</v>
      </c>
      <c r="J60" s="4">
        <f t="shared" si="4"/>
        <v>1048.9263738163324</v>
      </c>
      <c r="K60" s="4">
        <f t="shared" si="5"/>
        <v>235.80917535549941</v>
      </c>
      <c r="L60" s="42">
        <f>Pressure!Q60</f>
        <v>4.5485829967557657E-2</v>
      </c>
      <c r="M60" s="10">
        <f t="shared" si="8"/>
        <v>1.3274785439939607</v>
      </c>
      <c r="N60" s="10">
        <f t="shared" si="7"/>
        <v>2.5616829820695148</v>
      </c>
    </row>
    <row r="61" spans="3:14">
      <c r="C61" s="4">
        <f>Pressure!AB61*1000000</f>
        <v>5481662.9150670562</v>
      </c>
      <c r="D61" s="78">
        <f>Pressure!I61</f>
        <v>1.5059214621494855E-4</v>
      </c>
      <c r="E61" s="40">
        <f>Pressure!H61</f>
        <v>150.59214621494854</v>
      </c>
      <c r="F61" s="10">
        <f t="shared" si="1"/>
        <v>4.25</v>
      </c>
      <c r="G61" s="4">
        <f t="shared" si="0"/>
        <v>250695.80327646004</v>
      </c>
      <c r="H61" s="42">
        <f t="shared" si="2"/>
        <v>8.5422519058530231</v>
      </c>
      <c r="I61" s="10">
        <f t="shared" si="3"/>
        <v>1.2721652255971756</v>
      </c>
      <c r="J61" s="4">
        <f t="shared" si="4"/>
        <v>1050.1665204067556</v>
      </c>
      <c r="K61" s="4">
        <f t="shared" si="5"/>
        <v>236.08797275454242</v>
      </c>
      <c r="L61" s="42">
        <f>Pressure!Q61</f>
        <v>4.6751691874382828E-2</v>
      </c>
      <c r="M61" s="10">
        <f t="shared" si="8"/>
        <v>1.3285808668422021</v>
      </c>
      <c r="N61" s="10">
        <f t="shared" si="7"/>
        <v>2.5616829820695148</v>
      </c>
    </row>
    <row r="62" spans="3:14">
      <c r="C62" s="4">
        <f>Pressure!AB62*1000000</f>
        <v>5487693.6164951241</v>
      </c>
      <c r="D62" s="78">
        <f>Pressure!I62</f>
        <v>1.5059214621494855E-4</v>
      </c>
      <c r="E62" s="40">
        <f>Pressure!H62</f>
        <v>150.59214621494854</v>
      </c>
      <c r="F62" s="10">
        <f t="shared" si="1"/>
        <v>4.25</v>
      </c>
      <c r="G62" s="4">
        <f t="shared" si="0"/>
        <v>250971.60854983327</v>
      </c>
      <c r="H62" s="42">
        <f t="shared" si="2"/>
        <v>8.5496236821711946</v>
      </c>
      <c r="I62" s="10">
        <f t="shared" si="3"/>
        <v>1.2722512805655541</v>
      </c>
      <c r="J62" s="4">
        <f t="shared" si="4"/>
        <v>1051.392986809911</v>
      </c>
      <c r="K62" s="4">
        <f t="shared" si="5"/>
        <v>236.36369471019987</v>
      </c>
      <c r="L62" s="42">
        <f>Pressure!Q62</f>
        <v>4.8017104400464916E-2</v>
      </c>
      <c r="M62" s="10">
        <f t="shared" si="8"/>
        <v>1.3296698623694352</v>
      </c>
      <c r="N62" s="10">
        <f t="shared" si="7"/>
        <v>2.5616829820695148</v>
      </c>
    </row>
    <row r="63" spans="3:14">
      <c r="C63" s="4">
        <f>Pressure!AB63*1000000</f>
        <v>5493669.1796956221</v>
      </c>
      <c r="D63" s="78">
        <f>Pressure!I63</f>
        <v>1.5059214621494855E-4</v>
      </c>
      <c r="E63" s="40">
        <f>Pressure!H63</f>
        <v>150.59214621494854</v>
      </c>
      <c r="F63" s="10">
        <f t="shared" si="1"/>
        <v>4.25</v>
      </c>
      <c r="G63" s="4">
        <f t="shared" si="0"/>
        <v>251244.89215734231</v>
      </c>
      <c r="H63" s="42">
        <f t="shared" si="2"/>
        <v>8.556926650558804</v>
      </c>
      <c r="I63" s="10">
        <f t="shared" si="3"/>
        <v>1.2723363623888657</v>
      </c>
      <c r="J63" s="4">
        <f t="shared" si="4"/>
        <v>1052.6082397274629</v>
      </c>
      <c r="K63" s="4">
        <f t="shared" si="5"/>
        <v>236.63689576176046</v>
      </c>
      <c r="L63" s="42">
        <f>Pressure!Q63</f>
        <v>4.9282073151005051E-2</v>
      </c>
      <c r="M63" s="10">
        <f t="shared" si="8"/>
        <v>1.3307479013339469</v>
      </c>
      <c r="N63" s="10">
        <f t="shared" si="7"/>
        <v>2.5616829820695148</v>
      </c>
    </row>
    <row r="64" spans="3:14">
      <c r="C64" s="4">
        <f>Pressure!AB64*1000000</f>
        <v>5499599.1003052546</v>
      </c>
      <c r="D64" s="78">
        <f>Pressure!I64</f>
        <v>1.5059214621494855E-4</v>
      </c>
      <c r="E64" s="40">
        <f>Pressure!H64</f>
        <v>150.59214621494854</v>
      </c>
      <c r="F64" s="10">
        <f t="shared" si="1"/>
        <v>4.25</v>
      </c>
      <c r="G64" s="4">
        <f t="shared" si="0"/>
        <v>251516.08836798696</v>
      </c>
      <c r="H64" s="42">
        <f t="shared" si="2"/>
        <v>8.5641724533402233</v>
      </c>
      <c r="I64" s="10">
        <f t="shared" si="3"/>
        <v>1.2724206115620227</v>
      </c>
      <c r="J64" s="4">
        <f t="shared" si="4"/>
        <v>1053.8142102912259</v>
      </c>
      <c r="K64" s="4">
        <f t="shared" si="5"/>
        <v>236.90801004703607</v>
      </c>
      <c r="L64" s="42">
        <f>Pressure!Q64</f>
        <v>5.05466028174179E-2</v>
      </c>
      <c r="M64" s="10">
        <f t="shared" si="8"/>
        <v>1.3318168390233343</v>
      </c>
      <c r="N64" s="10">
        <f t="shared" si="7"/>
        <v>2.5616829820695148</v>
      </c>
    </row>
    <row r="65" spans="3:14">
      <c r="C65" s="4">
        <f>Pressure!AB65*1000000</f>
        <v>5505490.8183992337</v>
      </c>
      <c r="D65" s="78">
        <f>Pressure!I65</f>
        <v>1.5059214621494855E-4</v>
      </c>
      <c r="E65" s="40">
        <f>Pressure!H65</f>
        <v>150.59214621494854</v>
      </c>
      <c r="F65" s="10">
        <f t="shared" si="1"/>
        <v>4.25</v>
      </c>
      <c r="G65" s="4">
        <f t="shared" si="0"/>
        <v>251785.53744268083</v>
      </c>
      <c r="H65" s="42">
        <f t="shared" si="2"/>
        <v>8.5713702126473024</v>
      </c>
      <c r="I65" s="10">
        <f t="shared" si="3"/>
        <v>1.2725041382358679</v>
      </c>
      <c r="J65" s="4">
        <f t="shared" si="4"/>
        <v>1055.0124115925701</v>
      </c>
      <c r="K65" s="4">
        <f t="shared" si="5"/>
        <v>237.17737772415137</v>
      </c>
      <c r="L65" s="42">
        <f>Pressure!Q65</f>
        <v>5.1810697375831612E-2</v>
      </c>
      <c r="M65" s="10">
        <f t="shared" si="8"/>
        <v>1.3328781286806382</v>
      </c>
      <c r="N65" s="10">
        <f t="shared" si="7"/>
        <v>2.5616829820695148</v>
      </c>
    </row>
    <row r="66" spans="3:14">
      <c r="C66" s="4">
        <f>Pressure!AB66*1000000</f>
        <v>5511350.168113322</v>
      </c>
      <c r="D66" s="78">
        <f>Pressure!I66</f>
        <v>1.5059214621494855E-4</v>
      </c>
      <c r="E66" s="40">
        <f>Pressure!H66</f>
        <v>150.59214621494854</v>
      </c>
      <c r="F66" s="10">
        <f t="shared" si="1"/>
        <v>4.25</v>
      </c>
      <c r="G66" s="4">
        <f t="shared" si="0"/>
        <v>252053.50619705528</v>
      </c>
      <c r="H66" s="42">
        <f t="shared" si="2"/>
        <v>8.5785270820941726</v>
      </c>
      <c r="I66" s="10">
        <f t="shared" si="3"/>
        <v>1.2725870289107384</v>
      </c>
      <c r="J66" s="4">
        <f t="shared" si="4"/>
        <v>1056.2040301222526</v>
      </c>
      <c r="K66" s="4">
        <f t="shared" si="5"/>
        <v>237.44526552813556</v>
      </c>
      <c r="L66" s="42">
        <f>Pressure!Q66</f>
        <v>5.3074360241770473E-2</v>
      </c>
      <c r="M66" s="10">
        <f t="shared" si="8"/>
        <v>1.3339329096772985</v>
      </c>
      <c r="N66" s="10">
        <f t="shared" si="7"/>
        <v>2.5616829820695148</v>
      </c>
    </row>
    <row r="67" spans="3:14">
      <c r="C67" s="4">
        <f>Pressure!AB67*1000000</f>
        <v>5517181.7277843887</v>
      </c>
      <c r="D67" s="78">
        <f>Pressure!I67</f>
        <v>1.5059214621494855E-4</v>
      </c>
      <c r="E67" s="40">
        <f>Pressure!H67</f>
        <v>150.59214621494854</v>
      </c>
      <c r="F67" s="10">
        <f t="shared" si="1"/>
        <v>4.25</v>
      </c>
      <c r="G67" s="4">
        <f t="shared" si="0"/>
        <v>252320.20401462342</v>
      </c>
      <c r="H67" s="42">
        <f t="shared" si="2"/>
        <v>8.5856486762872759</v>
      </c>
      <c r="I67" s="10">
        <f t="shared" si="3"/>
        <v>1.272669351634901</v>
      </c>
      <c r="J67" s="4">
        <f t="shared" si="4"/>
        <v>1057.3899969786571</v>
      </c>
      <c r="K67" s="4">
        <f t="shared" si="5"/>
        <v>237.71188277924938</v>
      </c>
      <c r="L67" s="42">
        <f>Pressure!Q67</f>
        <v>5.4337594390812247E-2</v>
      </c>
      <c r="M67" s="10">
        <f t="shared" si="8"/>
        <v>1.3349820761222968</v>
      </c>
      <c r="N67" s="10">
        <f t="shared" si="7"/>
        <v>2.5616829820695148</v>
      </c>
    </row>
    <row r="68" spans="3:14">
      <c r="C68" s="4">
        <f>Pressure!AB68*1000000</f>
        <v>5522989.0928734578</v>
      </c>
      <c r="D68" s="78">
        <f>Pressure!I68</f>
        <v>1.5059214621494855E-4</v>
      </c>
      <c r="E68" s="40">
        <f>Pressure!H68</f>
        <v>150.59214621494854</v>
      </c>
      <c r="F68" s="10">
        <f t="shared" si="1"/>
        <v>4.25</v>
      </c>
      <c r="G68" s="4">
        <f t="shared" si="0"/>
        <v>252585.79532851509</v>
      </c>
      <c r="H68" s="42">
        <f t="shared" si="2"/>
        <v>8.5927394055378858</v>
      </c>
      <c r="I68" s="10">
        <f t="shared" si="3"/>
        <v>1.2727511600461472</v>
      </c>
      <c r="J68" s="4">
        <f t="shared" si="4"/>
        <v>1058.5710433722743</v>
      </c>
      <c r="K68" s="4">
        <f t="shared" si="5"/>
        <v>237.97739386094921</v>
      </c>
      <c r="L68" s="42">
        <f>Pressure!Q68</f>
        <v>5.5600402452795912E-2</v>
      </c>
      <c r="M68" s="10">
        <f t="shared" si="8"/>
        <v>1.3360263302992501</v>
      </c>
      <c r="N68" s="10">
        <f t="shared" si="7"/>
        <v>2.5616829820695148</v>
      </c>
    </row>
    <row r="69" spans="3:14">
      <c r="C69" s="4">
        <f>Pressure!AB69*1000000</f>
        <v>5528775.0888927812</v>
      </c>
      <c r="D69" s="78">
        <f>Pressure!I69</f>
        <v>1.5059214621494855E-4</v>
      </c>
      <c r="E69" s="40">
        <f>Pressure!H69</f>
        <v>150.59214621494854</v>
      </c>
      <c r="F69" s="10">
        <f t="shared" si="1"/>
        <v>4.25</v>
      </c>
      <c r="G69" s="4">
        <f t="shared" si="0"/>
        <v>252850.40935938366</v>
      </c>
      <c r="H69" s="42">
        <f t="shared" si="2"/>
        <v>8.599802736938706</v>
      </c>
      <c r="I69" s="10">
        <f t="shared" si="3"/>
        <v>1.2728324965171838</v>
      </c>
      <c r="J69" s="4">
        <f t="shared" si="4"/>
        <v>1059.7477439287741</v>
      </c>
      <c r="K69" s="4">
        <f t="shared" si="5"/>
        <v>238.24192795485231</v>
      </c>
      <c r="L69" s="42">
        <f>Pressure!Q69</f>
        <v>5.686278678544792E-2</v>
      </c>
      <c r="M69" s="10">
        <f t="shared" si="8"/>
        <v>1.3370662243256228</v>
      </c>
      <c r="N69" s="10">
        <f t="shared" si="7"/>
        <v>2.5616829820695148</v>
      </c>
    </row>
    <row r="70" spans="3:14">
      <c r="C70" s="4">
        <f>Pressure!AB70*1000000</f>
        <v>5534541.9376765797</v>
      </c>
      <c r="D70" s="78">
        <f>Pressure!I70</f>
        <v>1.5059214621494855E-4</v>
      </c>
      <c r="E70" s="40">
        <f>Pressure!H70</f>
        <v>150.59214621494854</v>
      </c>
      <c r="F70" s="10">
        <f t="shared" si="1"/>
        <v>4.25</v>
      </c>
      <c r="G70" s="4">
        <f t="shared" si="0"/>
        <v>253114.14771955434</v>
      </c>
      <c r="H70" s="42">
        <f t="shared" si="2"/>
        <v>8.6068413981908929</v>
      </c>
      <c r="I70" s="10">
        <f t="shared" si="3"/>
        <v>1.2729133946059967</v>
      </c>
      <c r="J70" s="4">
        <f t="shared" si="4"/>
        <v>1060.92055050356</v>
      </c>
      <c r="K70" s="4">
        <f t="shared" si="5"/>
        <v>238.50558664258801</v>
      </c>
      <c r="L70" s="42">
        <f>Pressure!Q70</f>
        <v>5.8124749531977382E-2</v>
      </c>
      <c r="M70" s="10">
        <f t="shared" si="8"/>
        <v>1.3381021926598886</v>
      </c>
      <c r="N70" s="10">
        <f t="shared" si="7"/>
        <v>2.5616829820695148</v>
      </c>
    </row>
    <row r="71" spans="3:14">
      <c r="C71" s="4">
        <f>Pressure!AB71*1000000</f>
        <v>5540291.3873354802</v>
      </c>
      <c r="D71" s="78">
        <f>Pressure!I71</f>
        <v>1.5059214621494855E-4</v>
      </c>
      <c r="E71" s="40">
        <f>Pressure!H71</f>
        <v>150.59214621494854</v>
      </c>
      <c r="F71" s="10">
        <f t="shared" si="1"/>
        <v>4.25</v>
      </c>
      <c r="G71" s="4">
        <f t="shared" si="0"/>
        <v>253377.09035629945</v>
      </c>
      <c r="H71" s="42">
        <f t="shared" si="2"/>
        <v>8.6138575368793795</v>
      </c>
      <c r="I71" s="10">
        <f t="shared" si="3"/>
        <v>1.2729938809666208</v>
      </c>
      <c r="J71" s="4">
        <f t="shared" si="4"/>
        <v>1062.0898186106588</v>
      </c>
      <c r="K71" s="4">
        <f t="shared" si="5"/>
        <v>238.76844984727728</v>
      </c>
      <c r="L71" s="42">
        <f>Pressure!Q71</f>
        <v>5.9386292666172506E-2</v>
      </c>
      <c r="M71" s="10">
        <f t="shared" si="8"/>
        <v>1.3391345774905492</v>
      </c>
      <c r="N71" s="10">
        <f t="shared" si="7"/>
        <v>2.5616829820695148</v>
      </c>
    </row>
    <row r="72" spans="3:14">
      <c r="C72" s="4">
        <f>Pressure!AB72*1000000</f>
        <v>5546024.8139156252</v>
      </c>
      <c r="D72" s="78">
        <f>Pressure!I72</f>
        <v>1.5059214621494855E-4</v>
      </c>
      <c r="E72" s="40">
        <f>Pressure!H72</f>
        <v>150.59214621494854</v>
      </c>
      <c r="F72" s="10">
        <f t="shared" si="1"/>
        <v>4.25</v>
      </c>
      <c r="G72" s="4">
        <f t="shared" si="0"/>
        <v>253639.30020106852</v>
      </c>
      <c r="H72" s="42">
        <f t="shared" si="2"/>
        <v>8.6208528450441122</v>
      </c>
      <c r="I72" s="10">
        <f t="shared" si="3"/>
        <v>1.2730739768405317</v>
      </c>
      <c r="J72" s="4">
        <f t="shared" si="4"/>
        <v>1063.2558280971805</v>
      </c>
      <c r="K72" s="4">
        <f t="shared" si="5"/>
        <v>239.03058048135887</v>
      </c>
      <c r="L72" s="42">
        <f>Pressure!Q72</f>
        <v>6.0647418027743046E-2</v>
      </c>
      <c r="M72" s="10">
        <f t="shared" si="8"/>
        <v>1.3401636485833979</v>
      </c>
      <c r="N72" s="10">
        <f t="shared" si="7"/>
        <v>2.5616829820695148</v>
      </c>
    </row>
    <row r="73" spans="3:14">
      <c r="C73" s="4">
        <f>Pressure!AB73*1000000</f>
        <v>5551743.3009891305</v>
      </c>
      <c r="D73" s="78">
        <f>Pressure!I73</f>
        <v>1.5059214621494855E-4</v>
      </c>
      <c r="E73" s="40">
        <f>Pressure!H73</f>
        <v>150.59214621494854</v>
      </c>
      <c r="F73" s="10">
        <f t="shared" si="1"/>
        <v>4.25</v>
      </c>
      <c r="G73" s="4">
        <f t="shared" si="0"/>
        <v>253900.82680944097</v>
      </c>
      <c r="H73" s="42">
        <f t="shared" si="2"/>
        <v>8.627828656689859</v>
      </c>
      <c r="I73" s="10">
        <f t="shared" si="3"/>
        <v>1.2731536992217314</v>
      </c>
      <c r="J73" s="4">
        <f t="shared" si="4"/>
        <v>1064.4187993296628</v>
      </c>
      <c r="K73" s="4">
        <f t="shared" si="5"/>
        <v>239.29202808544193</v>
      </c>
      <c r="L73" s="42">
        <f>Pressure!Q73</f>
        <v>6.1908127350043737E-2</v>
      </c>
      <c r="M73" s="10">
        <f t="shared" si="8"/>
        <v>1.3411896188098364</v>
      </c>
      <c r="N73" s="10">
        <f t="shared" si="7"/>
        <v>2.5616829820695148</v>
      </c>
    </row>
    <row r="74" spans="3:14">
      <c r="C74" s="4">
        <f>Pressure!AB74*1000000</f>
        <v>5557447.702030262</v>
      </c>
      <c r="D74" s="78">
        <f>Pressure!I74</f>
        <v>1.5059214621494855E-4</v>
      </c>
      <c r="E74" s="40">
        <f>Pressure!H74</f>
        <v>150.59214621494854</v>
      </c>
      <c r="F74" s="10">
        <f t="shared" si="1"/>
        <v>4.25</v>
      </c>
      <c r="G74" s="4">
        <f t="shared" si="0"/>
        <v>254161.70921380896</v>
      </c>
      <c r="H74" s="42">
        <f t="shared" si="2"/>
        <v>8.6347860241913761</v>
      </c>
      <c r="I74" s="10">
        <f t="shared" si="3"/>
        <v>1.2732330617678791</v>
      </c>
      <c r="J74" s="4">
        <f t="shared" si="4"/>
        <v>1065.5789058795428</v>
      </c>
      <c r="K74" s="4">
        <f t="shared" si="5"/>
        <v>239.55283168012744</v>
      </c>
      <c r="L74" s="42">
        <f>Pressure!Q74</f>
        <v>6.3168422281841372E-2</v>
      </c>
      <c r="M74" s="10">
        <f t="shared" si="8"/>
        <v>1.3422126563078765</v>
      </c>
      <c r="N74" s="10">
        <f t="shared" si="7"/>
        <v>2.5616829820695148</v>
      </c>
    </row>
    <row r="75" spans="3:14">
      <c r="C75" s="4">
        <f>Pressure!AB75*1000000</f>
        <v>5563138.6893302873</v>
      </c>
      <c r="D75" s="78">
        <f>Pressure!I75</f>
        <v>1.5059214621494855E-4</v>
      </c>
      <c r="E75" s="40">
        <f>Pressure!H75</f>
        <v>150.59214621494854</v>
      </c>
      <c r="F75" s="10">
        <f t="shared" si="1"/>
        <v>4.25</v>
      </c>
      <c r="G75" s="4">
        <f t="shared" si="0"/>
        <v>254421.97816042631</v>
      </c>
      <c r="H75" s="42">
        <f t="shared" si="2"/>
        <v>8.6417257781985608</v>
      </c>
      <c r="I75" s="10">
        <f t="shared" si="3"/>
        <v>1.2733120755132905</v>
      </c>
      <c r="J75" s="4">
        <f t="shared" si="4"/>
        <v>1066.7362844709919</v>
      </c>
      <c r="K75" s="4">
        <f t="shared" si="5"/>
        <v>239.81302200238116</v>
      </c>
      <c r="L75" s="42">
        <f>Pressure!Q75</f>
        <v>6.4428304404420378E-2</v>
      </c>
      <c r="M75" s="10">
        <f t="shared" si="8"/>
        <v>1.3432328940131451</v>
      </c>
      <c r="N75" s="10">
        <f t="shared" si="7"/>
        <v>2.5616829820695148</v>
      </c>
    </row>
    <row r="76" spans="3:14">
      <c r="C76" s="4">
        <f>Pressure!AB76*1000000</f>
        <v>5568816.7924022563</v>
      </c>
      <c r="D76" s="78">
        <f>Pressure!I76</f>
        <v>1.5059214621494855E-4</v>
      </c>
      <c r="E76" s="40">
        <f>Pressure!H76</f>
        <v>150.59214621494854</v>
      </c>
      <c r="F76" s="10">
        <f t="shared" si="1"/>
        <v>4.25</v>
      </c>
      <c r="G76" s="4">
        <f t="shared" si="0"/>
        <v>254681.65786579478</v>
      </c>
      <c r="H76" s="42">
        <f t="shared" si="2"/>
        <v>8.648648574661296</v>
      </c>
      <c r="I76" s="10">
        <f t="shared" si="3"/>
        <v>1.2733907494275682</v>
      </c>
      <c r="J76" s="4">
        <f t="shared" si="4"/>
        <v>1067.8910427913115</v>
      </c>
      <c r="K76" s="4">
        <f t="shared" si="5"/>
        <v>240.07262326138923</v>
      </c>
      <c r="L76" s="42">
        <f>Pressure!Q76</f>
        <v>6.5687775245038021E-2</v>
      </c>
      <c r="M76" s="10">
        <f t="shared" si="8"/>
        <v>1.3442504371362236</v>
      </c>
      <c r="N76" s="10">
        <f t="shared" si="7"/>
        <v>2.5616829820695148</v>
      </c>
    </row>
    <row r="77" spans="3:14">
      <c r="C77" s="4">
        <f>Pressure!AB77*1000000</f>
        <v>5574482.4281475237</v>
      </c>
      <c r="D77" s="78">
        <f>Pressure!I77</f>
        <v>1.5059214621494855E-4</v>
      </c>
      <c r="E77" s="40">
        <f>Pressure!H77</f>
        <v>150.59214621494854</v>
      </c>
      <c r="F77" s="10">
        <f t="shared" si="1"/>
        <v>4.25</v>
      </c>
      <c r="G77" s="4">
        <f t="shared" si="0"/>
        <v>254940.76739628552</v>
      </c>
      <c r="H77" s="42">
        <f t="shared" si="2"/>
        <v>8.6555549317601965</v>
      </c>
      <c r="I77" s="10">
        <f t="shared" si="3"/>
        <v>1.2734690908535042</v>
      </c>
      <c r="J77" s="4">
        <f t="shared" si="4"/>
        <v>1069.0432656259136</v>
      </c>
      <c r="K77" s="4">
        <f t="shared" si="5"/>
        <v>240.33165451776304</v>
      </c>
      <c r="L77" s="42">
        <f>Pressure!Q77</f>
        <v>6.6946836287517464E-2</v>
      </c>
      <c r="M77" s="10">
        <f t="shared" si="8"/>
        <v>1.3452653690329388</v>
      </c>
      <c r="N77" s="10">
        <f t="shared" si="7"/>
        <v>2.5616829820695148</v>
      </c>
    </row>
    <row r="78" spans="3:14">
      <c r="C78" s="4">
        <f>Pressure!AB78*1000000</f>
        <v>5580135.9245785149</v>
      </c>
      <c r="D78" s="78">
        <f>Pressure!I78</f>
        <v>1.5059214621494855E-4</v>
      </c>
      <c r="E78" s="40">
        <f>Pressure!H78</f>
        <v>150.59214621494854</v>
      </c>
      <c r="F78" s="10">
        <f t="shared" si="1"/>
        <v>4.25</v>
      </c>
      <c r="G78" s="4">
        <f t="shared" si="0"/>
        <v>255199.32175306516</v>
      </c>
      <c r="H78" s="42">
        <f t="shared" si="2"/>
        <v>8.6624452589434515</v>
      </c>
      <c r="I78" s="10">
        <f t="shared" si="3"/>
        <v>1.2735471058507433</v>
      </c>
      <c r="J78" s="4">
        <f t="shared" si="4"/>
        <v>1070.1930196828296</v>
      </c>
      <c r="K78" s="4">
        <f t="shared" si="5"/>
        <v>240.59013076813758</v>
      </c>
      <c r="L78" s="42">
        <f>Pressure!Q78</f>
        <v>6.8205488980595808E-2</v>
      </c>
      <c r="M78" s="10">
        <f t="shared" si="8"/>
        <v>1.3462777558173809</v>
      </c>
      <c r="N78" s="10">
        <f t="shared" si="7"/>
        <v>2.5616829820695148</v>
      </c>
    </row>
    <row r="79" spans="3:14">
      <c r="C79" s="4">
        <f>Pressure!AB79*1000000</f>
        <v>5585777.5394881666</v>
      </c>
      <c r="D79" s="78">
        <f>Pressure!I79</f>
        <v>1.5059214621494855E-4</v>
      </c>
      <c r="E79" s="40">
        <f>Pressure!H79</f>
        <v>150.59214621494854</v>
      </c>
      <c r="F79" s="10">
        <f t="shared" si="1"/>
        <v>4.25</v>
      </c>
      <c r="G79" s="4">
        <f t="shared" si="0"/>
        <v>255457.33272591504</v>
      </c>
      <c r="H79" s="42">
        <f t="shared" si="2"/>
        <v>8.6693198797742621</v>
      </c>
      <c r="I79" s="10">
        <f t="shared" si="3"/>
        <v>1.2736247994656982</v>
      </c>
      <c r="J79" s="4">
        <f t="shared" si="4"/>
        <v>1071.3403573895225</v>
      </c>
      <c r="K79" s="4">
        <f t="shared" si="5"/>
        <v>240.84806379873265</v>
      </c>
      <c r="L79" s="42">
        <f>Pressure!Q79</f>
        <v>6.9463734744508926E-2</v>
      </c>
      <c r="M79" s="10">
        <f t="shared" si="8"/>
        <v>1.3472876499899207</v>
      </c>
      <c r="N79" s="10">
        <f t="shared" si="7"/>
        <v>2.5616829820695148</v>
      </c>
    </row>
    <row r="80" spans="3:14">
      <c r="C80" s="4">
        <f>Pressure!AB80*1000000</f>
        <v>5591407.4751535142</v>
      </c>
      <c r="D80" s="78">
        <f>Pressure!I80</f>
        <v>1.5059214621494855E-4</v>
      </c>
      <c r="E80" s="40">
        <f>Pressure!H80</f>
        <v>150.59214621494854</v>
      </c>
      <c r="F80" s="10">
        <f t="shared" si="1"/>
        <v>4.25</v>
      </c>
      <c r="G80" s="4">
        <f t="shared" si="0"/>
        <v>255714.80956567836</v>
      </c>
      <c r="H80" s="42">
        <f t="shared" si="2"/>
        <v>8.6761790499216218</v>
      </c>
      <c r="I80" s="10">
        <f t="shared" si="3"/>
        <v>1.2737021759437086</v>
      </c>
      <c r="J80" s="4">
        <f t="shared" si="4"/>
        <v>1072.485319883162</v>
      </c>
      <c r="K80" s="4">
        <f t="shared" si="5"/>
        <v>241.10546285759679</v>
      </c>
      <c r="L80" s="42">
        <f>Pressure!Q80</f>
        <v>7.072157497619061E-2</v>
      </c>
      <c r="M80" s="10">
        <f t="shared" si="8"/>
        <v>1.3482950932929083</v>
      </c>
      <c r="N80" s="10">
        <f t="shared" si="7"/>
        <v>2.5616829820695148</v>
      </c>
    </row>
    <row r="81" spans="3:14">
      <c r="C81" s="4">
        <f>Pressure!AB81*1000000</f>
        <v>5597025.8899265211</v>
      </c>
      <c r="D81" s="78">
        <f>Pressure!I81</f>
        <v>1.5059214621494855E-4</v>
      </c>
      <c r="E81" s="40">
        <f>Pressure!H81</f>
        <v>150.59214621494854</v>
      </c>
      <c r="F81" s="10">
        <f t="shared" si="1"/>
        <v>4.25</v>
      </c>
      <c r="G81" s="4">
        <f t="shared" si="0"/>
        <v>255971.75951434954</v>
      </c>
      <c r="H81" s="42">
        <f t="shared" si="2"/>
        <v>8.6830229713400442</v>
      </c>
      <c r="I81" s="10">
        <f t="shared" si="3"/>
        <v>1.2737792388959583</v>
      </c>
      <c r="J81" s="4">
        <f t="shared" si="4"/>
        <v>1073.6279393678565</v>
      </c>
      <c r="K81" s="4">
        <f t="shared" si="5"/>
        <v>241.36233518453679</v>
      </c>
      <c r="L81" s="42">
        <f>Pressure!Q81</f>
        <v>7.1979011053381753E-2</v>
      </c>
      <c r="M81" s="10">
        <f t="shared" si="8"/>
        <v>1.3493001189602496</v>
      </c>
      <c r="N81" s="10">
        <f t="shared" si="7"/>
        <v>2.5616829820695148</v>
      </c>
    </row>
    <row r="82" spans="3:14">
      <c r="C82" s="4">
        <f>Pressure!AB82*1000000</f>
        <v>5602632.9073779471</v>
      </c>
      <c r="D82" s="78">
        <f>Pressure!I82</f>
        <v>1.5059214621494855E-4</v>
      </c>
      <c r="E82" s="40">
        <f>Pressure!H82</f>
        <v>150.59214621494854</v>
      </c>
      <c r="F82" s="10">
        <f t="shared" si="1"/>
        <v>4.25</v>
      </c>
      <c r="G82" s="4">
        <f t="shared" si="0"/>
        <v>256228.18822325589</v>
      </c>
      <c r="H82" s="42">
        <f t="shared" si="2"/>
        <v>8.689851803453692</v>
      </c>
      <c r="I82" s="10">
        <f t="shared" si="3"/>
        <v>1.2738559914309011</v>
      </c>
      <c r="J82" s="4">
        <f t="shared" si="4"/>
        <v>1074.7682409742461</v>
      </c>
      <c r="K82" s="4">
        <f t="shared" si="5"/>
        <v>241.61868642917273</v>
      </c>
      <c r="L82" s="42">
        <f>Pressure!Q82</f>
        <v>7.3236044337881556E-2</v>
      </c>
      <c r="M82" s="10">
        <f t="shared" si="8"/>
        <v>1.3503027534911325</v>
      </c>
      <c r="N82" s="10">
        <f t="shared" si="7"/>
        <v>2.5616829820695148</v>
      </c>
    </row>
    <row r="83" spans="3:14">
      <c r="C83" s="4">
        <f>Pressure!AB83*1000000</f>
        <v>5608228.6235180106</v>
      </c>
      <c r="D83" s="78">
        <f>Pressure!I83</f>
        <v>1.5059214621494855E-4</v>
      </c>
      <c r="E83" s="40">
        <f>Pressure!H83</f>
        <v>150.59214621494854</v>
      </c>
      <c r="F83" s="10">
        <f t="shared" si="1"/>
        <v>4.25</v>
      </c>
      <c r="G83" s="4">
        <f t="shared" si="0"/>
        <v>256484.10008328367</v>
      </c>
      <c r="H83" s="42">
        <f t="shared" si="2"/>
        <v>8.6966656719866826</v>
      </c>
      <c r="I83" s="10">
        <f t="shared" si="3"/>
        <v>1.2739324362578452</v>
      </c>
      <c r="J83" s="4">
        <f t="shared" si="4"/>
        <v>1075.9062442279705</v>
      </c>
      <c r="K83" s="4">
        <f t="shared" si="5"/>
        <v>241.87452098106436</v>
      </c>
      <c r="L83" s="42">
        <f>Pressure!Q83</f>
        <v>7.4492676178122622E-2</v>
      </c>
      <c r="M83" s="10">
        <f t="shared" si="8"/>
        <v>1.3513030180495837</v>
      </c>
      <c r="N83" s="10">
        <f t="shared" si="7"/>
        <v>2.5616829820695148</v>
      </c>
    </row>
    <row r="84" spans="3:14">
      <c r="C84" s="4">
        <f>Pressure!AB84*1000000</f>
        <v>5613813.1125016026</v>
      </c>
      <c r="D84" s="78">
        <f>Pressure!I84</f>
        <v>1.5059214621494855E-4</v>
      </c>
      <c r="E84" s="40">
        <f>Pressure!H84</f>
        <v>150.59214621494854</v>
      </c>
      <c r="F84" s="10">
        <f t="shared" si="1"/>
        <v>4.25</v>
      </c>
      <c r="G84" s="4">
        <f t="shared" si="0"/>
        <v>256739.49848579802</v>
      </c>
      <c r="H84" s="42">
        <f t="shared" si="2"/>
        <v>8.7034646759389194</v>
      </c>
      <c r="I84" s="10">
        <f t="shared" si="3"/>
        <v>1.2740085757686483</v>
      </c>
      <c r="J84" s="4">
        <f t="shared" si="4"/>
        <v>1077.0419642099434</v>
      </c>
      <c r="K84" s="4">
        <f t="shared" si="5"/>
        <v>242.12984223055247</v>
      </c>
      <c r="L84" s="42">
        <f>Pressure!Q84</f>
        <v>7.5748907911212901E-2</v>
      </c>
      <c r="M84" s="10">
        <f t="shared" si="8"/>
        <v>1.3523009295697865</v>
      </c>
      <c r="N84" s="10">
        <f t="shared" si="7"/>
        <v>2.5616829820695148</v>
      </c>
    </row>
    <row r="85" spans="3:14">
      <c r="C85" s="4">
        <f>Pressure!AB85*1000000</f>
        <v>5619386.4311390556</v>
      </c>
      <c r="D85" s="78">
        <f>Pressure!I85</f>
        <v>1.5059214621494855E-4</v>
      </c>
      <c r="E85" s="40">
        <f>Pressure!H85</f>
        <v>150.59214621494854</v>
      </c>
      <c r="F85" s="10">
        <f t="shared" si="1"/>
        <v>4.25</v>
      </c>
      <c r="G85" s="4">
        <f t="shared" si="0"/>
        <v>256994.38602893599</v>
      </c>
      <c r="H85" s="42">
        <f t="shared" si="2"/>
        <v>8.710248893100454</v>
      </c>
      <c r="I85" s="10">
        <f t="shared" si="3"/>
        <v>1.2740844121021886</v>
      </c>
      <c r="J85" s="4">
        <f t="shared" si="4"/>
        <v>1078.1754124737065</v>
      </c>
      <c r="K85" s="4">
        <f t="shared" si="5"/>
        <v>242.38465277498909</v>
      </c>
      <c r="L85" s="42">
        <f>Pressure!Q85</f>
        <v>7.7004740864556928E-2</v>
      </c>
      <c r="M85" s="10">
        <f t="shared" si="8"/>
        <v>1.3532965016294973</v>
      </c>
      <c r="N85" s="10">
        <f t="shared" si="7"/>
        <v>2.5616829820695148</v>
      </c>
    </row>
    <row r="86" spans="3:14">
      <c r="C86" s="4">
        <f>Pressure!AB86*1000000</f>
        <v>5624948.6224691682</v>
      </c>
      <c r="D86" s="78">
        <f>Pressure!I86</f>
        <v>1.5059214621494855E-4</v>
      </c>
      <c r="E86" s="40">
        <f>Pressure!H86</f>
        <v>150.59214621494854</v>
      </c>
      <c r="F86" s="10">
        <f t="shared" si="1"/>
        <v>4.25</v>
      </c>
      <c r="G86" s="4">
        <f t="shared" si="0"/>
        <v>257248.76468101382</v>
      </c>
      <c r="H86" s="42">
        <f t="shared" si="2"/>
        <v>8.7170183844187576</v>
      </c>
      <c r="I86" s="10">
        <f t="shared" si="3"/>
        <v>1.2741599471953431</v>
      </c>
      <c r="J86" s="4">
        <f t="shared" si="4"/>
        <v>1079.3065977720792</v>
      </c>
      <c r="K86" s="4">
        <f t="shared" si="5"/>
        <v>242.63895458209595</v>
      </c>
      <c r="L86" s="42">
        <f>Pressure!Q86</f>
        <v>7.8260176357144814E-2</v>
      </c>
      <c r="M86" s="10">
        <f t="shared" si="8"/>
        <v>1.3542897451412106</v>
      </c>
      <c r="N86" s="10">
        <f t="shared" si="7"/>
        <v>2.5616829820695148</v>
      </c>
    </row>
    <row r="87" spans="3:14">
      <c r="C87" s="4">
        <f>Pressure!AB87*1000000</f>
        <v>5630499.7185863387</v>
      </c>
      <c r="D87" s="78">
        <f>Pressure!I87</f>
        <v>1.5059214621494855E-4</v>
      </c>
      <c r="E87" s="40">
        <f>Pressure!H87</f>
        <v>150.59214621494854</v>
      </c>
      <c r="F87" s="10">
        <f t="shared" si="1"/>
        <v>4.25</v>
      </c>
      <c r="G87" s="4">
        <f t="shared" si="0"/>
        <v>257502.63590982175</v>
      </c>
      <c r="H87" s="42">
        <f t="shared" si="2"/>
        <v>8.7237731974536903</v>
      </c>
      <c r="I87" s="10">
        <f t="shared" si="3"/>
        <v>1.274235182823255</v>
      </c>
      <c r="J87" s="4">
        <f t="shared" si="4"/>
        <v>1080.4355266321136</v>
      </c>
      <c r="K87" s="4">
        <f t="shared" si="5"/>
        <v>242.89274911921981</v>
      </c>
      <c r="L87" s="42">
        <f>Pressure!Q87</f>
        <v>7.9515215700578373E-2</v>
      </c>
      <c r="M87" s="10">
        <f t="shared" si="8"/>
        <v>1.3552806688990187</v>
      </c>
      <c r="N87" s="10">
        <f t="shared" si="7"/>
        <v>2.5616829820695148</v>
      </c>
    </row>
    <row r="88" spans="3:14">
      <c r="C88" s="4">
        <f>Pressure!AB88*1000000</f>
        <v>5636039.7428845298</v>
      </c>
      <c r="D88" s="78">
        <f>Pressure!I88</f>
        <v>1.5059214621494855E-4</v>
      </c>
      <c r="E88" s="40">
        <f>Pressure!H88</f>
        <v>150.59214621494854</v>
      </c>
      <c r="F88" s="10">
        <f t="shared" si="1"/>
        <v>4.25</v>
      </c>
      <c r="G88" s="4">
        <f t="shared" si="0"/>
        <v>257756.00078524827</v>
      </c>
      <c r="H88" s="42">
        <f t="shared" si="2"/>
        <v>8.7305133691193273</v>
      </c>
      <c r="I88" s="10">
        <f t="shared" si="3"/>
        <v>1.2743101206312411</v>
      </c>
      <c r="J88" s="4">
        <f t="shared" si="4"/>
        <v>1081.5622038114502</v>
      </c>
      <c r="K88" s="4">
        <f t="shared" si="5"/>
        <v>243.14603745592603</v>
      </c>
      <c r="L88" s="42">
        <f>Pressure!Q88</f>
        <v>8.076986019988952E-2</v>
      </c>
      <c r="M88" s="10">
        <f t="shared" si="8"/>
        <v>1.3562692800121008</v>
      </c>
      <c r="N88" s="10">
        <f t="shared" si="7"/>
        <v>2.5616829820695148</v>
      </c>
    </row>
    <row r="89" spans="3:14">
      <c r="C89" s="4">
        <f>Pressure!AB89*1000000</f>
        <v>5641568.7118338561</v>
      </c>
      <c r="D89" s="78">
        <f>Pressure!I89</f>
        <v>1.5059214621494855E-4</v>
      </c>
      <c r="E89" s="40">
        <f>Pressure!H89</f>
        <v>150.59214621494854</v>
      </c>
      <c r="F89" s="10">
        <f t="shared" si="1"/>
        <v>4.25</v>
      </c>
      <c r="G89" s="4">
        <f t="shared" si="0"/>
        <v>258008.8600605299</v>
      </c>
      <c r="H89" s="42">
        <f t="shared" si="2"/>
        <v>8.7372389278543565</v>
      </c>
      <c r="I89" s="10">
        <f t="shared" si="3"/>
        <v>1.2743847621600151</v>
      </c>
      <c r="J89" s="4">
        <f t="shared" si="4"/>
        <v>1082.6866326596235</v>
      </c>
      <c r="K89" s="4">
        <f t="shared" si="5"/>
        <v>243.39882034522356</v>
      </c>
      <c r="L89" s="42">
        <f>Pressure!Q89</f>
        <v>8.2024111154194029E-2</v>
      </c>
      <c r="M89" s="10">
        <f t="shared" si="8"/>
        <v>1.3572555842481333</v>
      </c>
      <c r="N89" s="10">
        <f t="shared" si="7"/>
        <v>2.5616829820695148</v>
      </c>
    </row>
    <row r="90" spans="3:14">
      <c r="C90" s="4">
        <f>Pressure!AB90*1000000</f>
        <v>5647086.6363961995</v>
      </c>
      <c r="D90" s="78">
        <f>Pressure!I90</f>
        <v>1.5059214621494855E-4</v>
      </c>
      <c r="E90" s="40">
        <f>Pressure!H90</f>
        <v>150.59214621494854</v>
      </c>
      <c r="F90" s="10">
        <f t="shared" si="1"/>
        <v>4.25</v>
      </c>
      <c r="G90" s="4">
        <f t="shared" si="0"/>
        <v>258261.21423699218</v>
      </c>
      <c r="H90" s="42">
        <f t="shared" si="2"/>
        <v>8.7439498953511574</v>
      </c>
      <c r="I90" s="10">
        <f t="shared" si="3"/>
        <v>1.2744591088657549</v>
      </c>
      <c r="J90" s="4">
        <f t="shared" si="4"/>
        <v>1083.808815405956</v>
      </c>
      <c r="K90" s="4">
        <f t="shared" si="5"/>
        <v>243.65109828828651</v>
      </c>
      <c r="L90" s="42">
        <f>Pressure!Q90</f>
        <v>8.3277969857215028E-2</v>
      </c>
      <c r="M90" s="10">
        <f t="shared" si="8"/>
        <v>1.3582395863062031</v>
      </c>
      <c r="N90" s="10">
        <f t="shared" si="7"/>
        <v>2.5616829820695148</v>
      </c>
    </row>
    <row r="91" spans="3:14">
      <c r="C91" s="4">
        <f>Pressure!AB91*1000000</f>
        <v>5652593.5231447816</v>
      </c>
      <c r="D91" s="78">
        <f>Pressure!I91</f>
        <v>1.5059214621494855E-4</v>
      </c>
      <c r="E91" s="40">
        <f>Pressure!H91</f>
        <v>150.59214621494854</v>
      </c>
      <c r="F91" s="10">
        <f t="shared" si="1"/>
        <v>4.25</v>
      </c>
      <c r="G91" s="4">
        <f t="shared" si="0"/>
        <v>258513.06361525177</v>
      </c>
      <c r="H91" s="42">
        <f t="shared" si="2"/>
        <v>8.7506462879231375</v>
      </c>
      <c r="I91" s="10">
        <f t="shared" si="3"/>
        <v>1.2745331621359537</v>
      </c>
      <c r="J91" s="4">
        <f t="shared" si="4"/>
        <v>1084.9287533872468</v>
      </c>
      <c r="K91" s="4">
        <f t="shared" si="5"/>
        <v>243.90287158564067</v>
      </c>
      <c r="L91" s="42">
        <f>Pressure!Q91</f>
        <v>8.4531437597702819E-2</v>
      </c>
      <c r="M91" s="10">
        <f t="shared" si="8"/>
        <v>1.3592212900330998</v>
      </c>
      <c r="N91" s="10">
        <f t="shared" si="7"/>
        <v>2.5616829820695148</v>
      </c>
    </row>
    <row r="92" spans="3:14">
      <c r="C92" s="4">
        <f>Pressure!AB92*1000000</f>
        <v>5658089.3751585586</v>
      </c>
      <c r="D92" s="78">
        <f>Pressure!I92</f>
        <v>1.5059214621494855E-4</v>
      </c>
      <c r="E92" s="40">
        <f>Pressure!H92</f>
        <v>150.59214621494854</v>
      </c>
      <c r="F92" s="10">
        <f t="shared" si="1"/>
        <v>4.25</v>
      </c>
      <c r="G92" s="4">
        <f t="shared" ref="G92:G155" si="9">IF(C92/(1+(k-1)/2*N92^2)^(k/(k-1))&lt;patm*1000000,patm*1000000,C92/(1+(k-1)/2*N92^2)^(k/(k-1)))</f>
        <v>258764.40833612019</v>
      </c>
      <c r="H92" s="42">
        <f t="shared" si="2"/>
        <v>8.7573281175968045</v>
      </c>
      <c r="I92" s="10">
        <f t="shared" si="3"/>
        <v>1.2746069233020669</v>
      </c>
      <c r="J92" s="4">
        <f t="shared" si="4"/>
        <v>1086.0464472296646</v>
      </c>
      <c r="K92" s="4">
        <f t="shared" si="5"/>
        <v>244.1541403780551</v>
      </c>
      <c r="L92" s="42">
        <f>Pressure!Q92</f>
        <v>8.5784515659772825E-2</v>
      </c>
      <c r="M92" s="10">
        <f t="shared" si="8"/>
        <v>1.3602006985955417</v>
      </c>
      <c r="N92" s="10">
        <f t="shared" si="7"/>
        <v>2.5616829820695148</v>
      </c>
    </row>
    <row r="93" spans="3:14">
      <c r="C93" s="4">
        <f>Pressure!AB93*1000000</f>
        <v>5663574.1927323584</v>
      </c>
      <c r="D93" s="78">
        <f>Pressure!I93</f>
        <v>1.5059214621494855E-4</v>
      </c>
      <c r="E93" s="40">
        <f>Pressure!H93</f>
        <v>150.59214621494854</v>
      </c>
      <c r="F93" s="10">
        <f t="shared" ref="F93:F156" si="10">aexit/E93</f>
        <v>4.25</v>
      </c>
      <c r="G93" s="4">
        <f t="shared" si="9"/>
        <v>259015.24841308099</v>
      </c>
      <c r="H93" s="42">
        <f t="shared" ref="H93:H156" si="11">1/(((k+1)/2)^(1/(k-1))*(patm*1000000/C93)^(1/k)*SQRT((k+1)/(k-1)*(1-(patm*1000000/C93)^((k-1)/k))))</f>
        <v>8.7639953929787477</v>
      </c>
      <c r="I93" s="10">
        <f t="shared" ref="I93:I156" si="12">etanoz*SQRT(2*k^2/(k-1)*(2/(k+1))^((k+1)/(k-1))*(1-(G93/C93)^((k-1)/k)))+(G93-patm*1000000)/C93*(aexit/E93)</f>
        <v>1.274680393649543</v>
      </c>
      <c r="J93" s="4">
        <f t="shared" ref="J93:J156" si="13">I93*D93*C93</f>
        <v>1087.161896993169</v>
      </c>
      <c r="K93" s="4">
        <f t="shared" ref="K93:K156" si="14">J93/4.4482</f>
        <v>244.40490467900926</v>
      </c>
      <c r="L93" s="42">
        <f>Pressure!Q93</f>
        <v>8.7037205323178185E-2</v>
      </c>
      <c r="M93" s="10">
        <f t="shared" si="8"/>
        <v>1.3611778146171103</v>
      </c>
      <c r="N93" s="10">
        <f t="shared" si="7"/>
        <v>2.5616829820695148</v>
      </c>
    </row>
    <row r="94" spans="3:14">
      <c r="C94" s="4">
        <f>Pressure!AB94*1000000</f>
        <v>5669047.9739405066</v>
      </c>
      <c r="D94" s="78">
        <f>Pressure!I94</f>
        <v>1.5059214621494855E-4</v>
      </c>
      <c r="E94" s="40">
        <f>Pressure!H94</f>
        <v>150.59214621494854</v>
      </c>
      <c r="F94" s="10">
        <f t="shared" si="10"/>
        <v>4.25</v>
      </c>
      <c r="G94" s="4">
        <f t="shared" si="9"/>
        <v>259265.58375806626</v>
      </c>
      <c r="H94" s="42">
        <f t="shared" si="11"/>
        <v>8.7706481199436439</v>
      </c>
      <c r="I94" s="10">
        <f t="shared" si="12"/>
        <v>1.2747535744257807</v>
      </c>
      <c r="J94" s="4">
        <f t="shared" si="13"/>
        <v>1088.2751022861341</v>
      </c>
      <c r="K94" s="4">
        <f t="shared" si="14"/>
        <v>244.65516440046179</v>
      </c>
      <c r="L94" s="42">
        <f>Pressure!Q94</f>
        <v>8.8289507863530459E-2</v>
      </c>
      <c r="M94" s="10">
        <f t="shared" si="8"/>
        <v>1.3621526402868993</v>
      </c>
      <c r="N94" s="10">
        <f t="shared" ref="N94:N157" si="15">N93-1/834*(me-mef)</f>
        <v>2.5616829820695148</v>
      </c>
    </row>
    <row r="95" spans="3:14">
      <c r="C95" s="4">
        <f>Pressure!AB95*1000000</f>
        <v>5674510.7150904313</v>
      </c>
      <c r="D95" s="78">
        <f>Pressure!I95</f>
        <v>1.5059214621494855E-4</v>
      </c>
      <c r="E95" s="40">
        <f>Pressure!H95</f>
        <v>150.59214621494854</v>
      </c>
      <c r="F95" s="10">
        <f t="shared" si="10"/>
        <v>4.25</v>
      </c>
      <c r="G95" s="4">
        <f t="shared" si="9"/>
        <v>259515.41420220167</v>
      </c>
      <c r="H95" s="42">
        <f t="shared" si="11"/>
        <v>8.7772863021878713</v>
      </c>
      <c r="I95" s="10">
        <f t="shared" si="12"/>
        <v>1.2748264668465281</v>
      </c>
      <c r="J95" s="4">
        <f t="shared" si="13"/>
        <v>1089.3860623576004</v>
      </c>
      <c r="K95" s="4">
        <f t="shared" si="14"/>
        <v>244.90491937358942</v>
      </c>
      <c r="L95" s="42">
        <f>Pressure!Q95</f>
        <v>8.9541424552479265E-2</v>
      </c>
      <c r="M95" s="10">
        <f t="shared" si="8"/>
        <v>1.3631251774465929</v>
      </c>
      <c r="N95" s="10">
        <f t="shared" si="15"/>
        <v>2.5616829820695148</v>
      </c>
    </row>
    <row r="96" spans="3:14">
      <c r="C96" s="4">
        <f>Pressure!AB96*1000000</f>
        <v>5679962.4110806352</v>
      </c>
      <c r="D96" s="78">
        <f>Pressure!I96</f>
        <v>1.5059214621494855E-4</v>
      </c>
      <c r="E96" s="40">
        <f>Pressure!H96</f>
        <v>150.59214621494854</v>
      </c>
      <c r="F96" s="10">
        <f t="shared" si="10"/>
        <v>4.25</v>
      </c>
      <c r="G96" s="4">
        <f t="shared" si="9"/>
        <v>259764.73951217771</v>
      </c>
      <c r="H96" s="42">
        <f t="shared" si="11"/>
        <v>8.7839099416663302</v>
      </c>
      <c r="I96" s="10">
        <f t="shared" si="12"/>
        <v>1.2748990721009317</v>
      </c>
      <c r="J96" s="4">
        <f t="shared" si="13"/>
        <v>1090.4947761700739</v>
      </c>
      <c r="K96" s="4">
        <f t="shared" si="14"/>
        <v>245.15416936515308</v>
      </c>
      <c r="L96" s="42">
        <f>Pressure!Q96</f>
        <v>9.0792956657858817E-2</v>
      </c>
      <c r="M96" s="10">
        <f t="shared" si="8"/>
        <v>1.3640954276595416</v>
      </c>
      <c r="N96" s="10">
        <f t="shared" si="15"/>
        <v>2.5616829820695148</v>
      </c>
    </row>
    <row r="97" spans="3:14">
      <c r="C97" s="4">
        <f>Pressure!AB97*1000000</f>
        <v>5685403.055688086</v>
      </c>
      <c r="D97" s="78">
        <f>Pressure!I97</f>
        <v>1.5059214621494855E-4</v>
      </c>
      <c r="E97" s="40">
        <f>Pressure!H97</f>
        <v>150.59214621494854</v>
      </c>
      <c r="F97" s="10">
        <f t="shared" si="10"/>
        <v>4.25</v>
      </c>
      <c r="G97" s="4">
        <f t="shared" si="9"/>
        <v>260013.55940339313</v>
      </c>
      <c r="H97" s="42">
        <f t="shared" si="11"/>
        <v>8.7905190389431187</v>
      </c>
      <c r="I97" s="10">
        <f t="shared" si="12"/>
        <v>1.2749713913555931</v>
      </c>
      <c r="J97" s="4">
        <f t="shared" si="13"/>
        <v>1091.601242457974</v>
      </c>
      <c r="K97" s="4">
        <f t="shared" si="14"/>
        <v>245.40291409063755</v>
      </c>
      <c r="L97" s="42">
        <f>Pressure!Q97</f>
        <v>9.2044105443808366E-2</v>
      </c>
      <c r="M97" s="10">
        <f t="shared" si="8"/>
        <v>1.3650633922659134</v>
      </c>
      <c r="N97" s="10">
        <f t="shared" si="15"/>
        <v>2.5616829820695148</v>
      </c>
    </row>
    <row r="98" spans="3:14">
      <c r="C98" s="4">
        <f>Pressure!AB98*1000000</f>
        <v>5690832.6417971589</v>
      </c>
      <c r="D98" s="78">
        <f>Pressure!I98</f>
        <v>1.5059214621494855E-4</v>
      </c>
      <c r="E98" s="40">
        <f>Pressure!H98</f>
        <v>150.59214621494854</v>
      </c>
      <c r="F98" s="10">
        <f t="shared" si="10"/>
        <v>4.25</v>
      </c>
      <c r="G98" s="4">
        <f t="shared" si="9"/>
        <v>260261.87355042528</v>
      </c>
      <c r="H98" s="42">
        <f t="shared" si="11"/>
        <v>8.7971135934707743</v>
      </c>
      <c r="I98" s="10">
        <f t="shared" si="12"/>
        <v>1.2750434257578018</v>
      </c>
      <c r="J98" s="4">
        <f t="shared" si="13"/>
        <v>1092.7054597741928</v>
      </c>
      <c r="K98" s="4">
        <f t="shared" si="14"/>
        <v>245.65115322471851</v>
      </c>
      <c r="L98" s="42">
        <f>Pressure!Q98</f>
        <v>9.3294872170871762E-2</v>
      </c>
      <c r="M98" s="10">
        <f t="shared" si="8"/>
        <v>1.3660290724267834</v>
      </c>
      <c r="N98" s="10">
        <f t="shared" si="15"/>
        <v>2.5616829820695148</v>
      </c>
    </row>
    <row r="99" spans="3:14">
      <c r="C99" s="4">
        <f>Pressure!AB99*1000000</f>
        <v>5696251.1615837971</v>
      </c>
      <c r="D99" s="78">
        <f>Pressure!I99</f>
        <v>1.5059214621494855E-4</v>
      </c>
      <c r="E99" s="40">
        <f>Pressure!H99</f>
        <v>150.59214621494854</v>
      </c>
      <c r="F99" s="10">
        <f t="shared" si="10"/>
        <v>4.25</v>
      </c>
      <c r="G99" s="4">
        <f t="shared" si="9"/>
        <v>260509.68159545245</v>
      </c>
      <c r="H99" s="42">
        <f t="shared" si="11"/>
        <v>8.8036936038149811</v>
      </c>
      <c r="I99" s="10">
        <f t="shared" si="12"/>
        <v>1.2751151764381392</v>
      </c>
      <c r="J99" s="4">
        <f t="shared" si="13"/>
        <v>1093.8074265275484</v>
      </c>
      <c r="K99" s="4">
        <f t="shared" si="14"/>
        <v>245.89888640968221</v>
      </c>
      <c r="L99" s="42">
        <f>Pressure!Q99</f>
        <v>9.4545258096080304E-2</v>
      </c>
      <c r="M99" s="10">
        <f t="shared" si="8"/>
        <v>1.3669924691594004</v>
      </c>
      <c r="N99" s="10">
        <f t="shared" si="15"/>
        <v>2.5616829820695148</v>
      </c>
    </row>
    <row r="100" spans="3:14">
      <c r="C100" s="4">
        <f>Pressure!AB100*1000000</f>
        <v>5701658.6066606687</v>
      </c>
      <c r="D100" s="78">
        <f>Pressure!I100</f>
        <v>1.5059214621494855E-4</v>
      </c>
      <c r="E100" s="40">
        <f>Pressure!H100</f>
        <v>150.59214621494854</v>
      </c>
      <c r="F100" s="10">
        <f t="shared" si="10"/>
        <v>4.25</v>
      </c>
      <c r="G100" s="4">
        <f t="shared" si="9"/>
        <v>260756.98315489231</v>
      </c>
      <c r="H100" s="42">
        <f t="shared" si="11"/>
        <v>8.8102590678315575</v>
      </c>
      <c r="I100" s="10">
        <f t="shared" si="12"/>
        <v>1.2751866445125377</v>
      </c>
      <c r="J100" s="4">
        <f t="shared" si="13"/>
        <v>1094.9071410123056</v>
      </c>
      <c r="K100" s="4">
        <f t="shared" si="14"/>
        <v>246.14611326206233</v>
      </c>
      <c r="L100" s="42">
        <f>Pressure!Q100</f>
        <v>9.5795264473022154E-2</v>
      </c>
      <c r="M100" s="10">
        <f t="shared" si="8"/>
        <v>1.3679535833651713</v>
      </c>
      <c r="N100" s="10">
        <f t="shared" si="15"/>
        <v>2.5616829820695148</v>
      </c>
    </row>
    <row r="101" spans="3:14">
      <c r="C101" s="4">
        <f>Pressure!AB101*1000000</f>
        <v>5707054.9681965541</v>
      </c>
      <c r="D101" s="78">
        <f>Pressure!I101</f>
        <v>1.5059214621494855E-4</v>
      </c>
      <c r="E101" s="40">
        <f>Pressure!H101</f>
        <v>150.59214621494854</v>
      </c>
      <c r="F101" s="10">
        <f t="shared" si="10"/>
        <v>4.25</v>
      </c>
      <c r="G101" s="4">
        <f t="shared" si="9"/>
        <v>261003.77782486199</v>
      </c>
      <c r="H101" s="42">
        <f t="shared" si="11"/>
        <v>8.8168099828120479</v>
      </c>
      <c r="I101" s="10">
        <f t="shared" si="12"/>
        <v>1.2752578310839762</v>
      </c>
      <c r="J101" s="4">
        <f t="shared" si="13"/>
        <v>1096.0046014324553</v>
      </c>
      <c r="K101" s="4">
        <f t="shared" si="14"/>
        <v>246.39283337809795</v>
      </c>
      <c r="L101" s="42">
        <f>Pressure!Q101</f>
        <v>9.7044892551901241E-2</v>
      </c>
      <c r="M101" s="10">
        <f t="shared" si="8"/>
        <v>1.3689124158524393</v>
      </c>
      <c r="N101" s="10">
        <f t="shared" si="15"/>
        <v>2.5616829820695148</v>
      </c>
    </row>
    <row r="102" spans="3:14">
      <c r="C102" s="4">
        <f>Pressure!AB102*1000000</f>
        <v>5712440.2370079309</v>
      </c>
      <c r="D102" s="78">
        <f>Pressure!I102</f>
        <v>1.5059214621494855E-4</v>
      </c>
      <c r="E102" s="40">
        <f>Pressure!H102</f>
        <v>150.59214621494854</v>
      </c>
      <c r="F102" s="10">
        <f t="shared" si="10"/>
        <v>4.25</v>
      </c>
      <c r="G102" s="4">
        <f t="shared" si="9"/>
        <v>261250.06518536658</v>
      </c>
      <c r="H102" s="42">
        <f t="shared" si="11"/>
        <v>8.8233463455954322</v>
      </c>
      <c r="I102" s="10">
        <f t="shared" si="12"/>
        <v>1.2753287372437914</v>
      </c>
      <c r="J102" s="4">
        <f t="shared" si="13"/>
        <v>1097.0998059203403</v>
      </c>
      <c r="K102" s="4">
        <f t="shared" si="14"/>
        <v>246.63904633792103</v>
      </c>
      <c r="L102" s="42">
        <f>Pressure!Q102</f>
        <v>9.829414357958742E-2</v>
      </c>
      <c r="M102" s="10">
        <f t="shared" si="8"/>
        <v>1.3698689673542848</v>
      </c>
      <c r="N102" s="10">
        <f t="shared" si="15"/>
        <v>2.5616829820695148</v>
      </c>
    </row>
    <row r="103" spans="3:14">
      <c r="C103" s="4">
        <f>Pressure!AB103*1000000</f>
        <v>5717814.4036365096</v>
      </c>
      <c r="D103" s="78">
        <f>Pressure!I103</f>
        <v>1.5059214621494855E-4</v>
      </c>
      <c r="E103" s="40">
        <f>Pressure!H103</f>
        <v>150.59214621494854</v>
      </c>
      <c r="F103" s="10">
        <f t="shared" si="10"/>
        <v>4.25</v>
      </c>
      <c r="G103" s="4">
        <f t="shared" si="9"/>
        <v>261495.8448038451</v>
      </c>
      <c r="H103" s="42">
        <f t="shared" si="11"/>
        <v>8.8298681526626339</v>
      </c>
      <c r="I103" s="10">
        <f t="shared" si="12"/>
        <v>1.2753993640727892</v>
      </c>
      <c r="J103" s="4">
        <f t="shared" si="13"/>
        <v>1098.1927525524245</v>
      </c>
      <c r="K103" s="4">
        <f t="shared" si="14"/>
        <v>246.88475170910132</v>
      </c>
      <c r="L103" s="42">
        <f>Pressure!Q103</f>
        <v>9.9543018799659919E-2</v>
      </c>
      <c r="M103" s="10">
        <f t="shared" si="8"/>
        <v>1.3708232385430958</v>
      </c>
      <c r="N103" s="10">
        <f t="shared" si="15"/>
        <v>2.5616829820695148</v>
      </c>
    </row>
    <row r="104" spans="3:14">
      <c r="C104" s="4">
        <f>Pressure!AB104*1000000</f>
        <v>5723177.4584080987</v>
      </c>
      <c r="D104" s="78">
        <f>Pressure!I104</f>
        <v>1.5059214621494855E-4</v>
      </c>
      <c r="E104" s="40">
        <f>Pressure!H104</f>
        <v>150.59214621494854</v>
      </c>
      <c r="F104" s="10">
        <f t="shared" si="10"/>
        <v>4.25</v>
      </c>
      <c r="G104" s="4">
        <f t="shared" si="9"/>
        <v>261741.11623786262</v>
      </c>
      <c r="H104" s="42">
        <f t="shared" si="11"/>
        <v>8.8363754002082935</v>
      </c>
      <c r="I104" s="10">
        <f t="shared" si="12"/>
        <v>1.2754697126420986</v>
      </c>
      <c r="J104" s="4">
        <f t="shared" si="13"/>
        <v>1099.2834393612629</v>
      </c>
      <c r="K104" s="4">
        <f t="shared" si="14"/>
        <v>247.12994904933748</v>
      </c>
      <c r="L104" s="42">
        <f>Pressure!Q104</f>
        <v>0.10079151945244517</v>
      </c>
      <c r="M104" s="10">
        <f t="shared" ref="M104:M167" si="16">(J104+J103)/2*(L104-L103)</f>
        <v>1.3717752300421484</v>
      </c>
      <c r="N104" s="10">
        <f t="shared" si="15"/>
        <v>2.5616829820695148</v>
      </c>
    </row>
    <row r="105" spans="3:14">
      <c r="C105" s="4">
        <f>Pressure!AB105*1000000</f>
        <v>5728529.3914820831</v>
      </c>
      <c r="D105" s="78">
        <f>Pressure!I105</f>
        <v>1.5059214621494855E-4</v>
      </c>
      <c r="E105" s="40">
        <f>Pressure!H105</f>
        <v>150.59214621494854</v>
      </c>
      <c r="F105" s="10">
        <f t="shared" si="10"/>
        <v>4.25</v>
      </c>
      <c r="G105" s="4">
        <f t="shared" si="9"/>
        <v>261985.87903737306</v>
      </c>
      <c r="H105" s="42">
        <f t="shared" si="11"/>
        <v>8.8428680842010827</v>
      </c>
      <c r="I105" s="10">
        <f t="shared" si="12"/>
        <v>1.2755397840138947</v>
      </c>
      <c r="J105" s="4">
        <f t="shared" si="13"/>
        <v>1100.3718643455657</v>
      </c>
      <c r="K105" s="4">
        <f t="shared" si="14"/>
        <v>247.37463790871942</v>
      </c>
      <c r="L105" s="42">
        <f>Pressure!Q105</f>
        <v>0.10203964677505029</v>
      </c>
      <c r="M105" s="10">
        <f t="shared" si="16"/>
        <v>1.3727249424348682</v>
      </c>
      <c r="N105" s="10">
        <f t="shared" si="15"/>
        <v>2.5616829820695148</v>
      </c>
    </row>
    <row r="106" spans="3:14">
      <c r="C106" s="4">
        <f>Pressure!AB106*1000000</f>
        <v>5733870.1928902864</v>
      </c>
      <c r="D106" s="78">
        <f>Pressure!I106</f>
        <v>1.5059214621494855E-4</v>
      </c>
      <c r="E106" s="40">
        <f>Pressure!H106</f>
        <v>150.59214621494854</v>
      </c>
      <c r="F106" s="10">
        <f t="shared" si="10"/>
        <v>4.25</v>
      </c>
      <c r="G106" s="4">
        <f t="shared" si="9"/>
        <v>262230.13274649653</v>
      </c>
      <c r="H106" s="42">
        <f t="shared" si="11"/>
        <v>8.8493462004311088</v>
      </c>
      <c r="I106" s="10">
        <f t="shared" si="12"/>
        <v>1.2756095792419726</v>
      </c>
      <c r="J106" s="4">
        <f t="shared" si="13"/>
        <v>1101.4580254780999</v>
      </c>
      <c r="K106" s="4">
        <f t="shared" si="14"/>
        <v>247.61881783150486</v>
      </c>
      <c r="L106" s="42">
        <f>Pressure!Q106</f>
        <v>0.10328740200139289</v>
      </c>
      <c r="M106" s="10">
        <f t="shared" si="16"/>
        <v>1.3736723762724155</v>
      </c>
      <c r="N106" s="10">
        <f t="shared" si="15"/>
        <v>2.5616829820695148</v>
      </c>
    </row>
    <row r="107" spans="3:14">
      <c r="C107" s="4">
        <f>Pressure!AB107*1000000</f>
        <v>5739199.8525669388</v>
      </c>
      <c r="D107" s="78">
        <f>Pressure!I107</f>
        <v>1.5059214621494855E-4</v>
      </c>
      <c r="E107" s="40">
        <f>Pressure!H107</f>
        <v>150.59214621494854</v>
      </c>
      <c r="F107" s="10">
        <f t="shared" si="10"/>
        <v>4.25</v>
      </c>
      <c r="G107" s="4">
        <f t="shared" si="9"/>
        <v>262473.87690488977</v>
      </c>
      <c r="H107" s="42">
        <f t="shared" si="11"/>
        <v>8.8558097445464217</v>
      </c>
      <c r="I107" s="10">
        <f t="shared" si="12"/>
        <v>1.2756790993722014</v>
      </c>
      <c r="J107" s="4">
        <f t="shared" si="13"/>
        <v>1102.5419207117861</v>
      </c>
      <c r="K107" s="4">
        <f t="shared" si="14"/>
        <v>247.86248835748981</v>
      </c>
      <c r="L107" s="42">
        <f>Pressure!Q107</f>
        <v>0.10453478636222807</v>
      </c>
      <c r="M107" s="10">
        <f t="shared" si="16"/>
        <v>1.3746175320794269</v>
      </c>
      <c r="N107" s="10">
        <f t="shared" si="15"/>
        <v>2.5616829820695148</v>
      </c>
    </row>
    <row r="108" spans="3:14">
      <c r="C108" s="4">
        <f>Pressure!AB108*1000000</f>
        <v>5744518.360376697</v>
      </c>
      <c r="D108" s="78">
        <f>Pressure!I108</f>
        <v>1.5059214621494855E-4</v>
      </c>
      <c r="E108" s="40">
        <f>Pressure!H108</f>
        <v>150.59214621494854</v>
      </c>
      <c r="F108" s="10">
        <f t="shared" si="10"/>
        <v>4.25</v>
      </c>
      <c r="G108" s="4">
        <f t="shared" si="9"/>
        <v>262717.11104902776</v>
      </c>
      <c r="H108" s="42">
        <f t="shared" si="11"/>
        <v>8.8622587120871756</v>
      </c>
      <c r="I108" s="10">
        <f t="shared" si="12"/>
        <v>1.2757483454429468</v>
      </c>
      <c r="J108" s="4">
        <f t="shared" si="13"/>
        <v>1103.6235479853947</v>
      </c>
      <c r="K108" s="4">
        <f t="shared" si="14"/>
        <v>248.10564902328912</v>
      </c>
      <c r="L108" s="42">
        <f>Pressure!Q108</f>
        <v>0.10578180108517318</v>
      </c>
      <c r="M108" s="10">
        <f t="shared" si="16"/>
        <v>1.3755604103592429</v>
      </c>
      <c r="N108" s="10">
        <f t="shared" si="15"/>
        <v>2.5616829820695148</v>
      </c>
    </row>
    <row r="109" spans="3:14">
      <c r="C109" s="4">
        <f>Pressure!AB109*1000000</f>
        <v>5749825.7061316865</v>
      </c>
      <c r="D109" s="78">
        <f>Pressure!I109</f>
        <v>1.5059214621494855E-4</v>
      </c>
      <c r="E109" s="40">
        <f>Pressure!H109</f>
        <v>150.59214621494854</v>
      </c>
      <c r="F109" s="10">
        <f t="shared" si="10"/>
        <v>4.25</v>
      </c>
      <c r="G109" s="4">
        <f t="shared" si="9"/>
        <v>262959.83471298311</v>
      </c>
      <c r="H109" s="42">
        <f t="shared" si="11"/>
        <v>8.8686930985064443</v>
      </c>
      <c r="I109" s="10">
        <f t="shared" si="12"/>
        <v>1.2758173184853465</v>
      </c>
      <c r="J109" s="4">
        <f t="shared" si="13"/>
        <v>1104.7029052270134</v>
      </c>
      <c r="K109" s="4">
        <f t="shared" si="14"/>
        <v>248.34829936311618</v>
      </c>
      <c r="L109" s="42">
        <f>Pressure!Q109</f>
        <v>0.1070284473947304</v>
      </c>
      <c r="M109" s="10">
        <f t="shared" si="16"/>
        <v>1.3765010115974137</v>
      </c>
      <c r="N109" s="10">
        <f t="shared" si="15"/>
        <v>2.5616829820695148</v>
      </c>
    </row>
    <row r="110" spans="3:14">
      <c r="C110" s="4">
        <f>Pressure!AB110*1000000</f>
        <v>5755121.8796099154</v>
      </c>
      <c r="D110" s="78">
        <f>Pressure!I110</f>
        <v>1.5059214621494855E-4</v>
      </c>
      <c r="E110" s="40">
        <f>Pressure!H110</f>
        <v>150.59214621494854</v>
      </c>
      <c r="F110" s="10">
        <f t="shared" si="10"/>
        <v>4.25</v>
      </c>
      <c r="G110" s="4">
        <f t="shared" si="9"/>
        <v>263202.0474292679</v>
      </c>
      <c r="H110" s="42">
        <f t="shared" si="11"/>
        <v>8.8751128991926365</v>
      </c>
      <c r="I110" s="10">
        <f t="shared" si="12"/>
        <v>1.2758860195236004</v>
      </c>
      <c r="J110" s="4">
        <f t="shared" si="13"/>
        <v>1105.7799903577911</v>
      </c>
      <c r="K110" s="4">
        <f t="shared" si="14"/>
        <v>248.59043890962437</v>
      </c>
      <c r="L110" s="42">
        <f>Pressure!Q110</f>
        <v>0.10827472651230811</v>
      </c>
      <c r="M110" s="10">
        <f t="shared" si="16"/>
        <v>1.3774393362650303</v>
      </c>
      <c r="N110" s="10">
        <f t="shared" si="15"/>
        <v>2.5616829820695148</v>
      </c>
    </row>
    <row r="111" spans="3:14">
      <c r="C111" s="4">
        <f>Pressure!AB111*1000000</f>
        <v>5760406.8705677735</v>
      </c>
      <c r="D111" s="78">
        <f>Pressure!I111</f>
        <v>1.5059214621494855E-4</v>
      </c>
      <c r="E111" s="40">
        <f>Pressure!H111</f>
        <v>150.59214621494854</v>
      </c>
      <c r="F111" s="10">
        <f t="shared" si="10"/>
        <v>4.25</v>
      </c>
      <c r="G111" s="4">
        <f t="shared" si="9"/>
        <v>263443.74872940575</v>
      </c>
      <c r="H111" s="42">
        <f t="shared" si="11"/>
        <v>8.881518109484773</v>
      </c>
      <c r="I111" s="10">
        <f t="shared" si="12"/>
        <v>1.2759544495751811</v>
      </c>
      <c r="J111" s="4">
        <f t="shared" si="13"/>
        <v>1106.85480129448</v>
      </c>
      <c r="K111" s="4">
        <f t="shared" si="14"/>
        <v>248.83206719447867</v>
      </c>
      <c r="L111" s="42">
        <f>Pressure!Q111</f>
        <v>0.10952063965624086</v>
      </c>
      <c r="M111" s="10">
        <f t="shared" si="16"/>
        <v>1.3783753848212241</v>
      </c>
      <c r="N111" s="10">
        <f t="shared" si="15"/>
        <v>2.5616829820695148</v>
      </c>
    </row>
    <row r="112" spans="3:14">
      <c r="C112" s="4">
        <f>Pressure!AB112*1000000</f>
        <v>5765680.6687503513</v>
      </c>
      <c r="D112" s="78">
        <f>Pressure!I112</f>
        <v>1.5059214621494855E-4</v>
      </c>
      <c r="E112" s="40">
        <f>Pressure!H112</f>
        <v>150.59214621494854</v>
      </c>
      <c r="F112" s="10">
        <f t="shared" si="10"/>
        <v>4.25</v>
      </c>
      <c r="G112" s="4">
        <f t="shared" si="9"/>
        <v>263684.93814440339</v>
      </c>
      <c r="H112" s="42">
        <f t="shared" si="11"/>
        <v>8.8879087246850599</v>
      </c>
      <c r="I112" s="10">
        <f t="shared" si="12"/>
        <v>1.2760226096510154</v>
      </c>
      <c r="J112" s="4">
        <f t="shared" si="13"/>
        <v>1107.927335951535</v>
      </c>
      <c r="K112" s="4">
        <f t="shared" si="14"/>
        <v>249.07318374882763</v>
      </c>
      <c r="L112" s="42">
        <f>Pressure!Q112</f>
        <v>0.11076618804180825</v>
      </c>
      <c r="M112" s="10">
        <f t="shared" si="16"/>
        <v>1.3793091577151408</v>
      </c>
      <c r="N112" s="10">
        <f t="shared" si="15"/>
        <v>2.5616829820695148</v>
      </c>
    </row>
    <row r="113" spans="3:14">
      <c r="C113" s="4">
        <f>Pressure!AB113*1000000</f>
        <v>5770943.2639010567</v>
      </c>
      <c r="D113" s="78">
        <f>Pressure!I113</f>
        <v>1.5059214621494855E-4</v>
      </c>
      <c r="E113" s="40">
        <f>Pressure!H113</f>
        <v>150.59214621494854</v>
      </c>
      <c r="F113" s="10">
        <f t="shared" si="10"/>
        <v>4.25</v>
      </c>
      <c r="G113" s="4">
        <f t="shared" si="9"/>
        <v>263925.61520519067</v>
      </c>
      <c r="H113" s="42">
        <f t="shared" si="11"/>
        <v>8.8942847400706491</v>
      </c>
      <c r="I113" s="10">
        <f t="shared" si="12"/>
        <v>1.2760905007556522</v>
      </c>
      <c r="J113" s="4">
        <f t="shared" si="13"/>
        <v>1108.9975922430688</v>
      </c>
      <c r="K113" s="4">
        <f t="shared" si="14"/>
        <v>249.31378810374281</v>
      </c>
      <c r="L113" s="42">
        <f>Pressure!Q113</f>
        <v>0.11201137288125319</v>
      </c>
      <c r="M113" s="10">
        <f t="shared" si="16"/>
        <v>1.3802406553877422</v>
      </c>
      <c r="N113" s="10">
        <f t="shared" si="15"/>
        <v>2.5616829820695148</v>
      </c>
    </row>
    <row r="114" spans="3:14">
      <c r="C114" s="4">
        <f>Pressure!AB114*1000000</f>
        <v>5776194.645766506</v>
      </c>
      <c r="D114" s="78">
        <f>Pressure!I114</f>
        <v>1.5059214621494855E-4</v>
      </c>
      <c r="E114" s="40">
        <f>Pressure!H114</f>
        <v>150.59214621494854</v>
      </c>
      <c r="F114" s="10">
        <f t="shared" si="10"/>
        <v>4.25</v>
      </c>
      <c r="G114" s="4">
        <f t="shared" si="9"/>
        <v>264165.7794428441</v>
      </c>
      <c r="H114" s="42">
        <f t="shared" si="11"/>
        <v>8.90064615089962</v>
      </c>
      <c r="I114" s="10">
        <f t="shared" si="12"/>
        <v>1.27615812388737</v>
      </c>
      <c r="J114" s="4">
        <f t="shared" si="13"/>
        <v>1110.0655680838454</v>
      </c>
      <c r="K114" s="4">
        <f t="shared" si="14"/>
        <v>249.55387979044229</v>
      </c>
      <c r="L114" s="42">
        <f>Pressure!Q114</f>
        <v>0.11325619538379919</v>
      </c>
      <c r="M114" s="10">
        <f t="shared" si="16"/>
        <v>1.3811698782728894</v>
      </c>
      <c r="N114" s="10">
        <f t="shared" si="15"/>
        <v>2.5616829820695148</v>
      </c>
    </row>
    <row r="115" spans="3:14">
      <c r="C115" s="4">
        <f>Pressure!AB115*1000000</f>
        <v>5781434.8041040003</v>
      </c>
      <c r="D115" s="78">
        <f>Pressure!I115</f>
        <v>1.5059214621494855E-4</v>
      </c>
      <c r="E115" s="40">
        <f>Pressure!H115</f>
        <v>150.59214621494854</v>
      </c>
      <c r="F115" s="10">
        <f t="shared" si="10"/>
        <v>4.25</v>
      </c>
      <c r="G115" s="4">
        <f t="shared" si="9"/>
        <v>264405.43038892891</v>
      </c>
      <c r="H115" s="42">
        <f t="shared" si="11"/>
        <v>8.9069929524200777</v>
      </c>
      <c r="I115" s="10">
        <f t="shared" si="12"/>
        <v>1.2762254800383164</v>
      </c>
      <c r="J115" s="4">
        <f t="shared" si="13"/>
        <v>1111.131261390803</v>
      </c>
      <c r="K115" s="4">
        <f t="shared" si="14"/>
        <v>249.79345834063287</v>
      </c>
      <c r="L115" s="42">
        <f>Pressure!Q115</f>
        <v>0.11450065675566731</v>
      </c>
      <c r="M115" s="10">
        <f t="shared" si="16"/>
        <v>1.3820968267985718</v>
      </c>
      <c r="N115" s="10">
        <f t="shared" si="15"/>
        <v>2.5616829820695148</v>
      </c>
    </row>
    <row r="116" spans="3:14">
      <c r="C116" s="4">
        <f>Pressure!AB116*1000000</f>
        <v>5786663.7286850316</v>
      </c>
      <c r="D116" s="78">
        <f>Pressure!I116</f>
        <v>1.5059214621494855E-4</v>
      </c>
      <c r="E116" s="40">
        <f>Pressure!H116</f>
        <v>150.59214621494854</v>
      </c>
      <c r="F116" s="10">
        <f t="shared" si="10"/>
        <v>4.25</v>
      </c>
      <c r="G116" s="4">
        <f t="shared" si="9"/>
        <v>264644.56757565937</v>
      </c>
      <c r="H116" s="42">
        <f t="shared" si="11"/>
        <v>8.9133251398745088</v>
      </c>
      <c r="I116" s="10">
        <f t="shared" si="12"/>
        <v>1.2762925701945935</v>
      </c>
      <c r="J116" s="4">
        <f t="shared" si="13"/>
        <v>1112.1946700837655</v>
      </c>
      <c r="K116" s="4">
        <f t="shared" si="14"/>
        <v>250.03252328667</v>
      </c>
      <c r="L116" s="42">
        <f>Pressure!Q116</f>
        <v>0.11574475820009256</v>
      </c>
      <c r="M116" s="10">
        <f t="shared" si="16"/>
        <v>1.3830215013878058</v>
      </c>
      <c r="N116" s="10">
        <f t="shared" si="15"/>
        <v>2.5616829820695148</v>
      </c>
    </row>
    <row r="117" spans="3:14">
      <c r="C117" s="4">
        <f>Pressure!AB117*1000000</f>
        <v>5791881.40929869</v>
      </c>
      <c r="D117" s="78">
        <f>Pressure!I117</f>
        <v>1.5059214621494855E-4</v>
      </c>
      <c r="E117" s="40">
        <f>Pressure!H117</f>
        <v>150.59214621494854</v>
      </c>
      <c r="F117" s="10">
        <f t="shared" si="10"/>
        <v>4.25</v>
      </c>
      <c r="G117" s="4">
        <f t="shared" si="9"/>
        <v>264883.19053605443</v>
      </c>
      <c r="H117" s="42">
        <f t="shared" si="11"/>
        <v>8.91964270850392</v>
      </c>
      <c r="I117" s="10">
        <f t="shared" si="12"/>
        <v>1.2763593953363435</v>
      </c>
      <c r="J117" s="4">
        <f t="shared" si="13"/>
        <v>1113.2557920861357</v>
      </c>
      <c r="K117" s="4">
        <f t="shared" si="14"/>
        <v>250.27107416171387</v>
      </c>
      <c r="L117" s="42">
        <f>Pressure!Q117</f>
        <v>0.11698850091733981</v>
      </c>
      <c r="M117" s="10">
        <f t="shared" si="16"/>
        <v>1.3839439024591746</v>
      </c>
      <c r="N117" s="10">
        <f t="shared" si="15"/>
        <v>2.5616829820695148</v>
      </c>
    </row>
    <row r="118" spans="3:14">
      <c r="C118" s="4">
        <f>Pressure!AB118*1000000</f>
        <v>5797087.8357555466</v>
      </c>
      <c r="D118" s="78">
        <f>Pressure!I118</f>
        <v>1.5059214621494855E-4</v>
      </c>
      <c r="E118" s="40">
        <f>Pressure!H118</f>
        <v>150.59214621494854</v>
      </c>
      <c r="F118" s="10">
        <f t="shared" si="10"/>
        <v>4.25</v>
      </c>
      <c r="G118" s="4">
        <f t="shared" si="9"/>
        <v>265121.2988041155</v>
      </c>
      <c r="H118" s="42">
        <f t="shared" si="11"/>
        <v>8.9259456535525938</v>
      </c>
      <c r="I118" s="10">
        <f t="shared" si="12"/>
        <v>1.2764259564378382</v>
      </c>
      <c r="J118" s="4">
        <f t="shared" si="13"/>
        <v>1114.3146253256848</v>
      </c>
      <c r="K118" s="4">
        <f t="shared" si="14"/>
        <v>250.50911049990665</v>
      </c>
      <c r="L118" s="42">
        <f>Pressure!Q118</f>
        <v>0.11823188610471955</v>
      </c>
      <c r="M118" s="10">
        <f t="shared" si="16"/>
        <v>1.384864030427577</v>
      </c>
      <c r="N118" s="10">
        <f t="shared" si="15"/>
        <v>2.5616829820695148</v>
      </c>
    </row>
    <row r="119" spans="3:14">
      <c r="C119" s="4">
        <f>Pressure!AB119*1000000</f>
        <v>5802282.9978890885</v>
      </c>
      <c r="D119" s="78">
        <f>Pressure!I119</f>
        <v>1.5059214621494855E-4</v>
      </c>
      <c r="E119" s="40">
        <f>Pressure!H119</f>
        <v>150.59214621494854</v>
      </c>
      <c r="F119" s="10">
        <f t="shared" si="10"/>
        <v>4.25</v>
      </c>
      <c r="G119" s="4">
        <f t="shared" si="9"/>
        <v>265358.89191489219</v>
      </c>
      <c r="H119" s="42">
        <f t="shared" si="11"/>
        <v>8.9322339702698912</v>
      </c>
      <c r="I119" s="10">
        <f t="shared" si="12"/>
        <v>1.2764922544675363</v>
      </c>
      <c r="J119" s="4">
        <f t="shared" si="13"/>
        <v>1115.3711677348449</v>
      </c>
      <c r="K119" s="4">
        <f t="shared" si="14"/>
        <v>250.74663183643833</v>
      </c>
      <c r="L119" s="42">
        <f>Pressure!Q119</f>
        <v>0.11947491495660316</v>
      </c>
      <c r="M119" s="10">
        <f t="shared" si="16"/>
        <v>1.385781885704616</v>
      </c>
      <c r="N119" s="10">
        <f t="shared" si="15"/>
        <v>2.5616829820695148</v>
      </c>
    </row>
    <row r="120" spans="3:14">
      <c r="C120" s="4">
        <f>Pressure!AB120*1000000</f>
        <v>5807466.8855584199</v>
      </c>
      <c r="D120" s="78">
        <f>Pressure!I120</f>
        <v>1.5059214621494855E-4</v>
      </c>
      <c r="E120" s="40">
        <f>Pressure!H120</f>
        <v>150.59214621494854</v>
      </c>
      <c r="F120" s="10">
        <f t="shared" si="10"/>
        <v>4.25</v>
      </c>
      <c r="G120" s="4">
        <f t="shared" si="9"/>
        <v>265595.96940460533</v>
      </c>
      <c r="H120" s="42">
        <f t="shared" si="11"/>
        <v>8.9385076539135486</v>
      </c>
      <c r="I120" s="10">
        <f t="shared" si="12"/>
        <v>1.2765582903881572</v>
      </c>
      <c r="J120" s="4">
        <f t="shared" si="13"/>
        <v>1116.4254172512572</v>
      </c>
      <c r="K120" s="4">
        <f t="shared" si="14"/>
        <v>250.98363770766989</v>
      </c>
      <c r="L120" s="42">
        <f>Pressure!Q120</f>
        <v>0.1207175886644381</v>
      </c>
      <c r="M120" s="10">
        <f t="shared" si="16"/>
        <v>1.3866974686990217</v>
      </c>
      <c r="N120" s="10">
        <f t="shared" si="15"/>
        <v>2.5616829820695148</v>
      </c>
    </row>
    <row r="121" spans="3:14">
      <c r="C121" s="4">
        <f>Pressure!AB121*1000000</f>
        <v>5812639.4886484407</v>
      </c>
      <c r="D121" s="78">
        <f>Pressure!I121</f>
        <v>1.5059214621494855E-4</v>
      </c>
      <c r="E121" s="40">
        <f>Pressure!H121</f>
        <v>150.59214621494854</v>
      </c>
      <c r="F121" s="10">
        <f t="shared" si="10"/>
        <v>4.25</v>
      </c>
      <c r="G121" s="4">
        <f t="shared" si="9"/>
        <v>265832.53081065585</v>
      </c>
      <c r="H121" s="42">
        <f t="shared" si="11"/>
        <v>8.9447666997499606</v>
      </c>
      <c r="I121" s="10">
        <f t="shared" si="12"/>
        <v>1.2766240651567209</v>
      </c>
      <c r="J121" s="4">
        <f t="shared" si="13"/>
        <v>1117.4773718178092</v>
      </c>
      <c r="K121" s="4">
        <f t="shared" si="14"/>
        <v>251.22012765114187</v>
      </c>
      <c r="L121" s="42">
        <f>Pressure!Q121</f>
        <v>0.12195990841676274</v>
      </c>
      <c r="M121" s="10">
        <f t="shared" si="16"/>
        <v>1.3876107798168011</v>
      </c>
      <c r="N121" s="10">
        <f t="shared" si="15"/>
        <v>2.5616829820695148</v>
      </c>
    </row>
    <row r="122" spans="3:14">
      <c r="C122" s="4">
        <f>Pressure!AB122*1000000</f>
        <v>5817800.7970721703</v>
      </c>
      <c r="D122" s="78">
        <f>Pressure!I122</f>
        <v>1.5059214621494855E-4</v>
      </c>
      <c r="E122" s="40">
        <f>Pressure!H122</f>
        <v>150.59214621494854</v>
      </c>
      <c r="F122" s="10">
        <f t="shared" si="10"/>
        <v>4.25</v>
      </c>
      <c r="G122" s="4">
        <f t="shared" si="9"/>
        <v>266068.57567173039</v>
      </c>
      <c r="H122" s="42">
        <f t="shared" si="11"/>
        <v>8.9510111030569952</v>
      </c>
      <c r="I122" s="10">
        <f t="shared" si="12"/>
        <v>1.2766895797246165</v>
      </c>
      <c r="J122" s="4">
        <f t="shared" si="13"/>
        <v>1118.5270293831079</v>
      </c>
      <c r="K122" s="4">
        <f t="shared" si="14"/>
        <v>251.45610120568048</v>
      </c>
      <c r="L122" s="42">
        <f>Pressure!Q122</f>
        <v>0.12320187539922117</v>
      </c>
      <c r="M122" s="10">
        <f t="shared" si="16"/>
        <v>1.3885218194616371</v>
      </c>
      <c r="N122" s="10">
        <f t="shared" si="15"/>
        <v>2.5616829820695148</v>
      </c>
    </row>
    <row r="123" spans="3:14">
      <c r="C123" s="4">
        <f>Pressure!AB123*1000000</f>
        <v>5822950.8007717347</v>
      </c>
      <c r="D123" s="78">
        <f>Pressure!I123</f>
        <v>1.5059214621494855E-4</v>
      </c>
      <c r="E123" s="40">
        <f>Pressure!H123</f>
        <v>150.59214621494854</v>
      </c>
      <c r="F123" s="10">
        <f t="shared" si="10"/>
        <v>4.25</v>
      </c>
      <c r="G123" s="4">
        <f t="shared" si="9"/>
        <v>266304.10352784686</v>
      </c>
      <c r="H123" s="42">
        <f t="shared" si="11"/>
        <v>8.9572408591252568</v>
      </c>
      <c r="I123" s="10">
        <f t="shared" si="12"/>
        <v>1.276754835037651</v>
      </c>
      <c r="J123" s="4">
        <f t="shared" si="13"/>
        <v>1119.5743879016782</v>
      </c>
      <c r="K123" s="4">
        <f t="shared" si="14"/>
        <v>251.69155791144243</v>
      </c>
      <c r="L123" s="42">
        <f>Pressure!Q123</f>
        <v>0.12444349079457771</v>
      </c>
      <c r="M123" s="10">
        <f t="shared" si="16"/>
        <v>1.3894305880350419</v>
      </c>
      <c r="N123" s="10">
        <f t="shared" si="15"/>
        <v>2.5616829820695148</v>
      </c>
    </row>
    <row r="124" spans="3:14">
      <c r="C124" s="4">
        <f>Pressure!AB124*1000000</f>
        <v>5828089.4897184037</v>
      </c>
      <c r="D124" s="78">
        <f>Pressure!I124</f>
        <v>1.5059214621494855E-4</v>
      </c>
      <c r="E124" s="40">
        <f>Pressure!H124</f>
        <v>150.59214621494854</v>
      </c>
      <c r="F124" s="10">
        <f t="shared" si="10"/>
        <v>4.25</v>
      </c>
      <c r="G124" s="4">
        <f t="shared" si="9"/>
        <v>266539.11392035609</v>
      </c>
      <c r="H124" s="42">
        <f t="shared" si="11"/>
        <v>8.9634559632581663</v>
      </c>
      <c r="I124" s="10">
        <f t="shared" si="12"/>
        <v>1.2768198320360868</v>
      </c>
      <c r="J124" s="4">
        <f t="shared" si="13"/>
        <v>1120.6194453339738</v>
      </c>
      <c r="K124" s="4">
        <f t="shared" si="14"/>
        <v>251.92649730991721</v>
      </c>
      <c r="L124" s="42">
        <f>Pressure!Q124</f>
        <v>0.12568475578273133</v>
      </c>
      <c r="M124" s="10">
        <f t="shared" si="16"/>
        <v>1.3903370859365325</v>
      </c>
      <c r="N124" s="10">
        <f t="shared" si="15"/>
        <v>2.5616829820695148</v>
      </c>
    </row>
    <row r="125" spans="3:14">
      <c r="C125" s="4">
        <f>Pressure!AB125*1000000</f>
        <v>5833216.853914056</v>
      </c>
      <c r="D125" s="78">
        <f>Pressure!I125</f>
        <v>1.5059214621494855E-4</v>
      </c>
      <c r="E125" s="40">
        <f>Pressure!H125</f>
        <v>150.59214621494854</v>
      </c>
      <c r="F125" s="10">
        <f t="shared" si="10"/>
        <v>4.25</v>
      </c>
      <c r="G125" s="4">
        <f t="shared" si="9"/>
        <v>266773.6063920086</v>
      </c>
      <c r="H125" s="42">
        <f t="shared" si="11"/>
        <v>8.9696564107737657</v>
      </c>
      <c r="I125" s="10">
        <f t="shared" si="12"/>
        <v>1.2768845716546977</v>
      </c>
      <c r="J125" s="4">
        <f t="shared" si="13"/>
        <v>1121.6621996466713</v>
      </c>
      <c r="K125" s="4">
        <f t="shared" si="14"/>
        <v>252.16091894399338</v>
      </c>
      <c r="L125" s="42">
        <f>Pressure!Q125</f>
        <v>0.12692567154072995</v>
      </c>
      <c r="M125" s="10">
        <f t="shared" si="16"/>
        <v>1.391241313563772</v>
      </c>
      <c r="N125" s="10">
        <f t="shared" si="15"/>
        <v>2.5616829820695148</v>
      </c>
    </row>
    <row r="126" spans="3:14">
      <c r="C126" s="4">
        <f>Pressure!AB126*1000000</f>
        <v>5838332.8833912537</v>
      </c>
      <c r="D126" s="78">
        <f>Pressure!I126</f>
        <v>1.5059214621494855E-4</v>
      </c>
      <c r="E126" s="40">
        <f>Pressure!H126</f>
        <v>150.59214621494854</v>
      </c>
      <c r="F126" s="10">
        <f t="shared" si="10"/>
        <v>4.25</v>
      </c>
      <c r="G126" s="4">
        <f t="shared" si="9"/>
        <v>267007.58048695826</v>
      </c>
      <c r="H126" s="42">
        <f t="shared" si="11"/>
        <v>8.9758421970048499</v>
      </c>
      <c r="I126" s="10">
        <f t="shared" si="12"/>
        <v>1.2769490548228049</v>
      </c>
      <c r="J126" s="4">
        <f t="shared" si="13"/>
        <v>1122.7026488126892</v>
      </c>
      <c r="K126" s="4">
        <f t="shared" si="14"/>
        <v>252.3948223579626</v>
      </c>
      <c r="L126" s="42">
        <f>Pressure!Q126</f>
        <v>0.12816623924278453</v>
      </c>
      <c r="M126" s="10">
        <f t="shared" si="16"/>
        <v>1.3921432713126511</v>
      </c>
      <c r="N126" s="10">
        <f t="shared" si="15"/>
        <v>2.5616829820695148</v>
      </c>
    </row>
    <row r="127" spans="3:14">
      <c r="C127" s="4">
        <f>Pressure!AB127*1000000</f>
        <v>5843437.5682131322</v>
      </c>
      <c r="D127" s="78">
        <f>Pressure!I127</f>
        <v>1.5059214621494855E-4</v>
      </c>
      <c r="E127" s="40">
        <f>Pressure!H127</f>
        <v>150.59214621494854</v>
      </c>
      <c r="F127" s="10">
        <f t="shared" si="10"/>
        <v>4.25</v>
      </c>
      <c r="G127" s="4">
        <f t="shared" si="9"/>
        <v>267241.03575075726</v>
      </c>
      <c r="H127" s="42">
        <f t="shared" si="11"/>
        <v>8.9820133172988594</v>
      </c>
      <c r="I127" s="10">
        <f t="shared" si="12"/>
        <v>1.2770132824643123</v>
      </c>
      <c r="J127" s="4">
        <f t="shared" si="13"/>
        <v>1123.7407908111629</v>
      </c>
      <c r="K127" s="4">
        <f t="shared" si="14"/>
        <v>252.62820709751426</v>
      </c>
      <c r="L127" s="42">
        <f>Pressure!Q127</f>
        <v>0.12940646006028322</v>
      </c>
      <c r="M127" s="10">
        <f t="shared" si="16"/>
        <v>1.3930429595774358</v>
      </c>
      <c r="N127" s="10">
        <f t="shared" si="15"/>
        <v>2.5616829820695148</v>
      </c>
    </row>
    <row r="128" spans="3:14">
      <c r="C128" s="4">
        <f>Pressure!AB128*1000000</f>
        <v>5848530.8984742071</v>
      </c>
      <c r="D128" s="78">
        <f>Pressure!I128</f>
        <v>1.5059214621494855E-4</v>
      </c>
      <c r="E128" s="40">
        <f>Pressure!H128</f>
        <v>150.59214621494854</v>
      </c>
      <c r="F128" s="10">
        <f t="shared" si="10"/>
        <v>4.25</v>
      </c>
      <c r="G128" s="4">
        <f t="shared" si="9"/>
        <v>267473.97173039272</v>
      </c>
      <c r="H128" s="42">
        <f t="shared" si="11"/>
        <v>8.9881697670188938</v>
      </c>
      <c r="I128" s="10">
        <f t="shared" si="12"/>
        <v>1.2770772554977514</v>
      </c>
      <c r="J128" s="4">
        <f t="shared" si="13"/>
        <v>1124.7766236276093</v>
      </c>
      <c r="K128" s="4">
        <f t="shared" si="14"/>
        <v>252.86107270977234</v>
      </c>
      <c r="L128" s="42">
        <f>Pressure!Q128</f>
        <v>0.13064633516180521</v>
      </c>
      <c r="M128" s="10">
        <f t="shared" si="16"/>
        <v>1.3939403787506137</v>
      </c>
      <c r="N128" s="10">
        <f t="shared" si="15"/>
        <v>2.5616829820695148</v>
      </c>
    </row>
    <row r="129" spans="3:14">
      <c r="C129" s="4">
        <f>Pressure!AB129*1000000</f>
        <v>5853612.864301322</v>
      </c>
      <c r="D129" s="78">
        <f>Pressure!I129</f>
        <v>1.5059214621494855E-4</v>
      </c>
      <c r="E129" s="40">
        <f>Pressure!H129</f>
        <v>150.59214621494854</v>
      </c>
      <c r="F129" s="10">
        <f t="shared" si="10"/>
        <v>4.25</v>
      </c>
      <c r="G129" s="4">
        <f t="shared" si="9"/>
        <v>267706.38797433034</v>
      </c>
      <c r="H129" s="42">
        <f t="shared" si="11"/>
        <v>8.9943115415449135</v>
      </c>
      <c r="I129" s="10">
        <f t="shared" si="12"/>
        <v>1.2771409748363294</v>
      </c>
      <c r="J129" s="4">
        <f t="shared" si="13"/>
        <v>1125.8101452541207</v>
      </c>
      <c r="K129" s="4">
        <f t="shared" si="14"/>
        <v>253.09341874333904</v>
      </c>
      <c r="L129" s="42">
        <f>Pressure!Q129</f>
        <v>0.13188586571313468</v>
      </c>
      <c r="M129" s="10">
        <f t="shared" si="16"/>
        <v>1.3948355292233914</v>
      </c>
      <c r="N129" s="10">
        <f t="shared" si="15"/>
        <v>2.5616829820695148</v>
      </c>
    </row>
    <row r="130" spans="3:14">
      <c r="C130" s="4">
        <f>Pressure!AB130*1000000</f>
        <v>5858683.4558525477</v>
      </c>
      <c r="D130" s="78">
        <f>Pressure!I130</f>
        <v>1.5059214621494855E-4</v>
      </c>
      <c r="E130" s="40">
        <f>Pressure!H130</f>
        <v>150.59214621494854</v>
      </c>
      <c r="F130" s="10">
        <f t="shared" si="10"/>
        <v>4.25</v>
      </c>
      <c r="G130" s="4">
        <f t="shared" si="9"/>
        <v>267938.28403246397</v>
      </c>
      <c r="H130" s="42">
        <f t="shared" si="11"/>
        <v>9.0004386362724098</v>
      </c>
      <c r="I130" s="10">
        <f t="shared" si="12"/>
        <v>1.2772044413879493</v>
      </c>
      <c r="J130" s="4">
        <f t="shared" si="13"/>
        <v>1126.8413536891394</v>
      </c>
      <c r="K130" s="4">
        <f t="shared" si="14"/>
        <v>253.3252447482441</v>
      </c>
      <c r="L130" s="42">
        <f>Pressure!Q130</f>
        <v>0.13312505287727444</v>
      </c>
      <c r="M130" s="10">
        <f t="shared" si="16"/>
        <v>1.395728411385339</v>
      </c>
      <c r="N130" s="10">
        <f t="shared" si="15"/>
        <v>2.5616829820695148</v>
      </c>
    </row>
    <row r="131" spans="3:14">
      <c r="C131" s="4">
        <f>Pressure!AB131*1000000</f>
        <v>5863742.6633183509</v>
      </c>
      <c r="D131" s="78">
        <f>Pressure!I131</f>
        <v>1.5059214621494855E-4</v>
      </c>
      <c r="E131" s="40">
        <f>Pressure!H131</f>
        <v>150.59214621494854</v>
      </c>
      <c r="F131" s="10">
        <f t="shared" si="10"/>
        <v>4.25</v>
      </c>
      <c r="G131" s="4">
        <f t="shared" si="9"/>
        <v>268169.659456169</v>
      </c>
      <c r="H131" s="42">
        <f t="shared" si="11"/>
        <v>9.0065510466138825</v>
      </c>
      <c r="I131" s="10">
        <f t="shared" si="12"/>
        <v>1.2772676560552596</v>
      </c>
      <c r="J131" s="4">
        <f t="shared" si="13"/>
        <v>1127.8702469376963</v>
      </c>
      <c r="K131" s="4">
        <f t="shared" si="14"/>
        <v>253.55655027599843</v>
      </c>
      <c r="L131" s="42">
        <f>Pressure!Q131</f>
        <v>0.13436389781445968</v>
      </c>
      <c r="M131" s="10">
        <f t="shared" si="16"/>
        <v>1.3966190256246864</v>
      </c>
      <c r="N131" s="10">
        <f t="shared" si="15"/>
        <v>2.5616829820695148</v>
      </c>
    </row>
    <row r="132" spans="3:14">
      <c r="C132" s="4">
        <f>Pressure!AB132*1000000</f>
        <v>5868790.4769197088</v>
      </c>
      <c r="D132" s="78">
        <f>Pressure!I132</f>
        <v>1.5059214621494855E-4</v>
      </c>
      <c r="E132" s="40">
        <f>Pressure!H132</f>
        <v>150.59214621494854</v>
      </c>
      <c r="F132" s="10">
        <f t="shared" si="10"/>
        <v>4.25</v>
      </c>
      <c r="G132" s="4">
        <f t="shared" si="9"/>
        <v>268400.51379821618</v>
      </c>
      <c r="H132" s="42">
        <f t="shared" si="11"/>
        <v>9.0126487679965823</v>
      </c>
      <c r="I132" s="10">
        <f t="shared" si="12"/>
        <v>1.2773306197356646</v>
      </c>
      <c r="J132" s="4">
        <f t="shared" si="13"/>
        <v>1128.8968230110272</v>
      </c>
      <c r="K132" s="4">
        <f t="shared" si="14"/>
        <v>253.78733487950794</v>
      </c>
      <c r="L132" s="42">
        <f>Pressure!Q132</f>
        <v>0.1356024016821715</v>
      </c>
      <c r="M132" s="10">
        <f t="shared" si="16"/>
        <v>1.3975073723280838</v>
      </c>
      <c r="N132" s="10">
        <f t="shared" si="15"/>
        <v>2.5616829820695148</v>
      </c>
    </row>
    <row r="133" spans="3:14">
      <c r="C133" s="4">
        <f>Pressure!AB133*1000000</f>
        <v>5873826.886911205</v>
      </c>
      <c r="D133" s="78">
        <f>Pressure!I133</f>
        <v>1.5059214621494855E-4</v>
      </c>
      <c r="E133" s="40">
        <f>Pressure!H133</f>
        <v>150.59214621494854</v>
      </c>
      <c r="F133" s="10">
        <f t="shared" si="10"/>
        <v>4.25</v>
      </c>
      <c r="G133" s="4">
        <f t="shared" si="9"/>
        <v>268630.84661291324</v>
      </c>
      <c r="H133" s="42">
        <f t="shared" si="11"/>
        <v>9.0187317958662785</v>
      </c>
      <c r="I133" s="10">
        <f t="shared" si="12"/>
        <v>1.2773933333213983</v>
      </c>
      <c r="J133" s="4">
        <f t="shared" si="13"/>
        <v>1129.9210799272025</v>
      </c>
      <c r="K133" s="4">
        <f t="shared" si="14"/>
        <v>254.01759811321492</v>
      </c>
      <c r="L133" s="42">
        <f>Pressure!Q133</f>
        <v>0.13684056563515054</v>
      </c>
      <c r="M133" s="10">
        <f t="shared" si="16"/>
        <v>1.398393451880916</v>
      </c>
      <c r="N133" s="10">
        <f t="shared" si="15"/>
        <v>2.5616829820695148</v>
      </c>
    </row>
    <row r="134" spans="3:14">
      <c r="C134" s="4">
        <f>Pressure!AB134*1000000</f>
        <v>5878851.8835792923</v>
      </c>
      <c r="D134" s="78">
        <f>Pressure!I134</f>
        <v>1.5059214621494855E-4</v>
      </c>
      <c r="E134" s="40">
        <f>Pressure!H134</f>
        <v>150.59214621494854</v>
      </c>
      <c r="F134" s="10">
        <f t="shared" si="10"/>
        <v>4.25</v>
      </c>
      <c r="G134" s="4">
        <f t="shared" si="9"/>
        <v>268860.65745602531</v>
      </c>
      <c r="H134" s="42">
        <f t="shared" si="11"/>
        <v>9.0248001256852106</v>
      </c>
      <c r="I134" s="10">
        <f t="shared" si="12"/>
        <v>1.2774557976995342</v>
      </c>
      <c r="J134" s="4">
        <f t="shared" si="13"/>
        <v>1130.9430157107738</v>
      </c>
      <c r="K134" s="4">
        <f t="shared" si="14"/>
        <v>254.2473395330187</v>
      </c>
      <c r="L134" s="42">
        <f>Pressure!Q134</f>
        <v>0.13807839082541029</v>
      </c>
      <c r="M134" s="10">
        <f t="shared" si="16"/>
        <v>1.3992772646672582</v>
      </c>
      <c r="N134" s="10">
        <f t="shared" si="15"/>
        <v>2.5616829820695148</v>
      </c>
    </row>
    <row r="135" spans="3:14">
      <c r="C135" s="4">
        <f>Pressure!AB135*1000000</f>
        <v>5883865.4572419468</v>
      </c>
      <c r="D135" s="78">
        <f>Pressure!I135</f>
        <v>1.5059214621494855E-4</v>
      </c>
      <c r="E135" s="40">
        <f>Pressure!H135</f>
        <v>150.59214621494854</v>
      </c>
      <c r="F135" s="10">
        <f t="shared" si="10"/>
        <v>4.25</v>
      </c>
      <c r="G135" s="4">
        <f t="shared" si="9"/>
        <v>269089.94588475925</v>
      </c>
      <c r="H135" s="42">
        <f t="shared" si="11"/>
        <v>9.0308537529316943</v>
      </c>
      <c r="I135" s="10">
        <f t="shared" si="12"/>
        <v>1.277518013752017</v>
      </c>
      <c r="J135" s="4">
        <f t="shared" si="13"/>
        <v>1131.9626283927039</v>
      </c>
      <c r="K135" s="4">
        <f t="shared" si="14"/>
        <v>254.47655869626004</v>
      </c>
      <c r="L135" s="42">
        <f>Pressure!Q135</f>
        <v>0.13931587840225046</v>
      </c>
      <c r="M135" s="10">
        <f t="shared" si="16"/>
        <v>1.4001588110697765</v>
      </c>
      <c r="N135" s="10">
        <f t="shared" si="15"/>
        <v>2.5616829820695148</v>
      </c>
    </row>
    <row r="136" spans="3:14">
      <c r="C136" s="4">
        <f>Pressure!AB136*1000000</f>
        <v>5888867.5982495546</v>
      </c>
      <c r="D136" s="78">
        <f>Pressure!I136</f>
        <v>1.5059214621494855E-4</v>
      </c>
      <c r="E136" s="40">
        <f>Pressure!H136</f>
        <v>150.59214621494854</v>
      </c>
      <c r="F136" s="10">
        <f t="shared" si="10"/>
        <v>4.25</v>
      </c>
      <c r="G136" s="4">
        <f t="shared" si="9"/>
        <v>269318.71145780414</v>
      </c>
      <c r="H136" s="42">
        <f t="shared" si="11"/>
        <v>9.0368926731012102</v>
      </c>
      <c r="I136" s="10">
        <f t="shared" si="12"/>
        <v>1.2775799823557048</v>
      </c>
      <c r="J136" s="4">
        <f t="shared" si="13"/>
        <v>1132.9799160105463</v>
      </c>
      <c r="K136" s="4">
        <f t="shared" si="14"/>
        <v>254.70525516176122</v>
      </c>
      <c r="L136" s="42">
        <f>Pressure!Q136</f>
        <v>0.14055302951227028</v>
      </c>
      <c r="M136" s="10">
        <f t="shared" si="16"/>
        <v>1.4010380914697966</v>
      </c>
      <c r="N136" s="10">
        <f t="shared" si="15"/>
        <v>2.5616829820695148</v>
      </c>
    </row>
    <row r="137" spans="3:14">
      <c r="C137" s="4">
        <f>Pressure!AB137*1000000</f>
        <v>5893858.2969843149</v>
      </c>
      <c r="D137" s="78">
        <f>Pressure!I137</f>
        <v>1.5059214621494855E-4</v>
      </c>
      <c r="E137" s="40">
        <f>Pressure!H137</f>
        <v>150.59214621494854</v>
      </c>
      <c r="F137" s="10">
        <f t="shared" si="10"/>
        <v>4.25</v>
      </c>
      <c r="G137" s="4">
        <f t="shared" si="9"/>
        <v>269546.95373530401</v>
      </c>
      <c r="H137" s="42">
        <f t="shared" si="11"/>
        <v>9.0429168817057555</v>
      </c>
      <c r="I137" s="10">
        <f t="shared" si="12"/>
        <v>1.2776417043823953</v>
      </c>
      <c r="J137" s="4">
        <f t="shared" si="13"/>
        <v>1133.9948766083244</v>
      </c>
      <c r="K137" s="4">
        <f t="shared" si="14"/>
        <v>254.9334284897991</v>
      </c>
      <c r="L137" s="42">
        <f>Pressure!Q137</f>
        <v>0.14178984529938171</v>
      </c>
      <c r="M137" s="10">
        <f t="shared" si="16"/>
        <v>1.4019151062473441</v>
      </c>
      <c r="N137" s="10">
        <f t="shared" si="15"/>
        <v>2.5616829820695148</v>
      </c>
    </row>
    <row r="138" spans="3:14">
      <c r="C138" s="4">
        <f>Pressure!AB138*1000000</f>
        <v>5898837.5438608769</v>
      </c>
      <c r="D138" s="78">
        <f>Pressure!I138</f>
        <v>1.5059214621494855E-4</v>
      </c>
      <c r="E138" s="40">
        <f>Pressure!H138</f>
        <v>150.59214621494854</v>
      </c>
      <c r="F138" s="10">
        <f t="shared" si="10"/>
        <v>4.25</v>
      </c>
      <c r="G138" s="4">
        <f t="shared" si="9"/>
        <v>269774.67227888695</v>
      </c>
      <c r="H138" s="42">
        <f t="shared" si="11"/>
        <v>9.0489263742746076</v>
      </c>
      <c r="I138" s="10">
        <f t="shared" si="12"/>
        <v>1.277703180698867</v>
      </c>
      <c r="J138" s="4">
        <f t="shared" si="13"/>
        <v>1135.0075082366618</v>
      </c>
      <c r="K138" s="4">
        <f t="shared" si="14"/>
        <v>255.16107824213429</v>
      </c>
      <c r="L138" s="42">
        <f>Pressure!Q138</f>
        <v>0.14302632690482261</v>
      </c>
      <c r="M138" s="10">
        <f t="shared" si="16"/>
        <v>1.4027898557811835</v>
      </c>
      <c r="N138" s="10">
        <f t="shared" si="15"/>
        <v>2.5616829820695148</v>
      </c>
    </row>
    <row r="139" spans="3:14">
      <c r="C139" s="4">
        <f>Pressure!AB139*1000000</f>
        <v>5903805.3293259759</v>
      </c>
      <c r="D139" s="78">
        <f>Pressure!I139</f>
        <v>1.5059214621494855E-4</v>
      </c>
      <c r="E139" s="40">
        <f>Pressure!H139</f>
        <v>150.59214621494854</v>
      </c>
      <c r="F139" s="10">
        <f t="shared" si="10"/>
        <v>4.25</v>
      </c>
      <c r="G139" s="4">
        <f t="shared" si="9"/>
        <v>270001.86665164836</v>
      </c>
      <c r="H139" s="42">
        <f t="shared" si="11"/>
        <v>9.0549211463539319</v>
      </c>
      <c r="I139" s="10">
        <f t="shared" si="12"/>
        <v>1.2777644121669056</v>
      </c>
      <c r="J139" s="4">
        <f t="shared" si="13"/>
        <v>1136.0178089527064</v>
      </c>
      <c r="K139" s="4">
        <f t="shared" si="14"/>
        <v>255.38820398199417</v>
      </c>
      <c r="L139" s="42">
        <f>Pressure!Q139</f>
        <v>0.1442624754671698</v>
      </c>
      <c r="M139" s="10">
        <f t="shared" si="16"/>
        <v>1.4036623404488533</v>
      </c>
      <c r="N139" s="10">
        <f t="shared" si="15"/>
        <v>2.5616829820695148</v>
      </c>
    </row>
    <row r="140" spans="3:14">
      <c r="C140" s="4">
        <f>Pressure!AB140*1000000</f>
        <v>5908761.6438572276</v>
      </c>
      <c r="D140" s="78">
        <f>Pressure!I140</f>
        <v>1.5059214621494855E-4</v>
      </c>
      <c r="E140" s="40">
        <f>Pressure!H140</f>
        <v>150.59214621494854</v>
      </c>
      <c r="F140" s="10">
        <f t="shared" si="10"/>
        <v>4.25</v>
      </c>
      <c r="G140" s="4">
        <f t="shared" si="9"/>
        <v>270228.53641809599</v>
      </c>
      <c r="H140" s="42">
        <f t="shared" si="11"/>
        <v>9.0609011935053712</v>
      </c>
      <c r="I140" s="10">
        <f t="shared" si="12"/>
        <v>1.2778253996433224</v>
      </c>
      <c r="J140" s="4">
        <f t="shared" si="13"/>
        <v>1137.0257768198869</v>
      </c>
      <c r="K140" s="4">
        <f t="shared" si="14"/>
        <v>255.61480527401801</v>
      </c>
      <c r="L140" s="42">
        <f>Pressure!Q140</f>
        <v>0.14549829212235196</v>
      </c>
      <c r="M140" s="10">
        <f t="shared" si="16"/>
        <v>1.4045325606263739</v>
      </c>
      <c r="N140" s="10">
        <f t="shared" si="15"/>
        <v>2.5616829820695148</v>
      </c>
    </row>
    <row r="141" spans="3:14">
      <c r="C141" s="4">
        <f>Pressure!AB141*1000000</f>
        <v>5913706.4779658895</v>
      </c>
      <c r="D141" s="78">
        <f>Pressure!I141</f>
        <v>1.5059214621494855E-4</v>
      </c>
      <c r="E141" s="40">
        <f>Pressure!H141</f>
        <v>150.59214621494854</v>
      </c>
      <c r="F141" s="10">
        <f t="shared" si="10"/>
        <v>4.25</v>
      </c>
      <c r="G141" s="4">
        <f t="shared" si="9"/>
        <v>270454.68114427617</v>
      </c>
      <c r="H141" s="42">
        <f t="shared" si="11"/>
        <v>9.0668665113093816</v>
      </c>
      <c r="I141" s="10">
        <f t="shared" si="12"/>
        <v>1.2778861439800204</v>
      </c>
      <c r="J141" s="4">
        <f t="shared" si="13"/>
        <v>1138.0314099084737</v>
      </c>
      <c r="K141" s="4">
        <f t="shared" si="14"/>
        <v>255.84088168438328</v>
      </c>
      <c r="L141" s="42">
        <f>Pressure!Q141</f>
        <v>0.14673377800366275</v>
      </c>
      <c r="M141" s="10">
        <f t="shared" si="16"/>
        <v>1.4054005166887593</v>
      </c>
      <c r="N141" s="10">
        <f t="shared" si="15"/>
        <v>2.5616829820695148</v>
      </c>
    </row>
    <row r="142" spans="3:14">
      <c r="C142" s="4">
        <f>Pressure!AB142*1000000</f>
        <v>5918639.8221937092</v>
      </c>
      <c r="D142" s="78">
        <f>Pressure!I142</f>
        <v>1.5059214621494855E-4</v>
      </c>
      <c r="E142" s="40">
        <f>Pressure!H142</f>
        <v>150.59214621494854</v>
      </c>
      <c r="F142" s="10">
        <f t="shared" si="10"/>
        <v>4.25</v>
      </c>
      <c r="G142" s="4">
        <f t="shared" si="9"/>
        <v>270680.30039762956</v>
      </c>
      <c r="H142" s="42">
        <f t="shared" si="11"/>
        <v>9.0728170953614899</v>
      </c>
      <c r="I142" s="10">
        <f t="shared" si="12"/>
        <v>1.2779466460239854</v>
      </c>
      <c r="J142" s="4">
        <f t="shared" si="13"/>
        <v>1139.0347062949372</v>
      </c>
      <c r="K142" s="4">
        <f t="shared" si="14"/>
        <v>256.06643278066122</v>
      </c>
      <c r="L142" s="42">
        <f>Pressure!Q142</f>
        <v>0.14796893424177351</v>
      </c>
      <c r="M142" s="10">
        <f t="shared" si="16"/>
        <v>1.4062662090096516</v>
      </c>
      <c r="N142" s="10">
        <f t="shared" si="15"/>
        <v>2.5616829820695148</v>
      </c>
    </row>
    <row r="143" spans="3:14">
      <c r="C143" s="4">
        <f>Pressure!AB143*1000000</f>
        <v>5923561.6671149926</v>
      </c>
      <c r="D143" s="78">
        <f>Pressure!I143</f>
        <v>1.5059214621494855E-4</v>
      </c>
      <c r="E143" s="40">
        <f>Pressure!H143</f>
        <v>150.59214621494854</v>
      </c>
      <c r="F143" s="10">
        <f t="shared" si="10"/>
        <v>4.25</v>
      </c>
      <c r="G143" s="4">
        <f t="shared" si="9"/>
        <v>270905.39374708594</v>
      </c>
      <c r="H143" s="42">
        <f t="shared" si="11"/>
        <v>9.0787529412748071</v>
      </c>
      <c r="I143" s="10">
        <f t="shared" si="12"/>
        <v>1.2780069066173454</v>
      </c>
      <c r="J143" s="4">
        <f t="shared" si="13"/>
        <v>1140.0356640623706</v>
      </c>
      <c r="K143" s="4">
        <f t="shared" si="14"/>
        <v>256.29145813191195</v>
      </c>
      <c r="L143" s="42">
        <f>Pressure!Q143</f>
        <v>0.14920376196474619</v>
      </c>
      <c r="M143" s="10">
        <f t="shared" si="16"/>
        <v>1.4071296379614036</v>
      </c>
      <c r="N143" s="10">
        <f t="shared" si="15"/>
        <v>2.5616829820695148</v>
      </c>
    </row>
    <row r="144" spans="3:14">
      <c r="C144" s="4">
        <f>Pressure!AB144*1000000</f>
        <v>5928472.0033357618</v>
      </c>
      <c r="D144" s="78">
        <f>Pressure!I144</f>
        <v>1.5059214621494855E-4</v>
      </c>
      <c r="E144" s="40">
        <f>Pressure!H144</f>
        <v>150.59214621494854</v>
      </c>
      <c r="F144" s="10">
        <f t="shared" si="10"/>
        <v>4.25</v>
      </c>
      <c r="G144" s="4">
        <f t="shared" si="9"/>
        <v>271129.96076302551</v>
      </c>
      <c r="H144" s="42">
        <f t="shared" si="11"/>
        <v>9.084674044679053</v>
      </c>
      <c r="I144" s="10">
        <f t="shared" si="12"/>
        <v>1.2780669265973885</v>
      </c>
      <c r="J144" s="4">
        <f t="shared" si="13"/>
        <v>1141.034281300316</v>
      </c>
      <c r="K144" s="4">
        <f t="shared" si="14"/>
        <v>256.51595730864528</v>
      </c>
      <c r="L144" s="42">
        <f>Pressure!Q144</f>
        <v>0.15043826229804599</v>
      </c>
      <c r="M144" s="10">
        <f t="shared" si="16"/>
        <v>1.4079908039152012</v>
      </c>
      <c r="N144" s="10">
        <f t="shared" si="15"/>
        <v>2.5616829820695148</v>
      </c>
    </row>
    <row r="145" spans="3:14">
      <c r="C145" s="4">
        <f>Pressure!AB145*1000000</f>
        <v>5933370.821492983</v>
      </c>
      <c r="D145" s="78">
        <f>Pressure!I145</f>
        <v>1.5059214621494855E-4</v>
      </c>
      <c r="E145" s="40">
        <f>Pressure!H145</f>
        <v>150.59214621494854</v>
      </c>
      <c r="F145" s="10">
        <f t="shared" si="10"/>
        <v>4.25</v>
      </c>
      <c r="G145" s="4">
        <f t="shared" si="9"/>
        <v>271354.00101724366</v>
      </c>
      <c r="H145" s="42">
        <f t="shared" si="11"/>
        <v>9.0905804012196416</v>
      </c>
      <c r="I145" s="10">
        <f t="shared" si="12"/>
        <v>1.2781267067965869</v>
      </c>
      <c r="J145" s="4">
        <f t="shared" si="13"/>
        <v>1142.0305561046096</v>
      </c>
      <c r="K145" s="4">
        <f t="shared" si="14"/>
        <v>256.73992988278621</v>
      </c>
      <c r="L145" s="42">
        <f>Pressure!Q145</f>
        <v>0.1516724363645541</v>
      </c>
      <c r="M145" s="10">
        <f t="shared" si="16"/>
        <v>1.4088497072408559</v>
      </c>
      <c r="N145" s="10">
        <f t="shared" si="15"/>
        <v>2.5616829820695148</v>
      </c>
    </row>
    <row r="146" spans="3:14">
      <c r="C146" s="4">
        <f>Pressure!AB146*1000000</f>
        <v>5938258.1122566983</v>
      </c>
      <c r="D146" s="78">
        <f>Pressure!I146</f>
        <v>1.5059214621494855E-4</v>
      </c>
      <c r="E146" s="40">
        <f>Pressure!H146</f>
        <v>150.59214621494854</v>
      </c>
      <c r="F146" s="10">
        <f t="shared" si="10"/>
        <v>4.25</v>
      </c>
      <c r="G146" s="4">
        <f t="shared" si="9"/>
        <v>271577.5140830485</v>
      </c>
      <c r="H146" s="42">
        <f t="shared" si="11"/>
        <v>9.0964720065602886</v>
      </c>
      <c r="I146" s="10">
        <f t="shared" si="12"/>
        <v>1.2781862480426518</v>
      </c>
      <c r="J146" s="4">
        <f t="shared" si="13"/>
        <v>1143.0244865778131</v>
      </c>
      <c r="K146" s="4">
        <f t="shared" si="14"/>
        <v>256.9633754277715</v>
      </c>
      <c r="L146" s="42">
        <f>Pressure!Q146</f>
        <v>0.15290628528458033</v>
      </c>
      <c r="M146" s="10">
        <f t="shared" si="16"/>
        <v>1.4097063483071008</v>
      </c>
      <c r="N146" s="10">
        <f t="shared" si="15"/>
        <v>2.5616829820695148</v>
      </c>
    </row>
    <row r="147" spans="3:14">
      <c r="C147" s="4">
        <f>Pressure!AB147*1000000</f>
        <v>5943133.8663270865</v>
      </c>
      <c r="D147" s="78">
        <f>Pressure!I147</f>
        <v>1.5059214621494855E-4</v>
      </c>
      <c r="E147" s="40">
        <f>Pressure!H147</f>
        <v>150.59214621494854</v>
      </c>
      <c r="F147" s="10">
        <f t="shared" si="10"/>
        <v>4.25</v>
      </c>
      <c r="G147" s="4">
        <f t="shared" si="9"/>
        <v>271800.49953512632</v>
      </c>
      <c r="H147" s="42">
        <f t="shared" si="11"/>
        <v>9.1023488563795123</v>
      </c>
      <c r="I147" s="10">
        <f t="shared" si="12"/>
        <v>1.2782455511585287</v>
      </c>
      <c r="J147" s="4">
        <f t="shared" si="13"/>
        <v>1144.0160708286182</v>
      </c>
      <c r="K147" s="4">
        <f t="shared" si="14"/>
        <v>257.18629351841605</v>
      </c>
      <c r="L147" s="42">
        <f>Pressure!Q147</f>
        <v>0.15413981017587555</v>
      </c>
      <c r="M147" s="10">
        <f t="shared" si="16"/>
        <v>1.4105607274812615</v>
      </c>
      <c r="N147" s="10">
        <f t="shared" si="15"/>
        <v>2.5616829820695148</v>
      </c>
    </row>
    <row r="148" spans="3:14">
      <c r="C148" s="4">
        <f>Pressure!AB148*1000000</f>
        <v>5947998.0744369002</v>
      </c>
      <c r="D148" s="78">
        <f>Pressure!I148</f>
        <v>1.5059214621494855E-4</v>
      </c>
      <c r="E148" s="40">
        <f>Pressure!H148</f>
        <v>150.59214621494854</v>
      </c>
      <c r="F148" s="10">
        <f t="shared" si="10"/>
        <v>4.25</v>
      </c>
      <c r="G148" s="4">
        <f t="shared" si="9"/>
        <v>272022.95694965316</v>
      </c>
      <c r="H148" s="42">
        <f t="shared" si="11"/>
        <v>9.1082109463735978</v>
      </c>
      <c r="I148" s="10">
        <f t="shared" si="12"/>
        <v>1.2783046169624575</v>
      </c>
      <c r="J148" s="4">
        <f t="shared" si="13"/>
        <v>1145.0053069723408</v>
      </c>
      <c r="K148" s="4">
        <f t="shared" si="14"/>
        <v>257.40868373102398</v>
      </c>
      <c r="L148" s="42">
        <f>Pressure!Q148</f>
        <v>0.1553730121536443</v>
      </c>
      <c r="M148" s="10">
        <f t="shared" si="16"/>
        <v>1.4114128451295394</v>
      </c>
      <c r="N148" s="10">
        <f t="shared" si="15"/>
        <v>2.5616829820695148</v>
      </c>
    </row>
    <row r="149" spans="3:14">
      <c r="C149" s="4">
        <f>Pressure!AB149*1000000</f>
        <v>5952850.7273491425</v>
      </c>
      <c r="D149" s="78">
        <f>Pressure!I149</f>
        <v>1.5059214621494855E-4</v>
      </c>
      <c r="E149" s="40">
        <f>Pressure!H149</f>
        <v>150.59214621494854</v>
      </c>
      <c r="F149" s="10">
        <f t="shared" si="10"/>
        <v>4.25</v>
      </c>
      <c r="G149" s="4">
        <f t="shared" si="9"/>
        <v>272244.88590418862</v>
      </c>
      <c r="H149" s="42">
        <f t="shared" si="11"/>
        <v>9.1140582722538053</v>
      </c>
      <c r="I149" s="10">
        <f t="shared" si="12"/>
        <v>1.2783634462679732</v>
      </c>
      <c r="J149" s="4">
        <f t="shared" si="13"/>
        <v>1145.9921931304482</v>
      </c>
      <c r="K149" s="4">
        <f t="shared" si="14"/>
        <v>257.63054564328229</v>
      </c>
      <c r="L149" s="42">
        <f>Pressure!Q149</f>
        <v>0.15660589233055716</v>
      </c>
      <c r="M149" s="10">
        <f t="shared" si="16"/>
        <v>1.4122627016168288</v>
      </c>
      <c r="N149" s="10">
        <f t="shared" si="15"/>
        <v>2.5616829820695148</v>
      </c>
    </row>
    <row r="150" spans="3:14">
      <c r="C150" s="4">
        <f>Pressure!AB150*1000000</f>
        <v>5957691.8158597089</v>
      </c>
      <c r="D150" s="78">
        <f>Pressure!I150</f>
        <v>1.5059214621494855E-4</v>
      </c>
      <c r="E150" s="40">
        <f>Pressure!H150</f>
        <v>150.59214621494854</v>
      </c>
      <c r="F150" s="10">
        <f t="shared" si="10"/>
        <v>4.25</v>
      </c>
      <c r="G150" s="4">
        <f t="shared" si="9"/>
        <v>272466.28597779642</v>
      </c>
      <c r="H150" s="42">
        <f t="shared" si="11"/>
        <v>9.1198908297496253</v>
      </c>
      <c r="I150" s="10">
        <f t="shared" si="12"/>
        <v>1.2784220398839685</v>
      </c>
      <c r="J150" s="4">
        <f t="shared" si="13"/>
        <v>1146.9767274310984</v>
      </c>
      <c r="K150" s="4">
        <f t="shared" si="14"/>
        <v>257.85187883438209</v>
      </c>
      <c r="L150" s="42">
        <f>Pressure!Q150</f>
        <v>0.15783845181676315</v>
      </c>
      <c r="M150" s="10">
        <f t="shared" si="16"/>
        <v>1.4131102973068177</v>
      </c>
      <c r="N150" s="10">
        <f t="shared" si="15"/>
        <v>2.5616829820695148</v>
      </c>
    </row>
    <row r="151" spans="3:14">
      <c r="C151" s="4">
        <f>Pressure!AB151*1000000</f>
        <v>5962521.3307950422</v>
      </c>
      <c r="D151" s="78">
        <f>Pressure!I151</f>
        <v>1.5059214621494855E-4</v>
      </c>
      <c r="E151" s="40">
        <f>Pressure!H151</f>
        <v>150.59214621494854</v>
      </c>
      <c r="F151" s="10">
        <f t="shared" si="10"/>
        <v>4.25</v>
      </c>
      <c r="G151" s="4">
        <f t="shared" si="9"/>
        <v>272687.15675093734</v>
      </c>
      <c r="H151" s="42">
        <f t="shared" si="11"/>
        <v>9.1257086146059478</v>
      </c>
      <c r="I151" s="10">
        <f t="shared" si="12"/>
        <v>1.2784803986146951</v>
      </c>
      <c r="J151" s="4">
        <f t="shared" si="13"/>
        <v>1147.9589080086605</v>
      </c>
      <c r="K151" s="4">
        <f t="shared" si="14"/>
        <v>258.07268288491088</v>
      </c>
      <c r="L151" s="42">
        <f>Pressure!Q151</f>
        <v>0.15907069171990196</v>
      </c>
      <c r="M151" s="10">
        <f t="shared" si="16"/>
        <v>1.4139556325620457</v>
      </c>
      <c r="N151" s="10">
        <f t="shared" si="15"/>
        <v>2.5616829820695148</v>
      </c>
    </row>
    <row r="152" spans="3:14">
      <c r="C152" s="4">
        <f>Pressure!AB152*1000000</f>
        <v>5967339.2630121456</v>
      </c>
      <c r="D152" s="78">
        <f>Pressure!I152</f>
        <v>1.5059214621494855E-4</v>
      </c>
      <c r="E152" s="40">
        <f>Pressure!H152</f>
        <v>150.59214621494854</v>
      </c>
      <c r="F152" s="10">
        <f t="shared" si="10"/>
        <v>4.25</v>
      </c>
      <c r="G152" s="4">
        <f t="shared" si="9"/>
        <v>272907.49780547002</v>
      </c>
      <c r="H152" s="42">
        <f t="shared" si="11"/>
        <v>9.1315116225831261</v>
      </c>
      <c r="I152" s="10">
        <f t="shared" si="12"/>
        <v>1.2785385232597914</v>
      </c>
      <c r="J152" s="4">
        <f t="shared" si="13"/>
        <v>1148.9387330037191</v>
      </c>
      <c r="K152" s="4">
        <f t="shared" si="14"/>
        <v>258.29295737685334</v>
      </c>
      <c r="L152" s="42">
        <f>Pressure!Q152</f>
        <v>0.16030261314511624</v>
      </c>
      <c r="M152" s="10">
        <f t="shared" si="16"/>
        <v>1.4147987077436412</v>
      </c>
      <c r="N152" s="10">
        <f t="shared" si="15"/>
        <v>2.5616829820695148</v>
      </c>
    </row>
    <row r="153" spans="3:14">
      <c r="C153" s="4">
        <f>Pressure!AB153*1000000</f>
        <v>5972145.6034006011</v>
      </c>
      <c r="D153" s="78">
        <f>Pressure!I153</f>
        <v>1.5059214621494855E-4</v>
      </c>
      <c r="E153" s="40">
        <f>Pressure!H153</f>
        <v>150.59214621494854</v>
      </c>
      <c r="F153" s="10">
        <f t="shared" si="10"/>
        <v>4.25</v>
      </c>
      <c r="G153" s="4">
        <f t="shared" si="9"/>
        <v>273127.30872474267</v>
      </c>
      <c r="H153" s="42">
        <f t="shared" si="11"/>
        <v>9.1372998494594313</v>
      </c>
      <c r="I153" s="10">
        <f t="shared" si="12"/>
        <v>1.2785964146143385</v>
      </c>
      <c r="J153" s="4">
        <f t="shared" si="13"/>
        <v>1149.9162005634853</v>
      </c>
      <c r="K153" s="4">
        <f t="shared" si="14"/>
        <v>258.51270189368404</v>
      </c>
      <c r="L153" s="42">
        <f>Pressure!Q153</f>
        <v>0.16153421719506383</v>
      </c>
      <c r="M153" s="10">
        <f t="shared" si="16"/>
        <v>1.4156395232116934</v>
      </c>
      <c r="N153" s="10">
        <f t="shared" si="15"/>
        <v>2.5616829820695148</v>
      </c>
    </row>
    <row r="154" spans="3:14">
      <c r="C154" s="4">
        <f>Pressure!AB154*1000000</f>
        <v>5976940.3428802164</v>
      </c>
      <c r="D154" s="78">
        <f>Pressure!I154</f>
        <v>1.5059214621494855E-4</v>
      </c>
      <c r="E154" s="40">
        <f>Pressure!H154</f>
        <v>150.59214621494854</v>
      </c>
      <c r="F154" s="10">
        <f t="shared" si="10"/>
        <v>4.25</v>
      </c>
      <c r="G154" s="4">
        <f t="shared" si="9"/>
        <v>273346.5890934862</v>
      </c>
      <c r="H154" s="42">
        <f t="shared" si="11"/>
        <v>9.1430732910282675</v>
      </c>
      <c r="I154" s="10">
        <f t="shared" si="12"/>
        <v>1.2786540734688578</v>
      </c>
      <c r="J154" s="4">
        <f t="shared" si="13"/>
        <v>1150.8913088413153</v>
      </c>
      <c r="K154" s="4">
        <f t="shared" si="14"/>
        <v>258.73191602025884</v>
      </c>
      <c r="L154" s="42">
        <f>Pressure!Q154</f>
        <v>0.16276550496992978</v>
      </c>
      <c r="M154" s="10">
        <f t="shared" si="16"/>
        <v>1.416478079324949</v>
      </c>
      <c r="N154" s="10">
        <f t="shared" si="15"/>
        <v>2.5616829820695148</v>
      </c>
    </row>
    <row r="155" spans="3:14">
      <c r="C155" s="4">
        <f>Pressure!AB155*1000000</f>
        <v>5981723.472401794</v>
      </c>
      <c r="D155" s="78">
        <f>Pressure!I155</f>
        <v>1.5059214621494855E-4</v>
      </c>
      <c r="E155" s="40">
        <f>Pressure!H155</f>
        <v>150.59214621494854</v>
      </c>
      <c r="F155" s="10">
        <f t="shared" si="10"/>
        <v>4.25</v>
      </c>
      <c r="G155" s="4">
        <f t="shared" si="9"/>
        <v>273565.33849784877</v>
      </c>
      <c r="H155" s="42">
        <f t="shared" si="11"/>
        <v>9.1488319430990952</v>
      </c>
      <c r="I155" s="10">
        <f t="shared" si="12"/>
        <v>1.2787115006093515</v>
      </c>
      <c r="J155" s="4">
        <f t="shared" si="13"/>
        <v>1151.8640559968708</v>
      </c>
      <c r="K155" s="4">
        <f t="shared" si="14"/>
        <v>258.95059934285121</v>
      </c>
      <c r="L155" s="42">
        <f>Pressure!Q155</f>
        <v>0.16399647756743851</v>
      </c>
      <c r="M155" s="10">
        <f t="shared" si="16"/>
        <v>1.417314376441017</v>
      </c>
      <c r="N155" s="10">
        <f t="shared" si="15"/>
        <v>2.5616829820695148</v>
      </c>
    </row>
    <row r="156" spans="3:14">
      <c r="C156" s="4">
        <f>Pressure!AB156*1000000</f>
        <v>5986494.9829476979</v>
      </c>
      <c r="D156" s="78">
        <f>Pressure!I156</f>
        <v>1.5059214621494855E-4</v>
      </c>
      <c r="E156" s="40">
        <f>Pressure!H156</f>
        <v>150.59214621494854</v>
      </c>
      <c r="F156" s="10">
        <f t="shared" si="10"/>
        <v>4.25</v>
      </c>
      <c r="G156" s="4">
        <f t="shared" ref="G156:G219" si="17">IF(C156/(1+(k-1)/2*N156^2)^(k/(k-1))&lt;patm*1000000,patm*1000000,C156/(1+(k-1)/2*N156^2)^(k/(k-1)))</f>
        <v>273783.55652542203</v>
      </c>
      <c r="H156" s="42">
        <f t="shared" si="11"/>
        <v>9.1545758014981722</v>
      </c>
      <c r="I156" s="10">
        <f t="shared" si="12"/>
        <v>1.2787686968173351</v>
      </c>
      <c r="J156" s="4">
        <f t="shared" si="13"/>
        <v>1152.8344401962304</v>
      </c>
      <c r="K156" s="4">
        <f t="shared" si="14"/>
        <v>259.16875144917731</v>
      </c>
      <c r="L156" s="42">
        <f>Pressure!Q156</f>
        <v>0.16522713608286577</v>
      </c>
      <c r="M156" s="10">
        <f t="shared" si="16"/>
        <v>1.4181484149162111</v>
      </c>
      <c r="N156" s="10">
        <f t="shared" si="15"/>
        <v>2.5616829820695148</v>
      </c>
    </row>
    <row r="157" spans="3:14">
      <c r="C157" s="4">
        <f>Pressure!AB157*1000000</f>
        <v>5991254.865530734</v>
      </c>
      <c r="D157" s="78">
        <f>Pressure!I157</f>
        <v>1.5059214621494855E-4</v>
      </c>
      <c r="E157" s="40">
        <f>Pressure!H157</f>
        <v>150.59214621494854</v>
      </c>
      <c r="F157" s="10">
        <f t="shared" ref="F157:F220" si="18">aexit/E157</f>
        <v>4.25</v>
      </c>
      <c r="G157" s="4">
        <f t="shared" si="17"/>
        <v>274001.24276518991</v>
      </c>
      <c r="H157" s="42">
        <f t="shared" ref="H157:H220" si="19">1/(((k+1)/2)^(1/(k-1))*(patm*1000000/C157)^(1/k)*SQRT((k+1)/(k-1)*(1-(patm*1000000/C157)^((k-1)/k))))</f>
        <v>9.1603048620672265</v>
      </c>
      <c r="I157" s="10">
        <f t="shared" ref="I157:I220" si="20">etanoz*SQRT(2*k^2/(k-1)*(2/(k+1))^((k+1)/(k-1))*(1-(G157/C157)^((k-1)/k)))+(G157-patm*1000000)/C157*(aexit/E157)</f>
        <v>1.2788256628698544</v>
      </c>
      <c r="J157" s="4">
        <f t="shared" ref="J157:J220" si="21">I157*D157*C157</f>
        <v>1153.802459611665</v>
      </c>
      <c r="K157" s="4">
        <f t="shared" ref="K157:K220" si="22">J157/4.4482</f>
        <v>259.38637192834517</v>
      </c>
      <c r="L157" s="42">
        <f>Pressure!Q157</f>
        <v>0.16645748160905058</v>
      </c>
      <c r="M157" s="10">
        <f t="shared" si="16"/>
        <v>1.4189801951057237</v>
      </c>
      <c r="N157" s="10">
        <f t="shared" si="15"/>
        <v>2.5616829820695148</v>
      </c>
    </row>
    <row r="158" spans="3:14">
      <c r="C158" s="4">
        <f>Pressure!AB158*1000000</f>
        <v>5996003.1111944607</v>
      </c>
      <c r="D158" s="78">
        <f>Pressure!I158</f>
        <v>1.5059214621494855E-4</v>
      </c>
      <c r="E158" s="40">
        <f>Pressure!H158</f>
        <v>150.59214621494854</v>
      </c>
      <c r="F158" s="10">
        <f t="shared" si="18"/>
        <v>4.25</v>
      </c>
      <c r="G158" s="4">
        <f t="shared" si="17"/>
        <v>274218.39680754265</v>
      </c>
      <c r="H158" s="42">
        <f t="shared" si="19"/>
        <v>9.1660191206638633</v>
      </c>
      <c r="I158" s="10">
        <f t="shared" si="20"/>
        <v>1.278882399539516</v>
      </c>
      <c r="J158" s="4">
        <f t="shared" si="21"/>
        <v>1154.7681124216992</v>
      </c>
      <c r="K158" s="4">
        <f t="shared" si="22"/>
        <v>259.60346037086896</v>
      </c>
      <c r="L158" s="42">
        <f>Pressure!Q158</f>
        <v>0.16768751523640718</v>
      </c>
      <c r="M158" s="10">
        <f t="shared" si="16"/>
        <v>1.4198097173634532</v>
      </c>
      <c r="N158" s="10">
        <f t="shared" ref="N158:N221" si="23">N157-1/834*(me-mef)</f>
        <v>2.5616829820695148</v>
      </c>
    </row>
    <row r="159" spans="3:14">
      <c r="C159" s="4">
        <f>Pressure!AB159*1000000</f>
        <v>6000739.7110135071</v>
      </c>
      <c r="D159" s="78">
        <f>Pressure!I159</f>
        <v>1.5059214621494855E-4</v>
      </c>
      <c r="E159" s="40">
        <f>Pressure!H159</f>
        <v>150.59214621494854</v>
      </c>
      <c r="F159" s="10">
        <f t="shared" si="18"/>
        <v>4.25</v>
      </c>
      <c r="G159" s="4">
        <f t="shared" si="17"/>
        <v>274435.01824429154</v>
      </c>
      <c r="H159" s="42">
        <f t="shared" si="19"/>
        <v>9.1717185731619644</v>
      </c>
      <c r="I159" s="10">
        <f t="shared" si="20"/>
        <v>1.2789389075945183</v>
      </c>
      <c r="J159" s="4">
        <f t="shared" si="21"/>
        <v>1155.731396811176</v>
      </c>
      <c r="K159" s="4">
        <f t="shared" si="22"/>
        <v>259.82001636868307</v>
      </c>
      <c r="L159" s="42">
        <f>Pressure!Q159</f>
        <v>0.16891723805293679</v>
      </c>
      <c r="M159" s="10">
        <f t="shared" si="16"/>
        <v>1.420636982042067</v>
      </c>
      <c r="N159" s="10">
        <f t="shared" si="23"/>
        <v>2.5616829820695148</v>
      </c>
    </row>
    <row r="160" spans="3:14">
      <c r="C160" s="4">
        <f>Pressure!AB160*1000000</f>
        <v>6005464.6560935192</v>
      </c>
      <c r="D160" s="78">
        <f>Pressure!I160</f>
        <v>1.5059214621494855E-4</v>
      </c>
      <c r="E160" s="40">
        <f>Pressure!H160</f>
        <v>150.59214621494854</v>
      </c>
      <c r="F160" s="10">
        <f t="shared" si="18"/>
        <v>4.25</v>
      </c>
      <c r="G160" s="4">
        <f t="shared" si="17"/>
        <v>274651.10666866635</v>
      </c>
      <c r="H160" s="42">
        <f t="shared" si="19"/>
        <v>9.177403215451676</v>
      </c>
      <c r="I160" s="10">
        <f t="shared" si="20"/>
        <v>1.2789951877986796</v>
      </c>
      <c r="J160" s="4">
        <f t="shared" si="21"/>
        <v>1156.6923109712466</v>
      </c>
      <c r="K160" s="4">
        <f t="shared" si="22"/>
        <v>260.0360395151402</v>
      </c>
      <c r="L160" s="42">
        <f>Pressure!Q160</f>
        <v>0.17014665114423944</v>
      </c>
      <c r="M160" s="10">
        <f t="shared" si="16"/>
        <v>1.4214619894931559</v>
      </c>
      <c r="N160" s="10">
        <f t="shared" si="23"/>
        <v>2.5616829820695148</v>
      </c>
    </row>
    <row r="161" spans="3:14">
      <c r="C161" s="4">
        <f>Pressure!AB161*1000000</f>
        <v>6010177.9375696834</v>
      </c>
      <c r="D161" s="78">
        <f>Pressure!I161</f>
        <v>1.5059214621494855E-4</v>
      </c>
      <c r="E161" s="40">
        <f>Pressure!H161</f>
        <v>150.59214621494854</v>
      </c>
      <c r="F161" s="10">
        <f t="shared" si="18"/>
        <v>4.25</v>
      </c>
      <c r="G161" s="4">
        <f t="shared" si="17"/>
        <v>274866.66167524789</v>
      </c>
      <c r="H161" s="42">
        <f t="shared" si="19"/>
        <v>9.1830730434376466</v>
      </c>
      <c r="I161" s="10">
        <f t="shared" si="20"/>
        <v>1.2790512409114472</v>
      </c>
      <c r="J161" s="4">
        <f t="shared" si="21"/>
        <v>1157.6508530990707</v>
      </c>
      <c r="K161" s="4">
        <f t="shared" si="22"/>
        <v>260.25152940494371</v>
      </c>
      <c r="L161" s="42">
        <f>Pressure!Q161</f>
        <v>0.17137575559352561</v>
      </c>
      <c r="M161" s="10">
        <f t="shared" si="16"/>
        <v>1.4222847400669327</v>
      </c>
      <c r="N161" s="10">
        <f t="shared" si="23"/>
        <v>2.5616829820695148</v>
      </c>
    </row>
    <row r="162" spans="3:14">
      <c r="C162" s="4">
        <f>Pressure!AB162*1000000</f>
        <v>6014879.546609248</v>
      </c>
      <c r="D162" s="78">
        <f>Pressure!I162</f>
        <v>1.5059214621494855E-4</v>
      </c>
      <c r="E162" s="40">
        <f>Pressure!H162</f>
        <v>150.59214621494854</v>
      </c>
      <c r="F162" s="10">
        <f t="shared" si="18"/>
        <v>4.25</v>
      </c>
      <c r="G162" s="4">
        <f t="shared" si="17"/>
        <v>275081.68286008318</v>
      </c>
      <c r="H162" s="42">
        <f t="shared" si="19"/>
        <v>9.1887280530420785</v>
      </c>
      <c r="I162" s="10">
        <f t="shared" si="20"/>
        <v>1.2791070676879537</v>
      </c>
      <c r="J162" s="4">
        <f t="shared" si="21"/>
        <v>1158.6070213983269</v>
      </c>
      <c r="K162" s="4">
        <f t="shared" si="22"/>
        <v>260.4664856342626</v>
      </c>
      <c r="L162" s="42">
        <f>Pressure!Q162</f>
        <v>0.17260455248162804</v>
      </c>
      <c r="M162" s="10">
        <f t="shared" si="16"/>
        <v>1.4231052341125745</v>
      </c>
      <c r="N162" s="10">
        <f t="shared" si="23"/>
        <v>2.5616829820695148</v>
      </c>
    </row>
    <row r="163" spans="3:14">
      <c r="C163" s="4">
        <f>Pressure!AB163*1000000</f>
        <v>6019569.4744084077</v>
      </c>
      <c r="D163" s="78">
        <f>Pressure!I163</f>
        <v>1.5059214621494855E-4</v>
      </c>
      <c r="E163" s="40">
        <f>Pressure!H163</f>
        <v>150.59214621494854</v>
      </c>
      <c r="F163" s="10">
        <f t="shared" si="18"/>
        <v>4.25</v>
      </c>
      <c r="G163" s="4">
        <f t="shared" si="17"/>
        <v>275296.1698205432</v>
      </c>
      <c r="H163" s="42">
        <f t="shared" si="19"/>
        <v>9.1943682402010403</v>
      </c>
      <c r="I163" s="10">
        <f t="shared" si="20"/>
        <v>1.2791626688790083</v>
      </c>
      <c r="J163" s="4">
        <f t="shared" si="21"/>
        <v>1159.5608140785819</v>
      </c>
      <c r="K163" s="4">
        <f t="shared" si="22"/>
        <v>260.68090780058941</v>
      </c>
      <c r="L163" s="42">
        <f>Pressure!Q163</f>
        <v>0.17383304288701321</v>
      </c>
      <c r="M163" s="10">
        <f t="shared" si="16"/>
        <v>1.4239234719779432</v>
      </c>
      <c r="N163" s="10">
        <f t="shared" si="23"/>
        <v>2.5616829820695148</v>
      </c>
    </row>
    <row r="164" spans="3:14">
      <c r="C164" s="4">
        <f>Pressure!AB164*1000000</f>
        <v>6024247.7121950006</v>
      </c>
      <c r="D164" s="78">
        <f>Pressure!I164</f>
        <v>1.5059214621494855E-4</v>
      </c>
      <c r="E164" s="40">
        <f>Pressure!H164</f>
        <v>150.59214621494854</v>
      </c>
      <c r="F164" s="10">
        <f t="shared" si="18"/>
        <v>4.25</v>
      </c>
      <c r="G164" s="4">
        <f t="shared" si="17"/>
        <v>275510.12215544592</v>
      </c>
      <c r="H164" s="42">
        <f t="shared" si="19"/>
        <v>9.199993600867721</v>
      </c>
      <c r="I164" s="10">
        <f t="shared" si="20"/>
        <v>1.2792180452311543</v>
      </c>
      <c r="J164" s="4">
        <f t="shared" si="21"/>
        <v>1160.5122293558372</v>
      </c>
      <c r="K164" s="4">
        <f t="shared" si="22"/>
        <v>260.89479550286347</v>
      </c>
      <c r="L164" s="42">
        <f>Pressure!Q164</f>
        <v>0.17506122788579295</v>
      </c>
      <c r="M164" s="10">
        <f t="shared" si="16"/>
        <v>1.4247394540097125</v>
      </c>
      <c r="N164" s="10">
        <f t="shared" si="23"/>
        <v>2.5616829820695148</v>
      </c>
    </row>
    <row r="165" spans="3:14">
      <c r="C165" s="4">
        <f>Pressure!AB165*1000000</f>
        <v>6028914.2512265826</v>
      </c>
      <c r="D165" s="78">
        <f>Pressure!I165</f>
        <v>1.5059214621494855E-4</v>
      </c>
      <c r="E165" s="40">
        <f>Pressure!H165</f>
        <v>150.59214621494854</v>
      </c>
      <c r="F165" s="10">
        <f t="shared" si="18"/>
        <v>4.25</v>
      </c>
      <c r="G165" s="4">
        <f t="shared" si="17"/>
        <v>275723.53946496849</v>
      </c>
      <c r="H165" s="42">
        <f t="shared" si="19"/>
        <v>9.2056041310101406</v>
      </c>
      <c r="I165" s="10">
        <f t="shared" si="20"/>
        <v>1.2792731974866731</v>
      </c>
      <c r="J165" s="4">
        <f t="shared" si="21"/>
        <v>1161.4612654521382</v>
      </c>
      <c r="K165" s="4">
        <f t="shared" si="22"/>
        <v>261.10814834138262</v>
      </c>
      <c r="L165" s="42">
        <f>Pressure!Q165</f>
        <v>0.17628910855173591</v>
      </c>
      <c r="M165" s="10">
        <f t="shared" si="16"/>
        <v>1.4255531805533528</v>
      </c>
      <c r="N165" s="10">
        <f t="shared" si="23"/>
        <v>2.5616829820695148</v>
      </c>
    </row>
    <row r="166" spans="3:14">
      <c r="C166" s="4">
        <f>Pressure!AB166*1000000</f>
        <v>6033569.0827912604</v>
      </c>
      <c r="D166" s="78">
        <f>Pressure!I166</f>
        <v>1.5059214621494855E-4</v>
      </c>
      <c r="E166" s="40">
        <f>Pressure!H166</f>
        <v>150.59214621494854</v>
      </c>
      <c r="F166" s="10">
        <f t="shared" si="18"/>
        <v>4.25</v>
      </c>
      <c r="G166" s="4">
        <f t="shared" si="17"/>
        <v>275936.42135068536</v>
      </c>
      <c r="H166" s="42">
        <f t="shared" si="19"/>
        <v>9.2111998266121926</v>
      </c>
      <c r="I166" s="10">
        <f t="shared" si="20"/>
        <v>1.27932812638362</v>
      </c>
      <c r="J166" s="4">
        <f t="shared" si="21"/>
        <v>1162.407920595743</v>
      </c>
      <c r="K166" s="4">
        <f t="shared" si="22"/>
        <v>261.32096591784159</v>
      </c>
      <c r="L166" s="42">
        <f>Pressure!Q166</f>
        <v>0.17751668595627901</v>
      </c>
      <c r="M166" s="10">
        <f t="shared" si="16"/>
        <v>1.4263646519531732</v>
      </c>
      <c r="N166" s="10">
        <f t="shared" si="23"/>
        <v>2.5616829820695148</v>
      </c>
    </row>
    <row r="167" spans="3:14">
      <c r="C167" s="4">
        <f>Pressure!AB167*1000000</f>
        <v>6038212.1982074594</v>
      </c>
      <c r="D167" s="78">
        <f>Pressure!I167</f>
        <v>1.5059214621494855E-4</v>
      </c>
      <c r="E167" s="40">
        <f>Pressure!H167</f>
        <v>150.59214621494854</v>
      </c>
      <c r="F167" s="10">
        <f t="shared" si="18"/>
        <v>4.25</v>
      </c>
      <c r="G167" s="4">
        <f t="shared" si="17"/>
        <v>276148.76741555735</v>
      </c>
      <c r="H167" s="42">
        <f t="shared" si="19"/>
        <v>9.2167806836733828</v>
      </c>
      <c r="I167" s="10">
        <f t="shared" si="20"/>
        <v>1.2793828326558485</v>
      </c>
      <c r="J167" s="4">
        <f t="shared" si="21"/>
        <v>1163.3521930210761</v>
      </c>
      <c r="K167" s="4">
        <f t="shared" si="22"/>
        <v>261.53324783532128</v>
      </c>
      <c r="L167" s="42">
        <f>Pressure!Q167</f>
        <v>0.17874396116853888</v>
      </c>
      <c r="M167" s="10">
        <f t="shared" si="16"/>
        <v>1.4271738685523179</v>
      </c>
      <c r="N167" s="10">
        <f t="shared" si="23"/>
        <v>2.5616829820695148</v>
      </c>
    </row>
    <row r="168" spans="3:14">
      <c r="C168" s="4">
        <f>Pressure!AB168*1000000</f>
        <v>6042843.5888234312</v>
      </c>
      <c r="D168" s="78">
        <f>Pressure!I168</f>
        <v>1.5059214621494855E-4</v>
      </c>
      <c r="E168" s="40">
        <f>Pressure!H168</f>
        <v>150.59214621494854</v>
      </c>
      <c r="F168" s="10">
        <f t="shared" si="18"/>
        <v>4.25</v>
      </c>
      <c r="G168" s="4">
        <f t="shared" si="17"/>
        <v>276360.57726390951</v>
      </c>
      <c r="H168" s="42">
        <f t="shared" si="19"/>
        <v>9.2223466982082787</v>
      </c>
      <c r="I168" s="10">
        <f t="shared" si="20"/>
        <v>1.2794373170330289</v>
      </c>
      <c r="J168" s="4">
        <f t="shared" si="21"/>
        <v>1164.2940809686277</v>
      </c>
      <c r="K168" s="4">
        <f t="shared" si="22"/>
        <v>261.74499369826617</v>
      </c>
      <c r="L168" s="42">
        <f>Pressure!Q168</f>
        <v>0.17997093525532312</v>
      </c>
      <c r="M168" s="10">
        <f t="shared" ref="M168:M231" si="24">(J168+J167)/2*(L168-L167)</f>
        <v>1.4279808306926258</v>
      </c>
      <c r="N168" s="10">
        <f t="shared" si="23"/>
        <v>2.5616829820695148</v>
      </c>
    </row>
    <row r="169" spans="3:14">
      <c r="C169" s="4">
        <f>Pressure!AB169*1000000</f>
        <v>6047463.2460176852</v>
      </c>
      <c r="D169" s="78">
        <f>Pressure!I169</f>
        <v>1.5059214621494855E-4</v>
      </c>
      <c r="E169" s="40">
        <f>Pressure!H169</f>
        <v>150.59214621494854</v>
      </c>
      <c r="F169" s="10">
        <f t="shared" si="18"/>
        <v>4.25</v>
      </c>
      <c r="G169" s="4">
        <f t="shared" si="17"/>
        <v>276571.85050145065</v>
      </c>
      <c r="H169" s="42">
        <f t="shared" si="19"/>
        <v>9.2278978662470355</v>
      </c>
      <c r="I169" s="10">
        <f t="shared" si="20"/>
        <v>1.2794915802406799</v>
      </c>
      <c r="J169" s="4">
        <f t="shared" si="21"/>
        <v>1165.2335826850413</v>
      </c>
      <c r="K169" s="4">
        <f t="shared" si="22"/>
        <v>261.95620311250423</v>
      </c>
      <c r="L169" s="42">
        <f>Pressure!Q169</f>
        <v>0.18119760928114162</v>
      </c>
      <c r="M169" s="10">
        <f t="shared" si="24"/>
        <v>1.4287855387148021</v>
      </c>
      <c r="N169" s="10">
        <f t="shared" si="23"/>
        <v>2.5616829820695148</v>
      </c>
    </row>
    <row r="170" spans="3:14">
      <c r="C170" s="4">
        <f>Pressure!AB170*1000000</f>
        <v>6052071.1611989802</v>
      </c>
      <c r="D170" s="78">
        <f>Pressure!I170</f>
        <v>1.5059214621494855E-4</v>
      </c>
      <c r="E170" s="40">
        <f>Pressure!H170</f>
        <v>150.59214621494854</v>
      </c>
      <c r="F170" s="10">
        <f t="shared" si="18"/>
        <v>4.25</v>
      </c>
      <c r="G170" s="4">
        <f t="shared" si="17"/>
        <v>276782.58673527295</v>
      </c>
      <c r="H170" s="42">
        <f t="shared" si="19"/>
        <v>9.2334341838354508</v>
      </c>
      <c r="I170" s="10">
        <f t="shared" si="20"/>
        <v>1.2795456230001943</v>
      </c>
      <c r="J170" s="4">
        <f t="shared" si="21"/>
        <v>1166.1706964231125</v>
      </c>
      <c r="K170" s="4">
        <f t="shared" si="22"/>
        <v>262.16687568524628</v>
      </c>
      <c r="L170" s="42">
        <f>Pressure!Q170</f>
        <v>0.1824239843082178</v>
      </c>
      <c r="M170" s="10">
        <f t="shared" si="24"/>
        <v>1.4295879929583879</v>
      </c>
      <c r="N170" s="10">
        <f t="shared" si="23"/>
        <v>2.5616829820695148</v>
      </c>
    </row>
    <row r="171" spans="3:14">
      <c r="C171" s="4">
        <f>Pressure!AB171*1000000</f>
        <v>6056667.3258060645</v>
      </c>
      <c r="D171" s="78">
        <f>Pressure!I171</f>
        <v>1.5059214621494855E-4</v>
      </c>
      <c r="E171" s="40">
        <f>Pressure!H171</f>
        <v>150.59214621494854</v>
      </c>
      <c r="F171" s="10">
        <f t="shared" si="18"/>
        <v>4.25</v>
      </c>
      <c r="G171" s="4">
        <f t="shared" si="17"/>
        <v>276992.78557384014</v>
      </c>
      <c r="H171" s="42">
        <f t="shared" si="19"/>
        <v>9.2389556470346292</v>
      </c>
      <c r="I171" s="10">
        <f t="shared" si="20"/>
        <v>1.2795994460288598</v>
      </c>
      <c r="J171" s="4">
        <f t="shared" si="21"/>
        <v>1167.105420441736</v>
      </c>
      <c r="K171" s="4">
        <f t="shared" si="22"/>
        <v>262.37701102507441</v>
      </c>
      <c r="L171" s="42">
        <f>Pressure!Q171</f>
        <v>0.18365006139649973</v>
      </c>
      <c r="M171" s="10">
        <f t="shared" si="24"/>
        <v>1.4303881937617102</v>
      </c>
      <c r="N171" s="10">
        <f t="shared" si="23"/>
        <v>2.5616829820695148</v>
      </c>
    </row>
    <row r="172" spans="3:14">
      <c r="C172" s="4">
        <f>Pressure!AB172*1000000</f>
        <v>6061251.7313068053</v>
      </c>
      <c r="D172" s="78">
        <f>Pressure!I172</f>
        <v>1.5059214621494855E-4</v>
      </c>
      <c r="E172" s="40">
        <f>Pressure!H172</f>
        <v>150.59214621494854</v>
      </c>
      <c r="F172" s="10">
        <f t="shared" si="18"/>
        <v>4.25</v>
      </c>
      <c r="G172" s="4">
        <f t="shared" si="17"/>
        <v>277202.44662694761</v>
      </c>
      <c r="H172" s="42">
        <f t="shared" si="19"/>
        <v>9.244462251920023</v>
      </c>
      <c r="I172" s="10">
        <f t="shared" si="20"/>
        <v>1.2796530500398755</v>
      </c>
      <c r="J172" s="4">
        <f t="shared" si="21"/>
        <v>1168.0377530057281</v>
      </c>
      <c r="K172" s="4">
        <f t="shared" si="22"/>
        <v>262.5866087419019</v>
      </c>
      <c r="L172" s="42">
        <f>Pressure!Q172</f>
        <v>0.18487584160367135</v>
      </c>
      <c r="M172" s="10">
        <f t="shared" si="24"/>
        <v>1.4311861414619167</v>
      </c>
      <c r="N172" s="10">
        <f t="shared" si="23"/>
        <v>2.5616829820695148</v>
      </c>
    </row>
    <row r="173" spans="3:14">
      <c r="C173" s="4">
        <f>Pressure!AB173*1000000</f>
        <v>6065824.3692002213</v>
      </c>
      <c r="D173" s="78">
        <f>Pressure!I173</f>
        <v>1.5059214621494855E-4</v>
      </c>
      <c r="E173" s="40">
        <f>Pressure!H173</f>
        <v>150.59214621494854</v>
      </c>
      <c r="F173" s="10">
        <f t="shared" si="18"/>
        <v>4.25</v>
      </c>
      <c r="G173" s="4">
        <f t="shared" si="17"/>
        <v>277411.56950581551</v>
      </c>
      <c r="H173" s="42">
        <f t="shared" si="19"/>
        <v>9.2499539945838496</v>
      </c>
      <c r="I173" s="10">
        <f t="shared" si="20"/>
        <v>1.2797064357423993</v>
      </c>
      <c r="J173" s="4">
        <f t="shared" si="21"/>
        <v>1168.9676923862401</v>
      </c>
      <c r="K173" s="4">
        <f t="shared" si="22"/>
        <v>262.79566844706625</v>
      </c>
      <c r="L173" s="42">
        <f>Pressure!Q173</f>
        <v>0.18610132598516346</v>
      </c>
      <c r="M173" s="10">
        <f t="shared" si="24"/>
        <v>1.4319818363949401</v>
      </c>
      <c r="N173" s="10">
        <f t="shared" si="23"/>
        <v>2.5616829820695148</v>
      </c>
    </row>
    <row r="174" spans="3:14">
      <c r="C174" s="4">
        <f>Pressure!AB174*1000000</f>
        <v>6070385.2310139546</v>
      </c>
      <c r="D174" s="78">
        <f>Pressure!I174</f>
        <v>1.5059214621494855E-4</v>
      </c>
      <c r="E174" s="40">
        <f>Pressure!H174</f>
        <v>150.59214621494854</v>
      </c>
      <c r="F174" s="10">
        <f t="shared" si="18"/>
        <v>4.25</v>
      </c>
      <c r="G174" s="4">
        <f t="shared" si="17"/>
        <v>277620.15382297302</v>
      </c>
      <c r="H174" s="42">
        <f t="shared" si="19"/>
        <v>9.2554308711321216</v>
      </c>
      <c r="I174" s="10">
        <f t="shared" si="20"/>
        <v>1.2797596038415435</v>
      </c>
      <c r="J174" s="4">
        <f t="shared" si="21"/>
        <v>1169.8952368602449</v>
      </c>
      <c r="K174" s="4">
        <f t="shared" si="22"/>
        <v>263.00418975321367</v>
      </c>
      <c r="L174" s="42">
        <f>Pressure!Q174</f>
        <v>0.18732651559416474</v>
      </c>
      <c r="M174" s="10">
        <f t="shared" si="24"/>
        <v>1.4327752788955463</v>
      </c>
      <c r="N174" s="10">
        <f t="shared" si="23"/>
        <v>2.5616829820695148</v>
      </c>
    </row>
    <row r="175" spans="3:14">
      <c r="C175" s="4">
        <f>Pressure!AB175*1000000</f>
        <v>6074934.3083060728</v>
      </c>
      <c r="D175" s="78">
        <f>Pressure!I175</f>
        <v>1.5059214621494855E-4</v>
      </c>
      <c r="E175" s="40">
        <f>Pressure!H175</f>
        <v>150.59214621494854</v>
      </c>
      <c r="F175" s="10">
        <f t="shared" si="18"/>
        <v>4.25</v>
      </c>
      <c r="G175" s="4">
        <f t="shared" si="17"/>
        <v>277828.19919234072</v>
      </c>
      <c r="H175" s="42">
        <f t="shared" si="19"/>
        <v>9.2608928776868282</v>
      </c>
      <c r="I175" s="10">
        <f t="shared" si="20"/>
        <v>1.279812555038421</v>
      </c>
      <c r="J175" s="4">
        <f t="shared" si="21"/>
        <v>1170.8203847109037</v>
      </c>
      <c r="K175" s="4">
        <f t="shared" si="22"/>
        <v>263.21217227438149</v>
      </c>
      <c r="L175" s="42">
        <f>Pressure!Q175</f>
        <v>0.18855141148163282</v>
      </c>
      <c r="M175" s="10">
        <f t="shared" si="24"/>
        <v>1.4335664692973891</v>
      </c>
      <c r="N175" s="10">
        <f t="shared" si="23"/>
        <v>2.5616829820695148</v>
      </c>
    </row>
    <row r="176" spans="3:14">
      <c r="C176" s="4">
        <f>Pressure!AB176*1000000</f>
        <v>6079471.592663656</v>
      </c>
      <c r="D176" s="78">
        <f>Pressure!I176</f>
        <v>1.5059214621494855E-4</v>
      </c>
      <c r="E176" s="40">
        <f>Pressure!H176</f>
        <v>150.59214621494854</v>
      </c>
      <c r="F176" s="10">
        <f t="shared" si="18"/>
        <v>4.25</v>
      </c>
      <c r="G176" s="4">
        <f t="shared" si="17"/>
        <v>278035.70522916602</v>
      </c>
      <c r="H176" s="42">
        <f t="shared" si="19"/>
        <v>9.2663400103842424</v>
      </c>
      <c r="I176" s="10">
        <f t="shared" si="20"/>
        <v>1.2798652900301517</v>
      </c>
      <c r="J176" s="4">
        <f t="shared" si="21"/>
        <v>1171.7431342272766</v>
      </c>
      <c r="K176" s="4">
        <f t="shared" si="22"/>
        <v>263.41961562593332</v>
      </c>
      <c r="L176" s="42">
        <f>Pressure!Q176</f>
        <v>0.18977601469630501</v>
      </c>
      <c r="M176" s="10">
        <f t="shared" si="24"/>
        <v>1.4343554079327436</v>
      </c>
      <c r="N176" s="10">
        <f t="shared" si="23"/>
        <v>2.5616829820695148</v>
      </c>
    </row>
    <row r="177" spans="3:14">
      <c r="C177" s="4">
        <f>Pressure!AB177*1000000</f>
        <v>6083997.0757043594</v>
      </c>
      <c r="D177" s="78">
        <f>Pressure!I177</f>
        <v>1.5059214621494855E-4</v>
      </c>
      <c r="E177" s="40">
        <f>Pressure!H177</f>
        <v>150.59214621494854</v>
      </c>
      <c r="F177" s="10">
        <f t="shared" si="18"/>
        <v>4.25</v>
      </c>
      <c r="G177" s="4">
        <f t="shared" si="17"/>
        <v>278242.67155009485</v>
      </c>
      <c r="H177" s="42">
        <f t="shared" si="19"/>
        <v>9.2717722653768622</v>
      </c>
      <c r="I177" s="10">
        <f t="shared" si="20"/>
        <v>1.279917809509906</v>
      </c>
      <c r="J177" s="4">
        <f t="shared" si="21"/>
        <v>1172.6634837046427</v>
      </c>
      <c r="K177" s="4">
        <f t="shared" si="22"/>
        <v>263.62651942463077</v>
      </c>
      <c r="L177" s="42">
        <f>Pressure!Q177</f>
        <v>0.19100032628470939</v>
      </c>
      <c r="M177" s="10">
        <f t="shared" si="24"/>
        <v>1.4351420951329918</v>
      </c>
      <c r="N177" s="10">
        <f t="shared" si="23"/>
        <v>2.5616829820695148</v>
      </c>
    </row>
    <row r="178" spans="3:14">
      <c r="C178" s="4">
        <f>Pressure!AB178*1000000</f>
        <v>6088510.7490741797</v>
      </c>
      <c r="D178" s="78">
        <f>Pressure!I178</f>
        <v>1.5059214621494855E-4</v>
      </c>
      <c r="E178" s="40">
        <f>Pressure!H178</f>
        <v>150.59214621494854</v>
      </c>
      <c r="F178" s="10">
        <f t="shared" si="18"/>
        <v>4.25</v>
      </c>
      <c r="G178" s="4">
        <f t="shared" si="17"/>
        <v>278449.09777306893</v>
      </c>
      <c r="H178" s="42">
        <f t="shared" si="19"/>
        <v>9.2771896388307376</v>
      </c>
      <c r="I178" s="10">
        <f t="shared" si="20"/>
        <v>1.279970114166902</v>
      </c>
      <c r="J178" s="4">
        <f t="shared" si="21"/>
        <v>1173.5814314440445</v>
      </c>
      <c r="K178" s="4">
        <f t="shared" si="22"/>
        <v>263.83288328853121</v>
      </c>
      <c r="L178" s="42">
        <f>Pressure!Q178</f>
        <v>0.19222434729117546</v>
      </c>
      <c r="M178" s="10">
        <f t="shared" si="24"/>
        <v>1.4359265312280969</v>
      </c>
      <c r="N178" s="10">
        <f t="shared" si="23"/>
        <v>2.5616829820695148</v>
      </c>
    </row>
    <row r="179" spans="3:14">
      <c r="C179" s="4">
        <f>Pressure!AB179*1000000</f>
        <v>6093012.6044492256</v>
      </c>
      <c r="D179" s="78">
        <f>Pressure!I179</f>
        <v>1.5059214621494855E-4</v>
      </c>
      <c r="E179" s="40">
        <f>Pressure!H179</f>
        <v>150.59214621494854</v>
      </c>
      <c r="F179" s="10">
        <f t="shared" si="18"/>
        <v>4.25</v>
      </c>
      <c r="G179" s="4">
        <f t="shared" si="17"/>
        <v>278654.9835174075</v>
      </c>
      <c r="H179" s="42">
        <f t="shared" si="19"/>
        <v>9.2825921269276161</v>
      </c>
      <c r="I179" s="10">
        <f t="shared" si="20"/>
        <v>1.2800222046864509</v>
      </c>
      <c r="J179" s="4">
        <f t="shared" si="21"/>
        <v>1174.4969757526487</v>
      </c>
      <c r="K179" s="4">
        <f t="shared" si="22"/>
        <v>264.03870683706862</v>
      </c>
      <c r="L179" s="42">
        <f>Pressure!Q179</f>
        <v>0.19344807875784498</v>
      </c>
      <c r="M179" s="10">
        <f t="shared" si="24"/>
        <v>1.4367087165469132</v>
      </c>
      <c r="N179" s="10">
        <f t="shared" si="23"/>
        <v>2.5616829820695148</v>
      </c>
    </row>
    <row r="180" spans="3:14">
      <c r="C180" s="4">
        <f>Pressure!AB180*1000000</f>
        <v>6097502.6335353535</v>
      </c>
      <c r="D180" s="78">
        <f>Pressure!I180</f>
        <v>1.5059214621494855E-4</v>
      </c>
      <c r="E180" s="40">
        <f>Pressure!H180</f>
        <v>150.59214621494854</v>
      </c>
      <c r="F180" s="10">
        <f t="shared" si="18"/>
        <v>4.25</v>
      </c>
      <c r="G180" s="4">
        <f t="shared" si="17"/>
        <v>278860.32840378996</v>
      </c>
      <c r="H180" s="42">
        <f t="shared" si="19"/>
        <v>9.287979725864556</v>
      </c>
      <c r="I180" s="10">
        <f t="shared" si="20"/>
        <v>1.2800740817499749</v>
      </c>
      <c r="J180" s="4">
        <f t="shared" si="21"/>
        <v>1175.4101149436717</v>
      </c>
      <c r="K180" s="4">
        <f t="shared" si="22"/>
        <v>264.2439896910372</v>
      </c>
      <c r="L180" s="42">
        <f>Pressure!Q180</f>
        <v>0.19467152172468263</v>
      </c>
      <c r="M180" s="10">
        <f t="shared" si="24"/>
        <v>1.4374886514171765</v>
      </c>
      <c r="N180" s="10">
        <f t="shared" si="23"/>
        <v>2.5616829820695148</v>
      </c>
    </row>
    <row r="181" spans="3:14">
      <c r="C181" s="4">
        <f>Pressure!AB181*1000000</f>
        <v>6101980.8280670652</v>
      </c>
      <c r="D181" s="78">
        <f>Pressure!I181</f>
        <v>1.5059214621494855E-4</v>
      </c>
      <c r="E181" s="40">
        <f>Pressure!H181</f>
        <v>150.59214621494854</v>
      </c>
      <c r="F181" s="10">
        <f t="shared" si="18"/>
        <v>4.25</v>
      </c>
      <c r="G181" s="4">
        <f t="shared" si="17"/>
        <v>279065.13205420598</v>
      </c>
      <c r="H181" s="42">
        <f t="shared" si="19"/>
        <v>9.2933524318525915</v>
      </c>
      <c r="I181" s="10">
        <f t="shared" si="20"/>
        <v>1.2801257460350191</v>
      </c>
      <c r="J181" s="4">
        <f t="shared" si="21"/>
        <v>1176.3208473361553</v>
      </c>
      <c r="K181" s="4">
        <f t="shared" si="22"/>
        <v>264.44873147254066</v>
      </c>
      <c r="L181" s="42">
        <f>Pressure!Q181</f>
        <v>0.19589467722948678</v>
      </c>
      <c r="M181" s="10">
        <f t="shared" si="24"/>
        <v>1.4382663361654615</v>
      </c>
      <c r="N181" s="10">
        <f t="shared" si="23"/>
        <v>2.5616829820695148</v>
      </c>
    </row>
    <row r="182" spans="3:14">
      <c r="C182" s="4">
        <f>Pressure!AB182*1000000</f>
        <v>6106447.1798081128</v>
      </c>
      <c r="D182" s="78">
        <f>Pressure!I182</f>
        <v>1.5059214621494855E-4</v>
      </c>
      <c r="E182" s="40">
        <f>Pressure!H182</f>
        <v>150.59214621494854</v>
      </c>
      <c r="F182" s="10">
        <f t="shared" si="18"/>
        <v>4.25</v>
      </c>
      <c r="G182" s="4">
        <f t="shared" si="17"/>
        <v>279269.3940919828</v>
      </c>
      <c r="H182" s="42">
        <f t="shared" si="19"/>
        <v>9.2987102411175471</v>
      </c>
      <c r="I182" s="10">
        <f t="shared" si="20"/>
        <v>1.280177198215281</v>
      </c>
      <c r="J182" s="4">
        <f t="shared" si="21"/>
        <v>1177.2291712550905</v>
      </c>
      <c r="K182" s="4">
        <f t="shared" si="22"/>
        <v>264.6529318050201</v>
      </c>
      <c r="L182" s="42">
        <f>Pressure!Q182</f>
        <v>0.19711754630789999</v>
      </c>
      <c r="M182" s="10">
        <f t="shared" si="24"/>
        <v>1.4390417711170327</v>
      </c>
      <c r="N182" s="10">
        <f t="shared" si="23"/>
        <v>2.5616829820695148</v>
      </c>
    </row>
    <row r="183" spans="3:14">
      <c r="C183" s="4">
        <f>Pressure!AB183*1000000</f>
        <v>6110901.68055203</v>
      </c>
      <c r="D183" s="78">
        <f>Pressure!I183</f>
        <v>1.5059214621494855E-4</v>
      </c>
      <c r="E183" s="40">
        <f>Pressure!H183</f>
        <v>150.59214621494854</v>
      </c>
      <c r="F183" s="10">
        <f t="shared" si="18"/>
        <v>4.25</v>
      </c>
      <c r="G183" s="4">
        <f t="shared" si="17"/>
        <v>279473.1141418097</v>
      </c>
      <c r="H183" s="42">
        <f t="shared" si="19"/>
        <v>9.304053149900648</v>
      </c>
      <c r="I183" s="10">
        <f t="shared" si="20"/>
        <v>1.2802284389606395</v>
      </c>
      <c r="J183" s="4">
        <f t="shared" si="21"/>
        <v>1178.1350850315243</v>
      </c>
      <c r="K183" s="4">
        <f t="shared" si="22"/>
        <v>264.85659031327828</v>
      </c>
      <c r="L183" s="42">
        <f>Pressure!Q183</f>
        <v>0.19834012999341968</v>
      </c>
      <c r="M183" s="10">
        <f t="shared" si="24"/>
        <v>1.4398149565961236</v>
      </c>
      <c r="N183" s="10">
        <f t="shared" si="23"/>
        <v>2.5616829820695148</v>
      </c>
    </row>
    <row r="184" spans="3:14">
      <c r="C184" s="4">
        <f>Pressure!AB184*1000000</f>
        <v>6115344.3221212598</v>
      </c>
      <c r="D184" s="78">
        <f>Pressure!I184</f>
        <v>1.5059214621494855E-4</v>
      </c>
      <c r="E184" s="40">
        <f>Pressure!H184</f>
        <v>150.59214621494854</v>
      </c>
      <c r="F184" s="10">
        <f t="shared" si="18"/>
        <v>4.25</v>
      </c>
      <c r="G184" s="4">
        <f t="shared" si="17"/>
        <v>279676.2918296982</v>
      </c>
      <c r="H184" s="42">
        <f t="shared" si="19"/>
        <v>9.3093811544575118</v>
      </c>
      <c r="I184" s="10">
        <f t="shared" si="20"/>
        <v>1.280279468937169</v>
      </c>
      <c r="J184" s="4">
        <f t="shared" si="21"/>
        <v>1179.0385870023836</v>
      </c>
      <c r="K184" s="4">
        <f t="shared" si="22"/>
        <v>265.05970662343952</v>
      </c>
      <c r="L184" s="42">
        <f>Pressure!Q184</f>
        <v>0.19956242931740859</v>
      </c>
      <c r="M184" s="10">
        <f t="shared" si="24"/>
        <v>1.4405858929257407</v>
      </c>
      <c r="N184" s="10">
        <f t="shared" si="23"/>
        <v>2.5616829820695148</v>
      </c>
    </row>
    <row r="185" spans="3:14">
      <c r="C185" s="4">
        <f>Pressure!AB185*1000000</f>
        <v>6119775.0963672129</v>
      </c>
      <c r="D185" s="78">
        <f>Pressure!I185</f>
        <v>1.5059214621494855E-4</v>
      </c>
      <c r="E185" s="40">
        <f>Pressure!H185</f>
        <v>150.59214621494854</v>
      </c>
      <c r="F185" s="10">
        <f t="shared" si="18"/>
        <v>4.25</v>
      </c>
      <c r="G185" s="4">
        <f t="shared" si="17"/>
        <v>279878.92678298452</v>
      </c>
      <c r="H185" s="42">
        <f t="shared" si="19"/>
        <v>9.3146942510582615</v>
      </c>
      <c r="I185" s="10">
        <f t="shared" si="20"/>
        <v>1.280330288807161</v>
      </c>
      <c r="J185" s="4">
        <f t="shared" si="21"/>
        <v>1179.9396755104858</v>
      </c>
      <c r="K185" s="4">
        <f t="shared" si="22"/>
        <v>265.26228036295259</v>
      </c>
      <c r="L185" s="42">
        <f>Pressure!Q185</f>
        <v>0.20078444530910522</v>
      </c>
      <c r="M185" s="10">
        <f t="shared" si="24"/>
        <v>1.4413545804277337</v>
      </c>
      <c r="N185" s="10">
        <f t="shared" si="23"/>
        <v>2.5616829820695148</v>
      </c>
    </row>
    <row r="186" spans="3:14">
      <c r="C186" s="4">
        <f>Pressure!AB186*1000000</f>
        <v>6124193.9951704424</v>
      </c>
      <c r="D186" s="78">
        <f>Pressure!I186</f>
        <v>1.5059214621494855E-4</v>
      </c>
      <c r="E186" s="40">
        <f>Pressure!H186</f>
        <v>150.59214621494854</v>
      </c>
      <c r="F186" s="10">
        <f t="shared" si="18"/>
        <v>4.25</v>
      </c>
      <c r="G186" s="4">
        <f t="shared" si="17"/>
        <v>280081.01863033761</v>
      </c>
      <c r="H186" s="42">
        <f t="shared" si="19"/>
        <v>9.3199924359877571</v>
      </c>
      <c r="I186" s="10">
        <f t="shared" si="20"/>
        <v>1.2803808992291503</v>
      </c>
      <c r="J186" s="4">
        <f t="shared" si="21"/>
        <v>1180.8383489045757</v>
      </c>
      <c r="K186" s="4">
        <f t="shared" si="22"/>
        <v>265.46431116059881</v>
      </c>
      <c r="L186" s="42">
        <f>Pressure!Q186</f>
        <v>0.20200617899563436</v>
      </c>
      <c r="M186" s="10">
        <f t="shared" si="24"/>
        <v>1.4421210194227987</v>
      </c>
      <c r="N186" s="10">
        <f t="shared" si="23"/>
        <v>2.5616829820695148</v>
      </c>
    </row>
    <row r="187" spans="3:14">
      <c r="C187" s="4">
        <f>Pressure!AB187*1000000</f>
        <v>6128601.0104403263</v>
      </c>
      <c r="D187" s="78">
        <f>Pressure!I187</f>
        <v>1.5059214621494855E-4</v>
      </c>
      <c r="E187" s="40">
        <f>Pressure!H187</f>
        <v>150.59214621494854</v>
      </c>
      <c r="F187" s="10">
        <f t="shared" si="18"/>
        <v>4.25</v>
      </c>
      <c r="G187" s="4">
        <f t="shared" si="17"/>
        <v>280282.56700174487</v>
      </c>
      <c r="H187" s="42">
        <f t="shared" si="19"/>
        <v>9.3252757055452395</v>
      </c>
      <c r="I187" s="10">
        <f t="shared" si="20"/>
        <v>1.2804313008579322</v>
      </c>
      <c r="J187" s="4">
        <f t="shared" si="21"/>
        <v>1181.7346055392602</v>
      </c>
      <c r="K187" s="4">
        <f t="shared" si="22"/>
        <v>265.6657986464773</v>
      </c>
      <c r="L187" s="42">
        <f>Pressure!Q187</f>
        <v>0.20322763140201741</v>
      </c>
      <c r="M187" s="10">
        <f t="shared" si="24"/>
        <v>1.4428852102304677</v>
      </c>
      <c r="N187" s="10">
        <f t="shared" si="23"/>
        <v>2.5616829820695148</v>
      </c>
    </row>
    <row r="188" spans="3:14">
      <c r="C188" s="4">
        <f>Pressure!AB188*1000000</f>
        <v>6132996.1341151912</v>
      </c>
      <c r="D188" s="78">
        <f>Pressure!I188</f>
        <v>1.5059214621494855E-4</v>
      </c>
      <c r="E188" s="40">
        <f>Pressure!H188</f>
        <v>150.59214621494854</v>
      </c>
      <c r="F188" s="10">
        <f t="shared" si="18"/>
        <v>4.25</v>
      </c>
      <c r="G188" s="4">
        <f t="shared" si="17"/>
        <v>280483.57152851741</v>
      </c>
      <c r="H188" s="42">
        <f t="shared" si="19"/>
        <v>9.3305440560444808</v>
      </c>
      <c r="I188" s="10">
        <f t="shared" si="20"/>
        <v>1.2804814943445872</v>
      </c>
      <c r="J188" s="4">
        <f t="shared" si="21"/>
        <v>1182.6284437750326</v>
      </c>
      <c r="K188" s="4">
        <f t="shared" si="22"/>
        <v>265.86674245201039</v>
      </c>
      <c r="L188" s="42">
        <f>Pressure!Q188</f>
        <v>0.2044488035511827</v>
      </c>
      <c r="M188" s="10">
        <f t="shared" si="24"/>
        <v>1.4436471531690593</v>
      </c>
      <c r="N188" s="10">
        <f t="shared" si="23"/>
        <v>2.5616829820695148</v>
      </c>
    </row>
    <row r="189" spans="3:14">
      <c r="C189" s="4">
        <f>Pressure!AB189*1000000</f>
        <v>6137379.3581625251</v>
      </c>
      <c r="D189" s="78">
        <f>Pressure!I189</f>
        <v>1.5059214621494855E-4</v>
      </c>
      <c r="E189" s="40">
        <f>Pressure!H189</f>
        <v>150.59214621494854</v>
      </c>
      <c r="F189" s="10">
        <f t="shared" si="18"/>
        <v>4.25</v>
      </c>
      <c r="G189" s="4">
        <f t="shared" si="17"/>
        <v>280684.03184330009</v>
      </c>
      <c r="H189" s="42">
        <f t="shared" si="19"/>
        <v>9.3357974838141224</v>
      </c>
      <c r="I189" s="10">
        <f t="shared" si="20"/>
        <v>1.2805314803365053</v>
      </c>
      <c r="J189" s="4">
        <f t="shared" si="21"/>
        <v>1183.519861978318</v>
      </c>
      <c r="K189" s="4">
        <f t="shared" si="22"/>
        <v>266.06714220995411</v>
      </c>
      <c r="L189" s="42">
        <f>Pressure!Q189</f>
        <v>0.20566969646397579</v>
      </c>
      <c r="M189" s="10">
        <f t="shared" si="24"/>
        <v>1.4444068485558244</v>
      </c>
      <c r="N189" s="10">
        <f t="shared" si="23"/>
        <v>2.5616829820695148</v>
      </c>
    </row>
    <row r="190" spans="3:14">
      <c r="C190" s="4">
        <f>Pressure!AB190*1000000</f>
        <v>6141750.6745779226</v>
      </c>
      <c r="D190" s="78">
        <f>Pressure!I190</f>
        <v>1.5059214621494855E-4</v>
      </c>
      <c r="E190" s="40">
        <f>Pressure!H190</f>
        <v>150.59214621494854</v>
      </c>
      <c r="F190" s="10">
        <f t="shared" si="18"/>
        <v>4.25</v>
      </c>
      <c r="G190" s="4">
        <f t="shared" si="17"/>
        <v>280883.94758002326</v>
      </c>
      <c r="H190" s="42">
        <f t="shared" si="19"/>
        <v>9.3410359851963722</v>
      </c>
      <c r="I190" s="10">
        <f t="shared" si="20"/>
        <v>1.2805812594773953</v>
      </c>
      <c r="J190" s="4">
        <f t="shared" si="21"/>
        <v>1184.4088585212567</v>
      </c>
      <c r="K190" s="4">
        <f t="shared" si="22"/>
        <v>266.2669975543493</v>
      </c>
      <c r="L190" s="42">
        <f>Pressure!Q190</f>
        <v>0.2068903111591697</v>
      </c>
      <c r="M190" s="10">
        <f t="shared" si="24"/>
        <v>1.4451642967067482</v>
      </c>
      <c r="N190" s="10">
        <f t="shared" si="23"/>
        <v>2.5616829820695148</v>
      </c>
    </row>
    <row r="191" spans="3:14">
      <c r="C191" s="4">
        <f>Pressure!AB191*1000000</f>
        <v>6146110.0753865018</v>
      </c>
      <c r="D191" s="78">
        <f>Pressure!I191</f>
        <v>1.5059214621494855E-4</v>
      </c>
      <c r="E191" s="40">
        <f>Pressure!H191</f>
        <v>150.59214621494854</v>
      </c>
      <c r="F191" s="10">
        <f t="shared" si="18"/>
        <v>4.25</v>
      </c>
      <c r="G191" s="4">
        <f t="shared" si="17"/>
        <v>281083.31837396737</v>
      </c>
      <c r="H191" s="42">
        <f t="shared" si="19"/>
        <v>9.346259556548782</v>
      </c>
      <c r="I191" s="10">
        <f t="shared" si="20"/>
        <v>1.2806308324073232</v>
      </c>
      <c r="J191" s="4">
        <f t="shared" si="21"/>
        <v>1185.2954317819933</v>
      </c>
      <c r="K191" s="4">
        <f t="shared" si="22"/>
        <v>266.46630812058663</v>
      </c>
      <c r="L191" s="42">
        <f>Pressure!Q191</f>
        <v>0.20811064865347514</v>
      </c>
      <c r="M191" s="10">
        <f t="shared" si="24"/>
        <v>1.4459194979367662</v>
      </c>
      <c r="N191" s="10">
        <f t="shared" si="23"/>
        <v>2.5616829820695148</v>
      </c>
    </row>
    <row r="192" spans="3:14">
      <c r="C192" s="4">
        <f>Pressure!AB192*1000000</f>
        <v>6150457.5526413592</v>
      </c>
      <c r="D192" s="78">
        <f>Pressure!I192</f>
        <v>1.5059214621494855E-4</v>
      </c>
      <c r="E192" s="40">
        <f>Pressure!H192</f>
        <v>150.59214621494854</v>
      </c>
      <c r="F192" s="10">
        <f t="shared" si="18"/>
        <v>4.25</v>
      </c>
      <c r="G192" s="4">
        <f t="shared" si="17"/>
        <v>281282.14386169246</v>
      </c>
      <c r="H192" s="42">
        <f t="shared" si="19"/>
        <v>9.3514681942423881</v>
      </c>
      <c r="I192" s="10">
        <f t="shared" si="20"/>
        <v>1.2806801997627162</v>
      </c>
      <c r="J192" s="4">
        <f t="shared" si="21"/>
        <v>1186.1795801443627</v>
      </c>
      <c r="K192" s="4">
        <f t="shared" si="22"/>
        <v>266.66507354533582</v>
      </c>
      <c r="L192" s="42">
        <f>Pressure!Q192</f>
        <v>0.20933070996155059</v>
      </c>
      <c r="M192" s="10">
        <f t="shared" si="24"/>
        <v>1.4466724525595551</v>
      </c>
      <c r="N192" s="10">
        <f t="shared" si="23"/>
        <v>2.5616829820695148</v>
      </c>
    </row>
    <row r="193" spans="3:14">
      <c r="C193" s="4">
        <f>Pressure!AB193*1000000</f>
        <v>6154793.0984250158</v>
      </c>
      <c r="D193" s="78">
        <f>Pressure!I193</f>
        <v>1.5059214621494855E-4</v>
      </c>
      <c r="E193" s="40">
        <f>Pressure!H193</f>
        <v>150.59214621494854</v>
      </c>
      <c r="F193" s="10">
        <f t="shared" si="18"/>
        <v>4.25</v>
      </c>
      <c r="G193" s="4">
        <f t="shared" si="17"/>
        <v>281480.42368110421</v>
      </c>
      <c r="H193" s="42">
        <f t="shared" si="19"/>
        <v>9.3566618946634836</v>
      </c>
      <c r="I193" s="10">
        <f t="shared" si="20"/>
        <v>1.2807293621763993</v>
      </c>
      <c r="J193" s="4">
        <f t="shared" si="21"/>
        <v>1187.0613019981838</v>
      </c>
      <c r="K193" s="4">
        <f t="shared" si="22"/>
        <v>266.86329346661205</v>
      </c>
      <c r="L193" s="42">
        <f>Pressure!Q193</f>
        <v>0.21055049609601242</v>
      </c>
      <c r="M193" s="10">
        <f t="shared" si="24"/>
        <v>1.4474231608877215</v>
      </c>
      <c r="N193" s="10">
        <f t="shared" si="23"/>
        <v>2.5616829820695148</v>
      </c>
    </row>
    <row r="194" spans="3:14">
      <c r="C194" s="4">
        <f>Pressure!AB194*1000000</f>
        <v>6159116.7048474541</v>
      </c>
      <c r="D194" s="78">
        <f>Pressure!I194</f>
        <v>1.5059214621494855E-4</v>
      </c>
      <c r="E194" s="40">
        <f>Pressure!H194</f>
        <v>150.59214621494854</v>
      </c>
      <c r="F194" s="10">
        <f t="shared" si="18"/>
        <v>4.25</v>
      </c>
      <c r="G194" s="4">
        <f t="shared" si="17"/>
        <v>281678.15747136431</v>
      </c>
      <c r="H194" s="42">
        <f t="shared" si="19"/>
        <v>9.3618406542112957</v>
      </c>
      <c r="I194" s="10">
        <f t="shared" si="20"/>
        <v>1.2807783202775964</v>
      </c>
      <c r="J194" s="4">
        <f t="shared" si="21"/>
        <v>1187.9405957388603</v>
      </c>
      <c r="K194" s="4">
        <f t="shared" si="22"/>
        <v>267.06096752368609</v>
      </c>
      <c r="L194" s="42">
        <f>Pressure!Q194</f>
        <v>0.21177000806744498</v>
      </c>
      <c r="M194" s="10">
        <f t="shared" si="24"/>
        <v>1.4481716232326773</v>
      </c>
      <c r="N194" s="10">
        <f t="shared" si="23"/>
        <v>2.5616829820695148</v>
      </c>
    </row>
    <row r="195" spans="3:14">
      <c r="C195" s="4">
        <f>Pressure!AB195*1000000</f>
        <v>6163428.3640477927</v>
      </c>
      <c r="D195" s="78">
        <f>Pressure!I195</f>
        <v>1.5059214621494855E-4</v>
      </c>
      <c r="E195" s="40">
        <f>Pressure!H195</f>
        <v>150.59214621494854</v>
      </c>
      <c r="F195" s="10">
        <f t="shared" si="18"/>
        <v>4.25</v>
      </c>
      <c r="G195" s="4">
        <f t="shared" si="17"/>
        <v>281875.34487296687</v>
      </c>
      <c r="H195" s="42">
        <f t="shared" si="19"/>
        <v>9.3670044693000047</v>
      </c>
      <c r="I195" s="10">
        <f t="shared" si="20"/>
        <v>1.2808270746919683</v>
      </c>
      <c r="J195" s="4">
        <f t="shared" si="21"/>
        <v>1188.8174597677209</v>
      </c>
      <c r="K195" s="4">
        <f t="shared" si="22"/>
        <v>267.25809535716041</v>
      </c>
      <c r="L195" s="42">
        <f>Pressure!Q195</f>
        <v>0.21298924688441057</v>
      </c>
      <c r="M195" s="10">
        <f t="shared" si="24"/>
        <v>1.4489178399046401</v>
      </c>
      <c r="N195" s="10">
        <f t="shared" si="23"/>
        <v>2.5616829820695148</v>
      </c>
    </row>
    <row r="196" spans="3:14">
      <c r="C196" s="4">
        <f>Pressure!AB196*1000000</f>
        <v>6167728.0681937663</v>
      </c>
      <c r="D196" s="78">
        <f>Pressure!I196</f>
        <v>1.5059214621494855E-4</v>
      </c>
      <c r="E196" s="40">
        <f>Pressure!H196</f>
        <v>150.59214621494854</v>
      </c>
      <c r="F196" s="10">
        <f t="shared" si="18"/>
        <v>4.25</v>
      </c>
      <c r="G196" s="4">
        <f t="shared" si="17"/>
        <v>282071.98552771477</v>
      </c>
      <c r="H196" s="42">
        <f t="shared" si="19"/>
        <v>9.3721533363581706</v>
      </c>
      <c r="I196" s="10">
        <f t="shared" si="20"/>
        <v>1.280875626041629</v>
      </c>
      <c r="J196" s="4">
        <f t="shared" si="21"/>
        <v>1189.6918924919148</v>
      </c>
      <c r="K196" s="4">
        <f t="shared" si="22"/>
        <v>267.45467660894627</v>
      </c>
      <c r="L196" s="42">
        <f>Pressure!Q196</f>
        <v>0.21420821355345945</v>
      </c>
      <c r="M196" s="10">
        <f t="shared" si="24"/>
        <v>1.4496618112127777</v>
      </c>
      <c r="N196" s="10">
        <f t="shared" si="23"/>
        <v>2.5616829820695148</v>
      </c>
    </row>
    <row r="197" spans="3:14">
      <c r="C197" s="4">
        <f>Pressure!AB197*1000000</f>
        <v>6172015.8094811067</v>
      </c>
      <c r="D197" s="78">
        <f>Pressure!I197</f>
        <v>1.5059214621494855E-4</v>
      </c>
      <c r="E197" s="40">
        <f>Pressure!H197</f>
        <v>150.59214621494854</v>
      </c>
      <c r="F197" s="10">
        <f t="shared" si="18"/>
        <v>4.25</v>
      </c>
      <c r="G197" s="4">
        <f t="shared" si="17"/>
        <v>282268.0790786912</v>
      </c>
      <c r="H197" s="42">
        <f t="shared" si="19"/>
        <v>9.3772872518279815</v>
      </c>
      <c r="I197" s="10">
        <f t="shared" si="20"/>
        <v>1.2809239749451582</v>
      </c>
      <c r="J197" s="4">
        <f t="shared" si="21"/>
        <v>1190.5638923242843</v>
      </c>
      <c r="K197" s="4">
        <f t="shared" si="22"/>
        <v>267.65071092223468</v>
      </c>
      <c r="L197" s="42">
        <f>Pressure!Q197</f>
        <v>0.21542690907913975</v>
      </c>
      <c r="M197" s="10">
        <f t="shared" si="24"/>
        <v>1.4504035374650726</v>
      </c>
      <c r="N197" s="10">
        <f t="shared" si="23"/>
        <v>2.5616829820695148</v>
      </c>
    </row>
    <row r="198" spans="3:14">
      <c r="C198" s="4">
        <f>Pressure!AB198*1000000</f>
        <v>6176291.5801338237</v>
      </c>
      <c r="D198" s="78">
        <f>Pressure!I198</f>
        <v>1.5059214621494855E-4</v>
      </c>
      <c r="E198" s="40">
        <f>Pressure!H198</f>
        <v>150.59214621494854</v>
      </c>
      <c r="F198" s="10">
        <f t="shared" si="18"/>
        <v>4.25</v>
      </c>
      <c r="G198" s="4">
        <f t="shared" si="17"/>
        <v>282463.62517027272</v>
      </c>
      <c r="H198" s="42">
        <f t="shared" si="19"/>
        <v>9.3824062121656464</v>
      </c>
      <c r="I198" s="10">
        <f t="shared" si="20"/>
        <v>1.2809721220176269</v>
      </c>
      <c r="J198" s="4">
        <f t="shared" si="21"/>
        <v>1191.4334576834231</v>
      </c>
      <c r="K198" s="4">
        <f t="shared" si="22"/>
        <v>267.84619794150962</v>
      </c>
      <c r="L198" s="42">
        <f>Pressure!Q198</f>
        <v>0.21664533446400724</v>
      </c>
      <c r="M198" s="10">
        <f t="shared" si="24"/>
        <v>1.4511430189682462</v>
      </c>
      <c r="N198" s="10">
        <f t="shared" si="23"/>
        <v>2.5616829820695148</v>
      </c>
    </row>
    <row r="199" spans="3:14">
      <c r="C199" s="4">
        <f>Pressure!AB199*1000000</f>
        <v>6180555.3724045679</v>
      </c>
      <c r="D199" s="78">
        <f>Pressure!I199</f>
        <v>1.5059214621494855E-4</v>
      </c>
      <c r="E199" s="40">
        <f>Pressure!H199</f>
        <v>150.59214621494854</v>
      </c>
      <c r="F199" s="10">
        <f t="shared" si="18"/>
        <v>4.25</v>
      </c>
      <c r="G199" s="4">
        <f t="shared" si="17"/>
        <v>282658.62344814569</v>
      </c>
      <c r="H199" s="42">
        <f t="shared" si="19"/>
        <v>9.3875102138418391</v>
      </c>
      <c r="I199" s="10">
        <f t="shared" si="20"/>
        <v>1.2810200678706203</v>
      </c>
      <c r="J199" s="4">
        <f t="shared" si="21"/>
        <v>1192.300586993749</v>
      </c>
      <c r="K199" s="4">
        <f t="shared" si="22"/>
        <v>268.04113731256439</v>
      </c>
      <c r="L199" s="42">
        <f>Pressure!Q199</f>
        <v>0.21786349070863537</v>
      </c>
      <c r="M199" s="10">
        <f t="shared" si="24"/>
        <v>1.4518802560280732</v>
      </c>
      <c r="N199" s="10">
        <f t="shared" si="23"/>
        <v>2.5616829820695148</v>
      </c>
    </row>
    <row r="200" spans="3:14">
      <c r="C200" s="4">
        <f>Pressure!AB200*1000000</f>
        <v>6184807.1785734612</v>
      </c>
      <c r="D200" s="78">
        <f>Pressure!I200</f>
        <v>1.5059214621494855E-4</v>
      </c>
      <c r="E200" s="40">
        <f>Pressure!H200</f>
        <v>150.59214621494854</v>
      </c>
      <c r="F200" s="10">
        <f t="shared" si="18"/>
        <v>4.25</v>
      </c>
      <c r="G200" s="4">
        <f t="shared" si="17"/>
        <v>282853.07355925284</v>
      </c>
      <c r="H200" s="42">
        <f t="shared" si="19"/>
        <v>9.3925992533403342</v>
      </c>
      <c r="I200" s="10">
        <f t="shared" si="20"/>
        <v>1.2810678131122455</v>
      </c>
      <c r="J200" s="4">
        <f t="shared" si="21"/>
        <v>1193.1652786852671</v>
      </c>
      <c r="K200" s="4">
        <f t="shared" si="22"/>
        <v>268.23552868244843</v>
      </c>
      <c r="L200" s="42">
        <f>Pressure!Q200</f>
        <v>0.21908137881162482</v>
      </c>
      <c r="M200" s="10">
        <f t="shared" si="24"/>
        <v>1.4526152489489523</v>
      </c>
      <c r="N200" s="10">
        <f t="shared" si="23"/>
        <v>2.5616829820695148</v>
      </c>
    </row>
    <row r="201" spans="3:14">
      <c r="C201" s="4">
        <f>Pressure!AB201*1000000</f>
        <v>6189046.9909499669</v>
      </c>
      <c r="D201" s="78">
        <f>Pressure!I201</f>
        <v>1.5059214621494855E-4</v>
      </c>
      <c r="E201" s="40">
        <f>Pressure!H201</f>
        <v>150.59214621494854</v>
      </c>
      <c r="F201" s="10">
        <f t="shared" si="18"/>
        <v>4.25</v>
      </c>
      <c r="G201" s="4">
        <f t="shared" si="17"/>
        <v>283046.97515187867</v>
      </c>
      <c r="H201" s="42">
        <f t="shared" si="19"/>
        <v>9.3976733271602679</v>
      </c>
      <c r="I201" s="10">
        <f t="shared" si="20"/>
        <v>1.2811153583471724</v>
      </c>
      <c r="J201" s="4">
        <f t="shared" si="21"/>
        <v>1194.0275311939497</v>
      </c>
      <c r="K201" s="4">
        <f t="shared" si="22"/>
        <v>268.42937169955258</v>
      </c>
      <c r="L201" s="42">
        <f>Pressure!Q201</f>
        <v>0.22029899976961348</v>
      </c>
      <c r="M201" s="10">
        <f t="shared" si="24"/>
        <v>1.4533479980343904</v>
      </c>
      <c r="N201" s="10">
        <f t="shared" si="23"/>
        <v>2.5616829820695148</v>
      </c>
    </row>
    <row r="202" spans="3:14">
      <c r="C202" s="4">
        <f>Pressure!AB202*1000000</f>
        <v>6193274.801870483</v>
      </c>
      <c r="D202" s="78">
        <f>Pressure!I202</f>
        <v>1.5059214621494855E-4</v>
      </c>
      <c r="E202" s="40">
        <f>Pressure!H202</f>
        <v>150.59214621494854</v>
      </c>
      <c r="F202" s="10">
        <f t="shared" si="18"/>
        <v>4.25</v>
      </c>
      <c r="G202" s="4">
        <f t="shared" si="17"/>
        <v>283240.32787553966</v>
      </c>
      <c r="H202" s="42">
        <f t="shared" si="19"/>
        <v>9.4027324318132628</v>
      </c>
      <c r="I202" s="10">
        <f t="shared" si="20"/>
        <v>1.2811627041766276</v>
      </c>
      <c r="J202" s="4">
        <f t="shared" si="21"/>
        <v>1194.8873429612468</v>
      </c>
      <c r="K202" s="4">
        <f t="shared" si="22"/>
        <v>268.6226660134991</v>
      </c>
      <c r="L202" s="42">
        <f>Pressure!Q202</f>
        <v>0.22151635457728597</v>
      </c>
      <c r="M202" s="10">
        <f t="shared" si="24"/>
        <v>1.4540785035865726</v>
      </c>
      <c r="N202" s="10">
        <f t="shared" si="23"/>
        <v>2.5616829820695148</v>
      </c>
    </row>
    <row r="203" spans="3:14">
      <c r="C203" s="4">
        <f>Pressure!AB203*1000000</f>
        <v>6197490.6036998145</v>
      </c>
      <c r="D203" s="78">
        <f>Pressure!I203</f>
        <v>1.5059214621494855E-4</v>
      </c>
      <c r="E203" s="40">
        <f>Pressure!H203</f>
        <v>150.59214621494854</v>
      </c>
      <c r="F203" s="10">
        <f t="shared" si="18"/>
        <v>4.25</v>
      </c>
      <c r="G203" s="4">
        <f t="shared" si="17"/>
        <v>283433.13138105144</v>
      </c>
      <c r="H203" s="42">
        <f t="shared" si="19"/>
        <v>9.407776563825248</v>
      </c>
      <c r="I203" s="10">
        <f t="shared" si="20"/>
        <v>1.2812098511984291</v>
      </c>
      <c r="J203" s="4">
        <f t="shared" si="21"/>
        <v>1195.7447124343851</v>
      </c>
      <c r="K203" s="4">
        <f t="shared" si="22"/>
        <v>268.8154112752091</v>
      </c>
      <c r="L203" s="42">
        <f>Pressure!Q203</f>
        <v>0.22273344422738339</v>
      </c>
      <c r="M203" s="10">
        <f t="shared" si="24"/>
        <v>1.4548067659065786</v>
      </c>
      <c r="N203" s="10">
        <f t="shared" si="23"/>
        <v>2.5616829820695148</v>
      </c>
    </row>
    <row r="204" spans="3:14">
      <c r="C204" s="4">
        <f>Pressure!AB204*1000000</f>
        <v>6201694.388831039</v>
      </c>
      <c r="D204" s="78">
        <f>Pressure!I204</f>
        <v>1.5059214621494855E-4</v>
      </c>
      <c r="E204" s="40">
        <f>Pressure!H204</f>
        <v>150.59214621494854</v>
      </c>
      <c r="F204" s="10">
        <f t="shared" si="18"/>
        <v>4.25</v>
      </c>
      <c r="G204" s="4">
        <f t="shared" si="17"/>
        <v>283625.38532052247</v>
      </c>
      <c r="H204" s="42">
        <f t="shared" si="19"/>
        <v>9.4128057197363013</v>
      </c>
      <c r="I204" s="10">
        <f t="shared" si="20"/>
        <v>1.2812568000070061</v>
      </c>
      <c r="J204" s="4">
        <f t="shared" si="21"/>
        <v>1196.5996380663412</v>
      </c>
      <c r="K204" s="4">
        <f t="shared" si="22"/>
        <v>269.00760713689607</v>
      </c>
      <c r="L204" s="42">
        <f>Pressure!Q204</f>
        <v>0.22395026971071297</v>
      </c>
      <c r="M204" s="10">
        <f t="shared" si="24"/>
        <v>1.4555327852944129</v>
      </c>
      <c r="N204" s="10">
        <f t="shared" si="23"/>
        <v>2.5616829820695148</v>
      </c>
    </row>
    <row r="205" spans="3:14">
      <c r="C205" s="4">
        <f>Pressure!AB205*1000000</f>
        <v>6205886.1496848445</v>
      </c>
      <c r="D205" s="78">
        <f>Pressure!I205</f>
        <v>1.5059214621494855E-4</v>
      </c>
      <c r="E205" s="40">
        <f>Pressure!H205</f>
        <v>150.59214621494854</v>
      </c>
      <c r="F205" s="10">
        <f t="shared" si="18"/>
        <v>4.25</v>
      </c>
      <c r="G205" s="4">
        <f t="shared" si="17"/>
        <v>283817.0893473241</v>
      </c>
      <c r="H205" s="42">
        <f t="shared" si="19"/>
        <v>9.417819896099882</v>
      </c>
      <c r="I205" s="10">
        <f t="shared" si="20"/>
        <v>1.2813035511934103</v>
      </c>
      <c r="J205" s="4">
        <f t="shared" si="21"/>
        <v>1197.452118315708</v>
      </c>
      <c r="K205" s="4">
        <f t="shared" si="22"/>
        <v>269.19925325203633</v>
      </c>
      <c r="L205" s="42">
        <f>Pressure!Q205</f>
        <v>0.2251668320161575</v>
      </c>
      <c r="M205" s="10">
        <f t="shared" si="24"/>
        <v>1.4562565620488424</v>
      </c>
      <c r="N205" s="10">
        <f t="shared" si="23"/>
        <v>2.5616829820695148</v>
      </c>
    </row>
    <row r="206" spans="3:14">
      <c r="C206" s="4">
        <f>Pressure!AB206*1000000</f>
        <v>6210065.8787095444</v>
      </c>
      <c r="D206" s="78">
        <f>Pressure!I206</f>
        <v>1.5059214621494855E-4</v>
      </c>
      <c r="E206" s="40">
        <f>Pressure!H206</f>
        <v>150.59214621494854</v>
      </c>
      <c r="F206" s="10">
        <f t="shared" si="18"/>
        <v>4.25</v>
      </c>
      <c r="G206" s="4">
        <f t="shared" si="17"/>
        <v>284008.24311609106</v>
      </c>
      <c r="H206" s="42">
        <f t="shared" si="19"/>
        <v>9.4228190894828909</v>
      </c>
      <c r="I206" s="10">
        <f t="shared" si="20"/>
        <v>1.2813501053453356</v>
      </c>
      <c r="J206" s="4">
        <f t="shared" si="21"/>
        <v>1198.3021516466952</v>
      </c>
      <c r="K206" s="4">
        <f t="shared" si="22"/>
        <v>269.39034927536875</v>
      </c>
      <c r="L206" s="42">
        <f>Pressure!Q206</f>
        <v>0.22638313213068503</v>
      </c>
      <c r="M206" s="10">
        <f t="shared" si="24"/>
        <v>1.4569780964675449</v>
      </c>
      <c r="N206" s="10">
        <f t="shared" si="23"/>
        <v>2.5616829820695148</v>
      </c>
    </row>
    <row r="207" spans="3:14">
      <c r="C207" s="4">
        <f>Pressure!AB207*1000000</f>
        <v>6214233.5683818273</v>
      </c>
      <c r="D207" s="78">
        <f>Pressure!I207</f>
        <v>1.5059214621494855E-4</v>
      </c>
      <c r="E207" s="40">
        <f>Pressure!H207</f>
        <v>150.59214621494854</v>
      </c>
      <c r="F207" s="10">
        <f t="shared" si="18"/>
        <v>4.25</v>
      </c>
      <c r="G207" s="4">
        <f t="shared" si="17"/>
        <v>284198.84628275572</v>
      </c>
      <c r="H207" s="42">
        <f t="shared" si="19"/>
        <v>9.4278032964665659</v>
      </c>
      <c r="I207" s="10">
        <f t="shared" si="20"/>
        <v>1.2813964630471453</v>
      </c>
      <c r="J207" s="4">
        <f t="shared" si="21"/>
        <v>1199.1497365292832</v>
      </c>
      <c r="K207" s="4">
        <f t="shared" si="22"/>
        <v>269.58089486292954</v>
      </c>
      <c r="L207" s="42">
        <f>Pressure!Q207</f>
        <v>0.22759917103935828</v>
      </c>
      <c r="M207" s="10">
        <f t="shared" si="24"/>
        <v>1.4576973888470703</v>
      </c>
      <c r="N207" s="10">
        <f t="shared" si="23"/>
        <v>2.5616829820695148</v>
      </c>
    </row>
    <row r="208" spans="3:14">
      <c r="C208" s="4">
        <f>Pressure!AB208*1000000</f>
        <v>6218389.2112059807</v>
      </c>
      <c r="D208" s="78">
        <f>Pressure!I208</f>
        <v>1.5059214621494855E-4</v>
      </c>
      <c r="E208" s="40">
        <f>Pressure!H208</f>
        <v>150.59214621494854</v>
      </c>
      <c r="F208" s="10">
        <f t="shared" si="18"/>
        <v>4.25</v>
      </c>
      <c r="G208" s="4">
        <f t="shared" si="17"/>
        <v>284388.89850451268</v>
      </c>
      <c r="H208" s="42">
        <f t="shared" si="19"/>
        <v>9.4327725136455971</v>
      </c>
      <c r="I208" s="10">
        <f t="shared" si="20"/>
        <v>1.2814426248798834</v>
      </c>
      <c r="J208" s="4">
        <f t="shared" si="21"/>
        <v>1199.9948714390664</v>
      </c>
      <c r="K208" s="4">
        <f t="shared" si="22"/>
        <v>269.77088967201706</v>
      </c>
      <c r="L208" s="42">
        <f>Pressure!Q208</f>
        <v>0.22881494972534411</v>
      </c>
      <c r="M208" s="10">
        <f t="shared" si="24"/>
        <v>1.458414439482868</v>
      </c>
      <c r="N208" s="10">
        <f t="shared" si="23"/>
        <v>2.5616829820695148</v>
      </c>
    </row>
    <row r="209" spans="3:14">
      <c r="C209" s="4">
        <f>Pressure!AB209*1000000</f>
        <v>6222532.79971347</v>
      </c>
      <c r="D209" s="78">
        <f>Pressure!I209</f>
        <v>1.5059214621494855E-4</v>
      </c>
      <c r="E209" s="40">
        <f>Pressure!H209</f>
        <v>150.59214621494854</v>
      </c>
      <c r="F209" s="10">
        <f t="shared" si="18"/>
        <v>4.25</v>
      </c>
      <c r="G209" s="4">
        <f t="shared" si="17"/>
        <v>284578.39943979948</v>
      </c>
      <c r="H209" s="42">
        <f t="shared" si="19"/>
        <v>9.4377267376276404</v>
      </c>
      <c r="I209" s="10">
        <f t="shared" si="20"/>
        <v>1.2814885914212883</v>
      </c>
      <c r="J209" s="4">
        <f t="shared" si="21"/>
        <v>1200.8375548571651</v>
      </c>
      <c r="K209" s="4">
        <f t="shared" si="22"/>
        <v>269.96033336117193</v>
      </c>
      <c r="L209" s="42">
        <f>Pressure!Q209</f>
        <v>0.23003046916992287</v>
      </c>
      <c r="M209" s="10">
        <f t="shared" si="24"/>
        <v>1.4591292486691372</v>
      </c>
      <c r="N209" s="10">
        <f t="shared" si="23"/>
        <v>2.5616829820695148</v>
      </c>
    </row>
    <row r="210" spans="3:14">
      <c r="C210" s="4">
        <f>Pressure!AB210*1000000</f>
        <v>6226664.3264643596</v>
      </c>
      <c r="D210" s="78">
        <f>Pressure!I210</f>
        <v>1.5059214621494855E-4</v>
      </c>
      <c r="E210" s="40">
        <f>Pressure!H210</f>
        <v>150.59214621494854</v>
      </c>
      <c r="F210" s="10">
        <f t="shared" si="18"/>
        <v>4.25</v>
      </c>
      <c r="G210" s="4">
        <f t="shared" si="17"/>
        <v>284767.34874836158</v>
      </c>
      <c r="H210" s="42">
        <f t="shared" si="19"/>
        <v>9.442665965035042</v>
      </c>
      <c r="I210" s="10">
        <f t="shared" si="20"/>
        <v>1.2815343632458278</v>
      </c>
      <c r="J210" s="4">
        <f t="shared" si="21"/>
        <v>1201.6777852705166</v>
      </c>
      <c r="K210" s="4">
        <f t="shared" si="22"/>
        <v>270.14922559024245</v>
      </c>
      <c r="L210" s="42">
        <f>Pressure!Q210</f>
        <v>0.2312457303524979</v>
      </c>
      <c r="M210" s="10">
        <f t="shared" si="24"/>
        <v>1.4598418166991127</v>
      </c>
      <c r="N210" s="10">
        <f t="shared" si="23"/>
        <v>2.5616829820695148</v>
      </c>
    </row>
    <row r="211" spans="3:14">
      <c r="C211" s="4">
        <f>Pressure!AB211*1000000</f>
        <v>6230783.7840449512</v>
      </c>
      <c r="D211" s="78">
        <f>Pressure!I211</f>
        <v>1.5059214621494855E-4</v>
      </c>
      <c r="E211" s="40">
        <f>Pressure!H211</f>
        <v>150.59214621494854</v>
      </c>
      <c r="F211" s="10">
        <f t="shared" si="18"/>
        <v>4.25</v>
      </c>
      <c r="G211" s="4">
        <f t="shared" si="17"/>
        <v>284955.74609114439</v>
      </c>
      <c r="H211" s="42">
        <f t="shared" si="19"/>
        <v>9.4475901925020462</v>
      </c>
      <c r="I211" s="10">
        <f t="shared" si="20"/>
        <v>1.2815799409246909</v>
      </c>
      <c r="J211" s="4">
        <f t="shared" si="21"/>
        <v>1202.5155611713935</v>
      </c>
      <c r="K211" s="4">
        <f t="shared" si="22"/>
        <v>270.33756602027643</v>
      </c>
      <c r="L211" s="42">
        <f>Pressure!Q211</f>
        <v>0.23246073425060476</v>
      </c>
      <c r="M211" s="10">
        <f t="shared" si="24"/>
        <v>1.4605521438647473</v>
      </c>
      <c r="N211" s="10">
        <f t="shared" si="23"/>
        <v>2.5616829820695148</v>
      </c>
    </row>
    <row r="212" spans="3:14">
      <c r="C212" s="4">
        <f>Pressure!AB212*1000000</f>
        <v>6234891.1650701594</v>
      </c>
      <c r="D212" s="78">
        <f>Pressure!I212</f>
        <v>1.5059214621494855E-4</v>
      </c>
      <c r="E212" s="40">
        <f>Pressure!H212</f>
        <v>150.59214621494854</v>
      </c>
      <c r="F212" s="10">
        <f t="shared" si="18"/>
        <v>4.25</v>
      </c>
      <c r="G212" s="4">
        <f t="shared" si="17"/>
        <v>285143.59113040182</v>
      </c>
      <c r="H212" s="42">
        <f t="shared" si="19"/>
        <v>9.4524994166776359</v>
      </c>
      <c r="I212" s="10">
        <f t="shared" si="20"/>
        <v>1.2816253250258332</v>
      </c>
      <c r="J212" s="4">
        <f t="shared" si="21"/>
        <v>1203.3508810578878</v>
      </c>
      <c r="K212" s="4">
        <f t="shared" si="22"/>
        <v>270.52535431362975</v>
      </c>
      <c r="L212" s="42">
        <f>Pressure!Q212</f>
        <v>0.23367548183992054</v>
      </c>
      <c r="M212" s="10">
        <f t="shared" si="24"/>
        <v>1.4612602304568745</v>
      </c>
      <c r="N212" s="10">
        <f t="shared" si="23"/>
        <v>2.5616829820695148</v>
      </c>
    </row>
    <row r="213" spans="3:14">
      <c r="C213" s="4">
        <f>Pressure!AB213*1000000</f>
        <v>6238986.4621823449</v>
      </c>
      <c r="D213" s="78">
        <f>Pressure!I213</f>
        <v>1.5059214621494855E-4</v>
      </c>
      <c r="E213" s="40">
        <f>Pressure!H213</f>
        <v>150.59214621494854</v>
      </c>
      <c r="F213" s="10">
        <f t="shared" si="18"/>
        <v>4.25</v>
      </c>
      <c r="G213" s="4">
        <f t="shared" si="17"/>
        <v>285330.88352964318</v>
      </c>
      <c r="H213" s="42">
        <f t="shared" si="19"/>
        <v>9.4573936342241929</v>
      </c>
      <c r="I213" s="10">
        <f t="shared" si="20"/>
        <v>1.2816705161139827</v>
      </c>
      <c r="J213" s="4">
        <f t="shared" si="21"/>
        <v>1204.183743433674</v>
      </c>
      <c r="K213" s="4">
        <f t="shared" si="22"/>
        <v>270.71259013391347</v>
      </c>
      <c r="L213" s="42">
        <f>Pressure!Q213</f>
        <v>0.23488997409427309</v>
      </c>
      <c r="M213" s="10">
        <f t="shared" si="24"/>
        <v>1.4619660767652889</v>
      </c>
      <c r="N213" s="10">
        <f t="shared" si="23"/>
        <v>2.5616829820695148</v>
      </c>
    </row>
    <row r="214" spans="3:14">
      <c r="C214" s="4">
        <f>Pressure!AB214*1000000</f>
        <v>6243069.6680508703</v>
      </c>
      <c r="D214" s="78">
        <f>Pressure!I214</f>
        <v>1.5059214621494855E-4</v>
      </c>
      <c r="E214" s="40">
        <f>Pressure!H214</f>
        <v>150.59214621494854</v>
      </c>
      <c r="F214" s="10">
        <f t="shared" si="18"/>
        <v>4.25</v>
      </c>
      <c r="G214" s="4">
        <f t="shared" si="17"/>
        <v>285517.62295361242</v>
      </c>
      <c r="H214" s="42">
        <f t="shared" si="19"/>
        <v>9.462272841816981</v>
      </c>
      <c r="I214" s="10">
        <f t="shared" si="20"/>
        <v>1.2817155147506523</v>
      </c>
      <c r="J214" s="4">
        <f t="shared" si="21"/>
        <v>1205.0141468079157</v>
      </c>
      <c r="K214" s="4">
        <f t="shared" si="22"/>
        <v>270.8992731459727</v>
      </c>
      <c r="L214" s="42">
        <f>Pressure!Q214</f>
        <v>0.23610421198565029</v>
      </c>
      <c r="M214" s="10">
        <f t="shared" si="24"/>
        <v>1.4626696830786747</v>
      </c>
      <c r="N214" s="10">
        <f t="shared" si="23"/>
        <v>2.5616829820695148</v>
      </c>
    </row>
    <row r="215" spans="3:14">
      <c r="C215" s="4">
        <f>Pressure!AB215*1000000</f>
        <v>6247140.7753721178</v>
      </c>
      <c r="D215" s="78">
        <f>Pressure!I215</f>
        <v>1.5059214621494855E-4</v>
      </c>
      <c r="E215" s="40">
        <f>Pressure!H215</f>
        <v>150.59214621494854</v>
      </c>
      <c r="F215" s="10">
        <f t="shared" si="18"/>
        <v>4.25</v>
      </c>
      <c r="G215" s="4">
        <f t="shared" si="17"/>
        <v>285703.80906828929</v>
      </c>
      <c r="H215" s="42">
        <f t="shared" si="19"/>
        <v>9.4671370361441642</v>
      </c>
      <c r="I215" s="10">
        <f t="shared" si="20"/>
        <v>1.2817603214941589</v>
      </c>
      <c r="J215" s="4">
        <f t="shared" si="21"/>
        <v>1205.8420896952741</v>
      </c>
      <c r="K215" s="4">
        <f t="shared" si="22"/>
        <v>271.08540301588823</v>
      </c>
      <c r="L215" s="42">
        <f>Pressure!Q215</f>
        <v>0.23731819648420915</v>
      </c>
      <c r="M215" s="10">
        <f t="shared" si="24"/>
        <v>1.4633710496844152</v>
      </c>
      <c r="N215" s="10">
        <f t="shared" si="23"/>
        <v>2.5616829820695148</v>
      </c>
    </row>
    <row r="216" spans="3:14">
      <c r="C216" s="4">
        <f>Pressure!AB216*1000000</f>
        <v>6251199.776871169</v>
      </c>
      <c r="D216" s="78">
        <f>Pressure!I216</f>
        <v>1.5059214621494855E-4</v>
      </c>
      <c r="E216" s="40">
        <f>Pressure!H216</f>
        <v>150.59214621494854</v>
      </c>
      <c r="F216" s="10">
        <f t="shared" si="18"/>
        <v>4.25</v>
      </c>
      <c r="G216" s="4">
        <f t="shared" si="17"/>
        <v>285889.44154096616</v>
      </c>
      <c r="H216" s="42">
        <f t="shared" si="19"/>
        <v>9.4719862139088775</v>
      </c>
      <c r="I216" s="10">
        <f t="shared" si="20"/>
        <v>1.2818049368996591</v>
      </c>
      <c r="J216" s="4">
        <f t="shared" si="21"/>
        <v>1206.6675706162455</v>
      </c>
      <c r="K216" s="4">
        <f t="shared" si="22"/>
        <v>271.27097941105291</v>
      </c>
      <c r="L216" s="42">
        <f>Pressure!Q216</f>
        <v>0.23853192855828503</v>
      </c>
      <c r="M216" s="10">
        <f t="shared" si="24"/>
        <v>1.4640701768689981</v>
      </c>
      <c r="N216" s="10">
        <f t="shared" si="23"/>
        <v>2.5616829820695148</v>
      </c>
    </row>
    <row r="217" spans="3:14">
      <c r="C217" s="4">
        <f>Pressure!AB217*1000000</f>
        <v>6255246.6652986063</v>
      </c>
      <c r="D217" s="78">
        <f>Pressure!I217</f>
        <v>1.5059214621494855E-4</v>
      </c>
      <c r="E217" s="40">
        <f>Pressure!H217</f>
        <v>150.59214621494854</v>
      </c>
      <c r="F217" s="10">
        <f t="shared" si="18"/>
        <v>4.25</v>
      </c>
      <c r="G217" s="4">
        <f t="shared" si="17"/>
        <v>286074.52004010155</v>
      </c>
      <c r="H217" s="42">
        <f t="shared" si="19"/>
        <v>9.4768203718253972</v>
      </c>
      <c r="I217" s="10">
        <f t="shared" si="20"/>
        <v>1.2818493615191333</v>
      </c>
      <c r="J217" s="4">
        <f t="shared" si="21"/>
        <v>1207.4905880965125</v>
      </c>
      <c r="K217" s="4">
        <f t="shared" si="22"/>
        <v>271.45600200002531</v>
      </c>
      <c r="L217" s="42">
        <f>Pressure!Q217</f>
        <v>0.2397454091744006</v>
      </c>
      <c r="M217" s="10">
        <f t="shared" si="24"/>
        <v>1.4647670649175868</v>
      </c>
      <c r="N217" s="10">
        <f t="shared" si="23"/>
        <v>2.5616829820695148</v>
      </c>
    </row>
    <row r="218" spans="3:14">
      <c r="C218" s="4">
        <f>Pressure!AB218*1000000</f>
        <v>6259281.4334333884</v>
      </c>
      <c r="D218" s="78">
        <f>Pressure!I218</f>
        <v>1.5059214621494855E-4</v>
      </c>
      <c r="E218" s="40">
        <f>Pressure!H218</f>
        <v>150.59214621494854</v>
      </c>
      <c r="F218" s="10">
        <f t="shared" si="18"/>
        <v>4.25</v>
      </c>
      <c r="G218" s="4">
        <f t="shared" si="17"/>
        <v>286259.04423545167</v>
      </c>
      <c r="H218" s="42">
        <f t="shared" si="19"/>
        <v>9.4816395066226224</v>
      </c>
      <c r="I218" s="10">
        <f t="shared" si="20"/>
        <v>1.281893595901433</v>
      </c>
      <c r="J218" s="4">
        <f t="shared" si="21"/>
        <v>1208.3111406675287</v>
      </c>
      <c r="K218" s="4">
        <f t="shared" si="22"/>
        <v>271.64047045266148</v>
      </c>
      <c r="L218" s="42">
        <f>Pressure!Q218</f>
        <v>0.24095863929727498</v>
      </c>
      <c r="M218" s="10">
        <f t="shared" si="24"/>
        <v>1.4654617141142772</v>
      </c>
      <c r="N218" s="10">
        <f t="shared" si="23"/>
        <v>2.5616829820695148</v>
      </c>
    </row>
    <row r="219" spans="3:14">
      <c r="C219" s="4">
        <f>Pressure!AB219*1000000</f>
        <v>6263304.0740815243</v>
      </c>
      <c r="D219" s="78">
        <f>Pressure!I219</f>
        <v>1.5059214621494855E-4</v>
      </c>
      <c r="E219" s="40">
        <f>Pressure!H219</f>
        <v>150.59214621494854</v>
      </c>
      <c r="F219" s="10">
        <f t="shared" si="18"/>
        <v>4.25</v>
      </c>
      <c r="G219" s="4">
        <f t="shared" si="17"/>
        <v>286443.01379801001</v>
      </c>
      <c r="H219" s="42">
        <f t="shared" si="19"/>
        <v>9.4864436150425124</v>
      </c>
      <c r="I219" s="10">
        <f t="shared" si="20"/>
        <v>1.2819376405922858</v>
      </c>
      <c r="J219" s="4">
        <f t="shared" si="21"/>
        <v>1209.1292268662494</v>
      </c>
      <c r="K219" s="4">
        <f t="shared" si="22"/>
        <v>271.82438444005425</v>
      </c>
      <c r="L219" s="42">
        <f>Pressure!Q219</f>
        <v>0.24217161988983282</v>
      </c>
      <c r="M219" s="10">
        <f t="shared" si="24"/>
        <v>1.4661541247421805</v>
      </c>
      <c r="N219" s="10">
        <f t="shared" si="23"/>
        <v>2.5616829820695148</v>
      </c>
    </row>
    <row r="220" spans="3:14">
      <c r="C220" s="4">
        <f>Pressure!AB220*1000000</f>
        <v>6267314.5800754344</v>
      </c>
      <c r="D220" s="78">
        <f>Pressure!I220</f>
        <v>1.5059214621494855E-4</v>
      </c>
      <c r="E220" s="40">
        <f>Pressure!H220</f>
        <v>150.59214621494854</v>
      </c>
      <c r="F220" s="10">
        <f t="shared" si="18"/>
        <v>4.25</v>
      </c>
      <c r="G220" s="4">
        <f t="shared" ref="G220:G283" si="25">IF(C220/(1+(k-1)/2*N220^2)^(k/(k-1))&lt;patm*1000000,patm*1000000,C220/(1+(k-1)/2*N220^2)^(k/(k-1)))</f>
        <v>286626.42839997774</v>
      </c>
      <c r="H220" s="42">
        <f t="shared" si="19"/>
        <v>9.4912326938393097</v>
      </c>
      <c r="I220" s="10">
        <f t="shared" si="20"/>
        <v>1.2819814961343043</v>
      </c>
      <c r="J220" s="4">
        <f t="shared" si="21"/>
        <v>1209.9448452350002</v>
      </c>
      <c r="K220" s="4">
        <f t="shared" si="22"/>
        <v>272.00774363450392</v>
      </c>
      <c r="L220" s="42">
        <f>Pressure!Q220</f>
        <v>0.24338435191321312</v>
      </c>
      <c r="M220" s="10">
        <f t="shared" si="24"/>
        <v>1.4668442970830753</v>
      </c>
      <c r="N220" s="10">
        <f t="shared" si="23"/>
        <v>2.5616829820695148</v>
      </c>
    </row>
    <row r="221" spans="3:14">
      <c r="C221" s="4">
        <f>Pressure!AB221*1000000</f>
        <v>6271312.9442757452</v>
      </c>
      <c r="D221" s="78">
        <f>Pressure!I221</f>
        <v>1.5059214621494855E-4</v>
      </c>
      <c r="E221" s="40">
        <f>Pressure!H221</f>
        <v>150.59214621494854</v>
      </c>
      <c r="F221" s="10">
        <f t="shared" ref="F221:F284" si="26">aexit/E221</f>
        <v>4.25</v>
      </c>
      <c r="G221" s="4">
        <f t="shared" si="25"/>
        <v>286809.28771484614</v>
      </c>
      <c r="H221" s="42">
        <f t="shared" ref="H221:H284" si="27">1/(((k+1)/2)^(1/(k-1))*(patm*1000000/C221)^(1/k)*SQRT((k+1)/(k-1)*(1-(patm*1000000/C221)^((k-1)/k))))</f>
        <v>9.4960067397817713</v>
      </c>
      <c r="I221" s="10">
        <f t="shared" ref="I221:I284" si="28">etanoz*SQRT(2*k^2/(k-1)*(2/(k+1))^((k+1)/(k-1))*(1-(G221/C221)^((k-1)/k)))+(G221-patm*1000000)/C221*(aexit/E221)</f>
        <v>1.2820251630670247</v>
      </c>
      <c r="J221" s="4">
        <f t="shared" ref="J221:J284" si="29">I221*D221*C221</f>
        <v>1210.7579943218441</v>
      </c>
      <c r="K221" s="4">
        <f t="shared" ref="K221:K284" si="30">J221/4.4482</f>
        <v>272.19054770960031</v>
      </c>
      <c r="L221" s="42">
        <f>Pressure!Q221</f>
        <v>0.24459683632677828</v>
      </c>
      <c r="M221" s="10">
        <f t="shared" si="24"/>
        <v>1.4675322314178085</v>
      </c>
      <c r="N221" s="10">
        <f t="shared" si="23"/>
        <v>2.5616829820695148</v>
      </c>
    </row>
    <row r="222" spans="3:14">
      <c r="C222" s="4">
        <f>Pressure!AB222*1000000</f>
        <v>6275299.1595686553</v>
      </c>
      <c r="D222" s="78">
        <f>Pressure!I222</f>
        <v>1.5059214621494855E-4</v>
      </c>
      <c r="E222" s="40">
        <f>Pressure!H222</f>
        <v>150.59214621494854</v>
      </c>
      <c r="F222" s="10">
        <f t="shared" si="26"/>
        <v>4.25</v>
      </c>
      <c r="G222" s="4">
        <f t="shared" si="25"/>
        <v>286991.59141727601</v>
      </c>
      <c r="H222" s="42">
        <f t="shared" si="27"/>
        <v>9.5007657496499807</v>
      </c>
      <c r="I222" s="10">
        <f t="shared" si="28"/>
        <v>1.2820686419268936</v>
      </c>
      <c r="J222" s="4">
        <f t="shared" si="29"/>
        <v>1211.5686726800438</v>
      </c>
      <c r="K222" s="4">
        <f t="shared" si="30"/>
        <v>272.37279634010247</v>
      </c>
      <c r="L222" s="42">
        <f>Pressure!Q222</f>
        <v>0.245809074088123</v>
      </c>
      <c r="M222" s="10">
        <f t="shared" si="24"/>
        <v>1.4682179280259859</v>
      </c>
      <c r="N222" s="10">
        <f t="shared" ref="N222:N285" si="31">N221-1/834*(me-mef)</f>
        <v>2.5616829820695148</v>
      </c>
    </row>
    <row r="223" spans="3:14">
      <c r="C223" s="4">
        <f>Pressure!AB223*1000000</f>
        <v>6279273.2188684745</v>
      </c>
      <c r="D223" s="78">
        <f>Pressure!I223</f>
        <v>1.5059214621494855E-4</v>
      </c>
      <c r="E223" s="40">
        <f>Pressure!H223</f>
        <v>150.59214621494854</v>
      </c>
      <c r="F223" s="10">
        <f t="shared" si="26"/>
        <v>4.25</v>
      </c>
      <c r="G223" s="4">
        <f t="shared" si="25"/>
        <v>287173.3391832136</v>
      </c>
      <c r="H223" s="42">
        <f t="shared" si="27"/>
        <v>9.5055097202384502</v>
      </c>
      <c r="I223" s="10">
        <f t="shared" si="28"/>
        <v>1.2821119332473139</v>
      </c>
      <c r="J223" s="4">
        <f t="shared" si="29"/>
        <v>1212.3768788685795</v>
      </c>
      <c r="K223" s="4">
        <f t="shared" si="30"/>
        <v>272.55448920205464</v>
      </c>
      <c r="L223" s="42">
        <f>Pressure!Q223</f>
        <v>0.24702106615308306</v>
      </c>
      <c r="M223" s="10">
        <f t="shared" si="24"/>
        <v>1.4689013871860841</v>
      </c>
      <c r="N223" s="10">
        <f t="shared" si="31"/>
        <v>2.5616829820695148</v>
      </c>
    </row>
    <row r="224" spans="3:14">
      <c r="C224" s="4">
        <f>Pressure!AB224*1000000</f>
        <v>6283235.115116206</v>
      </c>
      <c r="D224" s="78">
        <f>Pressure!I224</f>
        <v>1.5059214621494855E-4</v>
      </c>
      <c r="E224" s="40">
        <f>Pressure!H224</f>
        <v>150.59214621494854</v>
      </c>
      <c r="F224" s="10">
        <f t="shared" si="26"/>
        <v>4.25</v>
      </c>
      <c r="G224" s="4">
        <f t="shared" si="25"/>
        <v>287354.53068982612</v>
      </c>
      <c r="H224" s="42">
        <f t="shared" si="27"/>
        <v>9.5102386483544308</v>
      </c>
      <c r="I224" s="10">
        <f t="shared" si="28"/>
        <v>1.2821550375586457</v>
      </c>
      <c r="J224" s="4">
        <f t="shared" si="29"/>
        <v>1213.1826114518601</v>
      </c>
      <c r="K224" s="4">
        <f t="shared" si="30"/>
        <v>272.73562597272161</v>
      </c>
      <c r="L224" s="42">
        <f>Pressure!Q224</f>
        <v>0.24823281347574425</v>
      </c>
      <c r="M224" s="10">
        <f t="shared" si="24"/>
        <v>1.469582609175615</v>
      </c>
      <c r="N224" s="10">
        <f t="shared" si="31"/>
        <v>2.5616829820695148</v>
      </c>
    </row>
    <row r="225" spans="3:14">
      <c r="C225" s="4">
        <f>Pressure!AB225*1000000</f>
        <v>6287184.8412787681</v>
      </c>
      <c r="D225" s="78">
        <f>Pressure!I225</f>
        <v>1.5059214621494855E-4</v>
      </c>
      <c r="E225" s="40">
        <f>Pressure!H225</f>
        <v>150.59214621494854</v>
      </c>
      <c r="F225" s="10">
        <f t="shared" si="26"/>
        <v>4.25</v>
      </c>
      <c r="G225" s="4">
        <f t="shared" si="25"/>
        <v>287535.1656154659</v>
      </c>
      <c r="H225" s="42">
        <f t="shared" si="27"/>
        <v>9.5149525308170002</v>
      </c>
      <c r="I225" s="10">
        <f t="shared" si="28"/>
        <v>1.2821979553882152</v>
      </c>
      <c r="J225" s="4">
        <f t="shared" si="29"/>
        <v>1213.9858689995644</v>
      </c>
      <c r="K225" s="4">
        <f t="shared" si="30"/>
        <v>272.91620633055271</v>
      </c>
      <c r="L225" s="42">
        <f>Pressure!Q225</f>
        <v>0.24944431700845107</v>
      </c>
      <c r="M225" s="10">
        <f t="shared" si="24"/>
        <v>1.4702615942707793</v>
      </c>
      <c r="N225" s="10">
        <f t="shared" si="31"/>
        <v>2.5616829820695148</v>
      </c>
    </row>
    <row r="226" spans="3:14">
      <c r="C226" s="4">
        <f>Pressure!AB226*1000000</f>
        <v>6291122.3903513076</v>
      </c>
      <c r="D226" s="78">
        <f>Pressure!I226</f>
        <v>1.5059214621494855E-4</v>
      </c>
      <c r="E226" s="40">
        <f>Pressure!H226</f>
        <v>150.59214621494854</v>
      </c>
      <c r="F226" s="10">
        <f t="shared" si="26"/>
        <v>4.25</v>
      </c>
      <c r="G226" s="4">
        <f t="shared" si="25"/>
        <v>287715.24363977631</v>
      </c>
      <c r="H226" s="42">
        <f t="shared" si="27"/>
        <v>9.5196513644598646</v>
      </c>
      <c r="I226" s="10">
        <f t="shared" si="28"/>
        <v>1.2822406872603562</v>
      </c>
      <c r="J226" s="4">
        <f t="shared" si="29"/>
        <v>1214.7866500871125</v>
      </c>
      <c r="K226" s="4">
        <f t="shared" si="30"/>
        <v>273.09622995528809</v>
      </c>
      <c r="L226" s="42">
        <f>Pressure!Q226</f>
        <v>0.25065557770181557</v>
      </c>
      <c r="M226" s="10">
        <f t="shared" si="24"/>
        <v>1.4709383427467815</v>
      </c>
      <c r="N226" s="10">
        <f t="shared" si="31"/>
        <v>2.5616829820695148</v>
      </c>
    </row>
    <row r="227" spans="3:14">
      <c r="C227" s="4">
        <f>Pressure!AB227*1000000</f>
        <v>6295047.7553546727</v>
      </c>
      <c r="D227" s="78">
        <f>Pressure!I227</f>
        <v>1.5059214621494855E-4</v>
      </c>
      <c r="E227" s="40">
        <f>Pressure!H227</f>
        <v>150.59214621494854</v>
      </c>
      <c r="F227" s="10">
        <f t="shared" si="26"/>
        <v>4.25</v>
      </c>
      <c r="G227" s="4">
        <f t="shared" si="25"/>
        <v>287894.76444357599</v>
      </c>
      <c r="H227" s="42">
        <f t="shared" si="27"/>
        <v>9.5243351461283492</v>
      </c>
      <c r="I227" s="10">
        <f t="shared" si="28"/>
        <v>1.2822832336963994</v>
      </c>
      <c r="J227" s="4">
        <f t="shared" si="29"/>
        <v>1215.5849532951511</v>
      </c>
      <c r="K227" s="4">
        <f t="shared" si="30"/>
        <v>273.27569652784297</v>
      </c>
      <c r="L227" s="42">
        <f>Pressure!Q227</f>
        <v>0.25186659650472598</v>
      </c>
      <c r="M227" s="10">
        <f t="shared" si="24"/>
        <v>1.471612854877725</v>
      </c>
      <c r="N227" s="10">
        <f t="shared" si="31"/>
        <v>2.5616829820695148</v>
      </c>
    </row>
    <row r="228" spans="3:14">
      <c r="C228" s="4">
        <f>Pressure!AB228*1000000</f>
        <v>6298960.929336519</v>
      </c>
      <c r="D228" s="78">
        <f>Pressure!I228</f>
        <v>1.5059214621494855E-4</v>
      </c>
      <c r="E228" s="40">
        <f>Pressure!H228</f>
        <v>150.59214621494854</v>
      </c>
      <c r="F228" s="10">
        <f t="shared" si="26"/>
        <v>4.25</v>
      </c>
      <c r="G228" s="4">
        <f t="shared" si="25"/>
        <v>288073.72770890978</v>
      </c>
      <c r="H228" s="42">
        <f t="shared" si="27"/>
        <v>9.5290038726807502</v>
      </c>
      <c r="I228" s="10">
        <f t="shared" si="28"/>
        <v>1.2823255952147004</v>
      </c>
      <c r="J228" s="4">
        <f t="shared" si="29"/>
        <v>1216.3807772097791</v>
      </c>
      <c r="K228" s="4">
        <f t="shared" si="30"/>
        <v>273.45460573035814</v>
      </c>
      <c r="L228" s="42">
        <f>Pressure!Q228</f>
        <v>0.25307737436435551</v>
      </c>
      <c r="M228" s="10">
        <f t="shared" si="24"/>
        <v>1.4722851309365637</v>
      </c>
      <c r="N228" s="10">
        <f t="shared" si="31"/>
        <v>2.5616829820695148</v>
      </c>
    </row>
    <row r="229" spans="3:14">
      <c r="C229" s="4">
        <f>Pressure!AB229*1000000</f>
        <v>6302861.9053716781</v>
      </c>
      <c r="D229" s="78">
        <f>Pressure!I229</f>
        <v>1.5059214621494855E-4</v>
      </c>
      <c r="E229" s="40">
        <f>Pressure!H229</f>
        <v>150.59214621494854</v>
      </c>
      <c r="F229" s="10">
        <f t="shared" si="26"/>
        <v>4.25</v>
      </c>
      <c r="G229" s="4">
        <f t="shared" si="25"/>
        <v>288252.13311906526</v>
      </c>
      <c r="H229" s="42">
        <f t="shared" si="27"/>
        <v>9.5336575409887878</v>
      </c>
      <c r="I229" s="10">
        <f t="shared" si="28"/>
        <v>1.282367772330661</v>
      </c>
      <c r="J229" s="4">
        <f t="shared" si="29"/>
        <v>1217.1741204226216</v>
      </c>
      <c r="K229" s="4">
        <f t="shared" si="30"/>
        <v>273.63295724621679</v>
      </c>
      <c r="L229" s="42">
        <f>Pressure!Q229</f>
        <v>0.25428791222617081</v>
      </c>
      <c r="M229" s="10">
        <f t="shared" si="24"/>
        <v>1.4729551711950355</v>
      </c>
      <c r="N229" s="10">
        <f t="shared" si="31"/>
        <v>2.5616829820695148</v>
      </c>
    </row>
    <row r="230" spans="3:14">
      <c r="C230" s="4">
        <f>Pressure!AB230*1000000</f>
        <v>6306750.6765613183</v>
      </c>
      <c r="D230" s="78">
        <f>Pressure!I230</f>
        <v>1.5059214621494855E-4</v>
      </c>
      <c r="E230" s="40">
        <f>Pressure!H230</f>
        <v>150.59214621494854</v>
      </c>
      <c r="F230" s="10">
        <f t="shared" si="26"/>
        <v>4.25</v>
      </c>
      <c r="G230" s="4">
        <f t="shared" si="25"/>
        <v>288429.98035853443</v>
      </c>
      <c r="H230" s="42">
        <f t="shared" si="27"/>
        <v>9.5382961479366344</v>
      </c>
      <c r="I230" s="10">
        <f t="shared" si="28"/>
        <v>1.2824097655567355</v>
      </c>
      <c r="J230" s="4">
        <f t="shared" si="29"/>
        <v>1217.9649815306602</v>
      </c>
      <c r="K230" s="4">
        <f t="shared" si="30"/>
        <v>273.81075076000633</v>
      </c>
      <c r="L230" s="42">
        <f>Pressure!Q230</f>
        <v>0.25549821103394077</v>
      </c>
      <c r="M230" s="10">
        <f t="shared" si="24"/>
        <v>1.4736229759240349</v>
      </c>
      <c r="N230" s="10">
        <f t="shared" si="31"/>
        <v>2.5616829820695148</v>
      </c>
    </row>
    <row r="231" spans="3:14">
      <c r="C231" s="4">
        <f>Pressure!AB231*1000000</f>
        <v>6310627.2360326312</v>
      </c>
      <c r="D231" s="78">
        <f>Pressure!I231</f>
        <v>1.5059214621494855E-4</v>
      </c>
      <c r="E231" s="40">
        <f>Pressure!H231</f>
        <v>150.59214621494854</v>
      </c>
      <c r="F231" s="10">
        <f t="shared" si="26"/>
        <v>4.25</v>
      </c>
      <c r="G231" s="4">
        <f t="shared" si="25"/>
        <v>288607.26911299949</v>
      </c>
      <c r="H231" s="42">
        <f t="shared" si="27"/>
        <v>9.5429196904205664</v>
      </c>
      <c r="I231" s="10">
        <f t="shared" si="28"/>
        <v>1.2824515754024437</v>
      </c>
      <c r="J231" s="4">
        <f t="shared" si="29"/>
        <v>1218.7533591361694</v>
      </c>
      <c r="K231" s="4">
        <f t="shared" si="30"/>
        <v>273.98798595750401</v>
      </c>
      <c r="L231" s="42">
        <f>Pressure!Q231</f>
        <v>0.25670827172974503</v>
      </c>
      <c r="M231" s="10">
        <f t="shared" si="24"/>
        <v>1.4742885453931533</v>
      </c>
      <c r="N231" s="10">
        <f t="shared" si="31"/>
        <v>2.5616829820695148</v>
      </c>
    </row>
    <row r="232" spans="3:14">
      <c r="C232" s="4">
        <f>Pressure!AB232*1000000</f>
        <v>6314491.5769399684</v>
      </c>
      <c r="D232" s="78">
        <f>Pressure!I232</f>
        <v>1.5059214621494855E-4</v>
      </c>
      <c r="E232" s="40">
        <f>Pressure!H232</f>
        <v>150.59214621494854</v>
      </c>
      <c r="F232" s="10">
        <f t="shared" si="26"/>
        <v>4.25</v>
      </c>
      <c r="G232" s="4">
        <f t="shared" si="25"/>
        <v>288783.99906938488</v>
      </c>
      <c r="H232" s="42">
        <f t="shared" si="27"/>
        <v>9.5475281653503199</v>
      </c>
      <c r="I232" s="10">
        <f t="shared" si="28"/>
        <v>1.2824932023743996</v>
      </c>
      <c r="J232" s="4">
        <f t="shared" si="29"/>
        <v>1219.5392518469462</v>
      </c>
      <c r="K232" s="4">
        <f t="shared" si="30"/>
        <v>274.16466252572866</v>
      </c>
      <c r="L232" s="42">
        <f>Pressure!Q232</f>
        <v>0.2579180952539824</v>
      </c>
      <c r="M232" s="10">
        <f t="shared" ref="M232:M295" si="32">(J232+J231)/2*(L232-L231)</f>
        <v>1.4749518798707713</v>
      </c>
      <c r="N232" s="10">
        <f t="shared" si="31"/>
        <v>2.5616829820695148</v>
      </c>
    </row>
    <row r="233" spans="3:14">
      <c r="C233" s="4">
        <f>Pressure!AB233*1000000</f>
        <v>6318343.6924637649</v>
      </c>
      <c r="D233" s="78">
        <f>Pressure!I233</f>
        <v>1.5059214621494855E-4</v>
      </c>
      <c r="E233" s="40">
        <f>Pressure!H233</f>
        <v>150.59214621494854</v>
      </c>
      <c r="F233" s="10">
        <f t="shared" si="26"/>
        <v>4.25</v>
      </c>
      <c r="G233" s="4">
        <f t="shared" si="25"/>
        <v>288960.16991580767</v>
      </c>
      <c r="H233" s="42">
        <f t="shared" si="27"/>
        <v>9.5521215696478734</v>
      </c>
      <c r="I233" s="10">
        <f t="shared" si="28"/>
        <v>1.2825346469763141</v>
      </c>
      <c r="J233" s="4">
        <f t="shared" si="29"/>
        <v>1220.3226582760922</v>
      </c>
      <c r="K233" s="4">
        <f t="shared" si="30"/>
        <v>274.34078015289157</v>
      </c>
      <c r="L233" s="42">
        <f>Pressure!Q233</f>
        <v>0.2591276825453796</v>
      </c>
      <c r="M233" s="10">
        <f t="shared" si="32"/>
        <v>1.4756129796244575</v>
      </c>
      <c r="N233" s="10">
        <f t="shared" si="31"/>
        <v>2.5616829820695148</v>
      </c>
    </row>
    <row r="234" spans="3:14">
      <c r="C234" s="4">
        <f>Pressure!AB234*1000000</f>
        <v>6322183.5758111496</v>
      </c>
      <c r="D234" s="78">
        <f>Pressure!I234</f>
        <v>1.5059214621494855E-4</v>
      </c>
      <c r="E234" s="40">
        <f>Pressure!H234</f>
        <v>150.59214621494854</v>
      </c>
      <c r="F234" s="10">
        <f t="shared" si="26"/>
        <v>4.25</v>
      </c>
      <c r="G234" s="4">
        <f t="shared" si="25"/>
        <v>289135.78134160594</v>
      </c>
      <c r="H234" s="42">
        <f t="shared" si="27"/>
        <v>9.5566999002481374</v>
      </c>
      <c r="I234" s="10">
        <f t="shared" si="28"/>
        <v>1.2825759097090199</v>
      </c>
      <c r="J234" s="4">
        <f t="shared" si="29"/>
        <v>1221.1035770421392</v>
      </c>
      <c r="K234" s="4">
        <f t="shared" si="30"/>
        <v>274.5163385284248</v>
      </c>
      <c r="L234" s="42">
        <f>Pressure!Q234</f>
        <v>0.26033703454099949</v>
      </c>
      <c r="M234" s="10">
        <f t="shared" si="32"/>
        <v>1.4762718449204284</v>
      </c>
      <c r="N234" s="10">
        <f t="shared" si="31"/>
        <v>2.5616829820695148</v>
      </c>
    </row>
    <row r="235" spans="3:14">
      <c r="C235" s="4">
        <f>Pressure!AB235*1000000</f>
        <v>6326011.220215274</v>
      </c>
      <c r="D235" s="78">
        <f>Pressure!I235</f>
        <v>1.5059214621494855E-4</v>
      </c>
      <c r="E235" s="40">
        <f>Pressure!H235</f>
        <v>150.59214621494854</v>
      </c>
      <c r="F235" s="10">
        <f t="shared" si="26"/>
        <v>4.25</v>
      </c>
      <c r="G235" s="4">
        <f t="shared" si="25"/>
        <v>289310.83303730784</v>
      </c>
      <c r="H235" s="42">
        <f t="shared" si="27"/>
        <v>9.561263154098226</v>
      </c>
      <c r="I235" s="10">
        <f t="shared" si="28"/>
        <v>1.2826169910704777</v>
      </c>
      <c r="J235" s="4">
        <f t="shared" si="29"/>
        <v>1221.8820067689096</v>
      </c>
      <c r="K235" s="4">
        <f t="shared" si="30"/>
        <v>274.69133734294985</v>
      </c>
      <c r="L235" s="42">
        <f>Pressure!Q235</f>
        <v>0.2615461521762496</v>
      </c>
      <c r="M235" s="10">
        <f t="shared" si="32"/>
        <v>1.476928476023865</v>
      </c>
      <c r="N235" s="10">
        <f t="shared" si="31"/>
        <v>2.5616829820695148</v>
      </c>
    </row>
    <row r="236" spans="3:14">
      <c r="C236" s="4">
        <f>Pressure!AB236*1000000</f>
        <v>6329826.6189358486</v>
      </c>
      <c r="D236" s="78">
        <f>Pressure!I236</f>
        <v>1.5059214621494855E-4</v>
      </c>
      <c r="E236" s="40">
        <f>Pressure!H236</f>
        <v>150.59214621494854</v>
      </c>
      <c r="F236" s="10">
        <f t="shared" si="26"/>
        <v>4.25</v>
      </c>
      <c r="G236" s="4">
        <f t="shared" si="25"/>
        <v>289485.32469465607</v>
      </c>
      <c r="H236" s="42">
        <f t="shared" si="27"/>
        <v>9.5658113281580999</v>
      </c>
      <c r="I236" s="10">
        <f t="shared" si="28"/>
        <v>1.2826578915557985</v>
      </c>
      <c r="J236" s="4">
        <f t="shared" si="29"/>
        <v>1222.6579460856281</v>
      </c>
      <c r="K236" s="4">
        <f t="shared" si="30"/>
        <v>274.8657762883027</v>
      </c>
      <c r="L236" s="42">
        <f>Pressure!Q236</f>
        <v>0.26275503638489062</v>
      </c>
      <c r="M236" s="10">
        <f t="shared" si="32"/>
        <v>1.4775828731989504</v>
      </c>
      <c r="N236" s="10">
        <f t="shared" si="31"/>
        <v>2.5616829820695148</v>
      </c>
    </row>
    <row r="237" spans="3:14">
      <c r="C237" s="4">
        <f>Pressure!AB237*1000000</f>
        <v>6333629.7652590182</v>
      </c>
      <c r="D237" s="78">
        <f>Pressure!I237</f>
        <v>1.5059214621494855E-4</v>
      </c>
      <c r="E237" s="40">
        <f>Pressure!H237</f>
        <v>150.59214621494854</v>
      </c>
      <c r="F237" s="10">
        <f t="shared" si="26"/>
        <v>4.25</v>
      </c>
      <c r="G237" s="4">
        <f t="shared" si="25"/>
        <v>289659.25600660237</v>
      </c>
      <c r="H237" s="42">
        <f t="shared" si="27"/>
        <v>9.5703444194004295</v>
      </c>
      <c r="I237" s="10">
        <f t="shared" si="28"/>
        <v>1.282698611657257</v>
      </c>
      <c r="J237" s="4">
        <f t="shared" si="29"/>
        <v>1223.4313936268945</v>
      </c>
      <c r="K237" s="4">
        <f t="shared" si="30"/>
        <v>275.03965505752768</v>
      </c>
      <c r="L237" s="42">
        <f>Pressure!Q237</f>
        <v>0.26396368809904464</v>
      </c>
      <c r="M237" s="10">
        <f t="shared" si="32"/>
        <v>1.4782350367087063</v>
      </c>
      <c r="N237" s="10">
        <f t="shared" si="31"/>
        <v>2.5616829820695148</v>
      </c>
    </row>
    <row r="238" spans="3:14">
      <c r="C238" s="4">
        <f>Pressure!AB238*1000000</f>
        <v>6337420.6524962075</v>
      </c>
      <c r="D238" s="78">
        <f>Pressure!I238</f>
        <v>1.5059214621494855E-4</v>
      </c>
      <c r="E238" s="40">
        <f>Pressure!H238</f>
        <v>150.59214621494854</v>
      </c>
      <c r="F238" s="10">
        <f t="shared" si="26"/>
        <v>4.25</v>
      </c>
      <c r="G238" s="4">
        <f t="shared" si="25"/>
        <v>289832.62666725455</v>
      </c>
      <c r="H238" s="42">
        <f t="shared" si="27"/>
        <v>9.5748624248092522</v>
      </c>
      <c r="I238" s="10">
        <f t="shared" si="28"/>
        <v>1.2827391518642957</v>
      </c>
      <c r="J238" s="4">
        <f t="shared" si="29"/>
        <v>1224.202348032451</v>
      </c>
      <c r="K238" s="4">
        <f t="shared" si="30"/>
        <v>275.21297334482512</v>
      </c>
      <c r="L238" s="42">
        <f>Pressure!Q238</f>
        <v>0.26517210824920351</v>
      </c>
      <c r="M238" s="10">
        <f t="shared" si="32"/>
        <v>1.4788849668149555</v>
      </c>
      <c r="N238" s="10">
        <f t="shared" si="31"/>
        <v>2.5616829820695148</v>
      </c>
    </row>
    <row r="239" spans="3:14">
      <c r="C239" s="4">
        <f>Pressure!AB239*1000000</f>
        <v>6341199.2739855442</v>
      </c>
      <c r="D239" s="78">
        <f>Pressure!I239</f>
        <v>1.5059214621494855E-4</v>
      </c>
      <c r="E239" s="40">
        <f>Pressure!H239</f>
        <v>150.59214621494854</v>
      </c>
      <c r="F239" s="10">
        <f t="shared" si="26"/>
        <v>4.25</v>
      </c>
      <c r="G239" s="4">
        <f t="shared" si="25"/>
        <v>290005.43637194164</v>
      </c>
      <c r="H239" s="42">
        <f t="shared" si="27"/>
        <v>9.5793653413816973</v>
      </c>
      <c r="I239" s="10">
        <f t="shared" si="28"/>
        <v>1.2827795126635537</v>
      </c>
      <c r="J239" s="4">
        <f t="shared" si="29"/>
        <v>1224.970807947469</v>
      </c>
      <c r="K239" s="4">
        <f t="shared" si="30"/>
        <v>275.38573084561597</v>
      </c>
      <c r="L239" s="42">
        <f>Pressure!Q239</f>
        <v>0.26638029776423722</v>
      </c>
      <c r="M239" s="10">
        <f t="shared" si="32"/>
        <v>1.4795326637784785</v>
      </c>
      <c r="N239" s="10">
        <f t="shared" si="31"/>
        <v>2.5616829820695148</v>
      </c>
    </row>
    <row r="240" spans="3:14">
      <c r="C240" s="4">
        <f>Pressure!AB240*1000000</f>
        <v>6344965.6230918048</v>
      </c>
      <c r="D240" s="78">
        <f>Pressure!I240</f>
        <v>1.5059214621494855E-4</v>
      </c>
      <c r="E240" s="40">
        <f>Pressure!H240</f>
        <v>150.59214621494854</v>
      </c>
      <c r="F240" s="10">
        <f t="shared" si="26"/>
        <v>4.25</v>
      </c>
      <c r="G240" s="4">
        <f t="shared" si="25"/>
        <v>290177.68481721147</v>
      </c>
      <c r="H240" s="42">
        <f t="shared" si="27"/>
        <v>9.5838531661279092</v>
      </c>
      <c r="I240" s="10">
        <f t="shared" si="28"/>
        <v>1.2828196945388834</v>
      </c>
      <c r="J240" s="4">
        <f t="shared" si="29"/>
        <v>1225.7367720225409</v>
      </c>
      <c r="K240" s="4">
        <f t="shared" si="30"/>
        <v>275.55792725653993</v>
      </c>
      <c r="L240" s="42">
        <f>Pressure!Q240</f>
        <v>0.26758825757140203</v>
      </c>
      <c r="M240" s="10">
        <f t="shared" si="32"/>
        <v>1.4801781278589625</v>
      </c>
      <c r="N240" s="10">
        <f t="shared" si="31"/>
        <v>2.5616829820695148</v>
      </c>
    </row>
    <row r="241" spans="3:14">
      <c r="C241" s="4">
        <f>Pressure!AB241*1000000</f>
        <v>6348719.6932050465</v>
      </c>
      <c r="D241" s="78">
        <f>Pressure!I241</f>
        <v>1.5059214621494855E-4</v>
      </c>
      <c r="E241" s="40">
        <f>Pressure!H241</f>
        <v>150.59214621494854</v>
      </c>
      <c r="F241" s="10">
        <f t="shared" si="26"/>
        <v>4.25</v>
      </c>
      <c r="G241" s="4">
        <f t="shared" si="25"/>
        <v>290349.37170076801</v>
      </c>
      <c r="H241" s="42">
        <f t="shared" si="27"/>
        <v>9.5883258960694953</v>
      </c>
      <c r="I241" s="10">
        <f t="shared" si="28"/>
        <v>1.282859697971348</v>
      </c>
      <c r="J241" s="4">
        <f t="shared" si="29"/>
        <v>1226.500238913399</v>
      </c>
      <c r="K241" s="4">
        <f t="shared" si="30"/>
        <v>275.72956227539208</v>
      </c>
      <c r="L241" s="42">
        <f>Pressure!Q241</f>
        <v>0.26879598859634879</v>
      </c>
      <c r="M241" s="10">
        <f t="shared" si="32"/>
        <v>1.4808213593150166</v>
      </c>
      <c r="N241" s="10">
        <f t="shared" si="31"/>
        <v>2.5616829820695148</v>
      </c>
    </row>
    <row r="242" spans="3:14">
      <c r="C242" s="4">
        <f>Pressure!AB242*1000000</f>
        <v>6352461.4777418766</v>
      </c>
      <c r="D242" s="78">
        <f>Pressure!I242</f>
        <v>1.5059214621494855E-4</v>
      </c>
      <c r="E242" s="40">
        <f>Pressure!H242</f>
        <v>150.59214621494854</v>
      </c>
      <c r="F242" s="10">
        <f t="shared" si="26"/>
        <v>4.25</v>
      </c>
      <c r="G242" s="4">
        <f t="shared" si="25"/>
        <v>290520.4967215294</v>
      </c>
      <c r="H242" s="42">
        <f t="shared" si="27"/>
        <v>9.5927835282409912</v>
      </c>
      <c r="I242" s="10">
        <f t="shared" si="28"/>
        <v>1.2828995234392528</v>
      </c>
      <c r="J242" s="4">
        <f t="shared" si="29"/>
        <v>1227.2612072811762</v>
      </c>
      <c r="K242" s="4">
        <f t="shared" si="30"/>
        <v>275.90063560118165</v>
      </c>
      <c r="L242" s="42">
        <f>Pressure!Q242</f>
        <v>0.2700034917631311</v>
      </c>
      <c r="M242" s="10">
        <f t="shared" si="32"/>
        <v>1.4814623584041435</v>
      </c>
      <c r="N242" s="10">
        <f t="shared" si="31"/>
        <v>2.5616829820695148</v>
      </c>
    </row>
    <row r="243" spans="3:14">
      <c r="C243" s="4">
        <f>Pressure!AB243*1000000</f>
        <v>6356190.9701442597</v>
      </c>
      <c r="D243" s="78">
        <f>Pressure!I243</f>
        <v>1.5059214621494855E-4</v>
      </c>
      <c r="E243" s="40">
        <f>Pressure!H243</f>
        <v>150.59214621494854</v>
      </c>
      <c r="F243" s="10">
        <f t="shared" si="26"/>
        <v>4.25</v>
      </c>
      <c r="G243" s="4">
        <f t="shared" si="25"/>
        <v>290691.05957957363</v>
      </c>
      <c r="H243" s="42">
        <f t="shared" si="27"/>
        <v>9.5972260596885111</v>
      </c>
      <c r="I243" s="10">
        <f t="shared" si="28"/>
        <v>1.2829391714181451</v>
      </c>
      <c r="J243" s="4">
        <f t="shared" si="29"/>
        <v>1228.0196757921622</v>
      </c>
      <c r="K243" s="4">
        <f t="shared" si="30"/>
        <v>276.07114693407721</v>
      </c>
      <c r="L243" s="42">
        <f>Pressure!Q243</f>
        <v>0.27121076799421356</v>
      </c>
      <c r="M243" s="10">
        <f t="shared" si="32"/>
        <v>1.4821011253828043</v>
      </c>
      <c r="N243" s="10">
        <f t="shared" si="31"/>
        <v>2.5616829820695148</v>
      </c>
    </row>
    <row r="244" spans="3:14">
      <c r="C244" s="4">
        <f>Pressure!AB244*1000000</f>
        <v>6359908.163880459</v>
      </c>
      <c r="D244" s="78">
        <f>Pressure!I244</f>
        <v>1.5059214621494855E-4</v>
      </c>
      <c r="E244" s="40">
        <f>Pressure!H244</f>
        <v>150.59214621494854</v>
      </c>
      <c r="F244" s="10">
        <f t="shared" si="26"/>
        <v>4.25</v>
      </c>
      <c r="G244" s="4">
        <f t="shared" si="25"/>
        <v>290861.05997618125</v>
      </c>
      <c r="H244" s="42">
        <f t="shared" si="27"/>
        <v>9.6016534874708839</v>
      </c>
      <c r="I244" s="10">
        <f t="shared" si="28"/>
        <v>1.2829786423808394</v>
      </c>
      <c r="J244" s="4">
        <f t="shared" si="29"/>
        <v>1228.7756431179942</v>
      </c>
      <c r="K244" s="4">
        <f t="shared" si="30"/>
        <v>276.24109597544941</v>
      </c>
      <c r="L244" s="42">
        <f>Pressure!Q244</f>
        <v>0.27241781821047983</v>
      </c>
      <c r="M244" s="10">
        <f t="shared" si="32"/>
        <v>1.4827376605062319</v>
      </c>
      <c r="N244" s="10">
        <f t="shared" si="31"/>
        <v>2.5616829820695148</v>
      </c>
    </row>
    <row r="245" spans="3:14">
      <c r="C245" s="4">
        <f>Pressure!AB245*1000000</f>
        <v>6363613.0524447681</v>
      </c>
      <c r="D245" s="78">
        <f>Pressure!I245</f>
        <v>1.5059214621494855E-4</v>
      </c>
      <c r="E245" s="40">
        <f>Pressure!H245</f>
        <v>150.59214621494854</v>
      </c>
      <c r="F245" s="10">
        <f t="shared" si="26"/>
        <v>4.25</v>
      </c>
      <c r="G245" s="4">
        <f t="shared" si="25"/>
        <v>291030.49761382339</v>
      </c>
      <c r="H245" s="42">
        <f t="shared" si="27"/>
        <v>9.6060658086593147</v>
      </c>
      <c r="I245" s="10">
        <f t="shared" si="28"/>
        <v>1.2830179367974301</v>
      </c>
      <c r="J245" s="4">
        <f t="shared" si="29"/>
        <v>1229.5291079356043</v>
      </c>
      <c r="K245" s="4">
        <f t="shared" si="30"/>
        <v>276.41048242785945</v>
      </c>
      <c r="L245" s="42">
        <f>Pressure!Q245</f>
        <v>0.27362464333124065</v>
      </c>
      <c r="M245" s="10">
        <f t="shared" si="32"/>
        <v>1.4833719640285694</v>
      </c>
      <c r="N245" s="10">
        <f t="shared" si="31"/>
        <v>2.5616829820695148</v>
      </c>
    </row>
    <row r="246" spans="3:14">
      <c r="C246" s="4">
        <f>Pressure!AB246*1000000</f>
        <v>6367305.6293570427</v>
      </c>
      <c r="D246" s="78">
        <f>Pressure!I246</f>
        <v>1.5059214621494855E-4</v>
      </c>
      <c r="E246" s="40">
        <f>Pressure!H246</f>
        <v>150.59214621494854</v>
      </c>
      <c r="F246" s="10">
        <f t="shared" si="26"/>
        <v>4.25</v>
      </c>
      <c r="G246" s="4">
        <f t="shared" si="25"/>
        <v>291199.37219614006</v>
      </c>
      <c r="H246" s="42">
        <f t="shared" si="27"/>
        <v>9.6104630203369048</v>
      </c>
      <c r="I246" s="10">
        <f t="shared" si="28"/>
        <v>1.2830570551352998</v>
      </c>
      <c r="J246" s="4">
        <f t="shared" si="29"/>
        <v>1230.2800689271226</v>
      </c>
      <c r="K246" s="4">
        <f t="shared" si="30"/>
        <v>276.57930599503675</v>
      </c>
      <c r="L246" s="42">
        <f>Pressure!Q246</f>
        <v>0.2748312442742421</v>
      </c>
      <c r="M246" s="10">
        <f t="shared" si="32"/>
        <v>1.4840040362031017</v>
      </c>
      <c r="N246" s="10">
        <f t="shared" si="31"/>
        <v>2.5616829820695148</v>
      </c>
    </row>
    <row r="247" spans="3:14">
      <c r="C247" s="4">
        <f>Pressure!AB247*1000000</f>
        <v>6370985.8881626204</v>
      </c>
      <c r="D247" s="78">
        <f>Pressure!I247</f>
        <v>1.5059214621494855E-4</v>
      </c>
      <c r="E247" s="40">
        <f>Pressure!H247</f>
        <v>150.59214621494854</v>
      </c>
      <c r="F247" s="10">
        <f t="shared" si="26"/>
        <v>4.25</v>
      </c>
      <c r="G247" s="4">
        <f t="shared" si="25"/>
        <v>291367.6834279368</v>
      </c>
      <c r="H247" s="42">
        <f t="shared" si="27"/>
        <v>9.6148451195985505</v>
      </c>
      <c r="I247" s="10">
        <f t="shared" si="28"/>
        <v>1.283095997859133</v>
      </c>
      <c r="J247" s="4">
        <f t="shared" si="29"/>
        <v>1231.0285247798615</v>
      </c>
      <c r="K247" s="4">
        <f t="shared" si="30"/>
        <v>276.74756638187614</v>
      </c>
      <c r="L247" s="42">
        <f>Pressure!Q247</f>
        <v>0.2760376219556735</v>
      </c>
      <c r="M247" s="10">
        <f t="shared" si="32"/>
        <v>1.4846338772816958</v>
      </c>
      <c r="N247" s="10">
        <f t="shared" si="31"/>
        <v>2.5616829820695148</v>
      </c>
    </row>
    <row r="248" spans="3:14">
      <c r="C248" s="4">
        <f>Pressure!AB248*1000000</f>
        <v>6374653.8224334307</v>
      </c>
      <c r="D248" s="78">
        <f>Pressure!I248</f>
        <v>1.5059214621494855E-4</v>
      </c>
      <c r="E248" s="40">
        <f>Pressure!H248</f>
        <v>150.59214621494854</v>
      </c>
      <c r="F248" s="10">
        <f t="shared" si="26"/>
        <v>4.25</v>
      </c>
      <c r="G248" s="4">
        <f t="shared" si="25"/>
        <v>291535.43101523531</v>
      </c>
      <c r="H248" s="42">
        <f t="shared" si="27"/>
        <v>9.6192121035522593</v>
      </c>
      <c r="I248" s="10">
        <f t="shared" si="28"/>
        <v>1.2831347654309422</v>
      </c>
      <c r="J248" s="4">
        <f t="shared" si="29"/>
        <v>1231.7744741865417</v>
      </c>
      <c r="K248" s="4">
        <f t="shared" si="30"/>
        <v>276.91526329448806</v>
      </c>
      <c r="L248" s="42">
        <f>Pressure!Q248</f>
        <v>0.27724377729017546</v>
      </c>
      <c r="M248" s="10">
        <f t="shared" si="32"/>
        <v>1.4852614875153862</v>
      </c>
      <c r="N248" s="10">
        <f t="shared" si="31"/>
        <v>2.5616829820695148</v>
      </c>
    </row>
    <row r="249" spans="3:14">
      <c r="C249" s="4">
        <f>Pressure!AB249*1000000</f>
        <v>6378309.4257659493</v>
      </c>
      <c r="D249" s="78">
        <f>Pressure!I249</f>
        <v>1.5059214621494855E-4</v>
      </c>
      <c r="E249" s="40">
        <f>Pressure!H249</f>
        <v>150.59214621494854</v>
      </c>
      <c r="F249" s="10">
        <f t="shared" si="26"/>
        <v>4.25</v>
      </c>
      <c r="G249" s="4">
        <f t="shared" si="25"/>
        <v>291702.61466517969</v>
      </c>
      <c r="H249" s="42">
        <f t="shared" si="27"/>
        <v>9.6235639693167681</v>
      </c>
      <c r="I249" s="10">
        <f t="shared" si="28"/>
        <v>1.2831733583100604</v>
      </c>
      <c r="J249" s="4">
        <f t="shared" si="29"/>
        <v>1232.5179158448752</v>
      </c>
      <c r="K249" s="4">
        <f t="shared" si="30"/>
        <v>277.08239644010501</v>
      </c>
      <c r="L249" s="42">
        <f>Pressure!Q249</f>
        <v>0.27844971119084788</v>
      </c>
      <c r="M249" s="10">
        <f t="shared" si="32"/>
        <v>1.4858868671539711</v>
      </c>
      <c r="N249" s="10">
        <f t="shared" si="31"/>
        <v>2.5616829820695148</v>
      </c>
    </row>
    <row r="250" spans="3:14">
      <c r="C250" s="4">
        <f>Pressure!AB250*1000000</f>
        <v>6381952.69178339</v>
      </c>
      <c r="D250" s="78">
        <f>Pressure!I250</f>
        <v>1.5059214621494855E-4</v>
      </c>
      <c r="E250" s="40">
        <f>Pressure!H250</f>
        <v>150.59214621494854</v>
      </c>
      <c r="F250" s="10">
        <f t="shared" si="26"/>
        <v>4.25</v>
      </c>
      <c r="G250" s="4">
        <f t="shared" si="25"/>
        <v>291869.23408613709</v>
      </c>
      <c r="H250" s="42">
        <f t="shared" si="27"/>
        <v>9.6279007140241806</v>
      </c>
      <c r="I250" s="10">
        <f t="shared" si="28"/>
        <v>1.2832117769531783</v>
      </c>
      <c r="J250" s="4">
        <f t="shared" si="29"/>
        <v>1233.2588484580126</v>
      </c>
      <c r="K250" s="4">
        <f t="shared" si="30"/>
        <v>277.24896552718235</v>
      </c>
      <c r="L250" s="42">
        <f>Pressure!Q250</f>
        <v>0.27965542456925779</v>
      </c>
      <c r="M250" s="10">
        <f t="shared" si="32"/>
        <v>1.4865100164461478</v>
      </c>
      <c r="N250" s="10">
        <f t="shared" si="31"/>
        <v>2.5616829820695148</v>
      </c>
    </row>
    <row r="251" spans="3:14">
      <c r="C251" s="4">
        <f>Pressure!AB251*1000000</f>
        <v>6385583.6141338916</v>
      </c>
      <c r="D251" s="78">
        <f>Pressure!I251</f>
        <v>1.5059214621494855E-4</v>
      </c>
      <c r="E251" s="40">
        <f>Pressure!H251</f>
        <v>150.59214621494854</v>
      </c>
      <c r="F251" s="10">
        <f t="shared" si="26"/>
        <v>4.25</v>
      </c>
      <c r="G251" s="4">
        <f t="shared" si="25"/>
        <v>292035.28898761445</v>
      </c>
      <c r="H251" s="42">
        <f t="shared" si="27"/>
        <v>9.6322223348177882</v>
      </c>
      <c r="I251" s="10">
        <f t="shared" si="28"/>
        <v>1.2832500218143392</v>
      </c>
      <c r="J251" s="4">
        <f t="shared" si="29"/>
        <v>1233.9972707341728</v>
      </c>
      <c r="K251" s="4">
        <f t="shared" si="30"/>
        <v>277.41497026531471</v>
      </c>
      <c r="L251" s="42">
        <f>Pressure!Q251</f>
        <v>0.28086091833544735</v>
      </c>
      <c r="M251" s="10">
        <f t="shared" si="32"/>
        <v>1.4871309356396105</v>
      </c>
      <c r="N251" s="10">
        <f t="shared" si="31"/>
        <v>2.5616829820695148</v>
      </c>
    </row>
    <row r="252" spans="3:14">
      <c r="C252" s="4">
        <f>Pressure!AB252*1000000</f>
        <v>6389202.1864912063</v>
      </c>
      <c r="D252" s="78">
        <f>Pressure!I252</f>
        <v>1.5059214621494855E-4</v>
      </c>
      <c r="E252" s="40">
        <f>Pressure!H252</f>
        <v>150.59214621494854</v>
      </c>
      <c r="F252" s="10">
        <f t="shared" si="26"/>
        <v>4.25</v>
      </c>
      <c r="G252" s="4">
        <f t="shared" si="25"/>
        <v>292200.77908029006</v>
      </c>
      <c r="H252" s="42">
        <f t="shared" si="27"/>
        <v>9.636528828852958</v>
      </c>
      <c r="I252" s="10">
        <f t="shared" si="28"/>
        <v>1.2832880933449595</v>
      </c>
      <c r="J252" s="4">
        <f t="shared" si="29"/>
        <v>1234.7331813867843</v>
      </c>
      <c r="K252" s="4">
        <f t="shared" si="30"/>
        <v>277.58041036526782</v>
      </c>
      <c r="L252" s="42">
        <f>Pressure!Q252</f>
        <v>0.28206619339794176</v>
      </c>
      <c r="M252" s="10">
        <f t="shared" si="32"/>
        <v>1.4877496249809627</v>
      </c>
      <c r="N252" s="10">
        <f t="shared" si="31"/>
        <v>2.5616829820695148</v>
      </c>
    </row>
    <row r="253" spans="3:14">
      <c r="C253" s="4">
        <f>Pressure!AB253*1000000</f>
        <v>6392808.4025548268</v>
      </c>
      <c r="D253" s="78">
        <f>Pressure!I253</f>
        <v>1.5059214621494855E-4</v>
      </c>
      <c r="E253" s="40">
        <f>Pressure!H253</f>
        <v>150.59214621494854</v>
      </c>
      <c r="F253" s="10">
        <f t="shared" si="26"/>
        <v>4.25</v>
      </c>
      <c r="G253" s="4">
        <f t="shared" si="25"/>
        <v>292365.70407601952</v>
      </c>
      <c r="H253" s="42">
        <f t="shared" si="27"/>
        <v>9.6408201932972659</v>
      </c>
      <c r="I253" s="10">
        <f t="shared" si="28"/>
        <v>1.283325991993844</v>
      </c>
      <c r="J253" s="4">
        <f t="shared" si="29"/>
        <v>1235.4665791345099</v>
      </c>
      <c r="K253" s="4">
        <f t="shared" si="30"/>
        <v>277.74528553898426</v>
      </c>
      <c r="L253" s="42">
        <f>Pressure!Q253</f>
        <v>0.28327125066375702</v>
      </c>
      <c r="M253" s="10">
        <f t="shared" si="32"/>
        <v>1.4883660847156603</v>
      </c>
      <c r="N253" s="10">
        <f t="shared" si="31"/>
        <v>2.5616829820695148</v>
      </c>
    </row>
    <row r="254" spans="3:14">
      <c r="C254" s="4">
        <f>Pressure!AB254*1000000</f>
        <v>6396402.2560493015</v>
      </c>
      <c r="D254" s="78">
        <f>Pressure!I254</f>
        <v>1.5059214621494855E-4</v>
      </c>
      <c r="E254" s="40">
        <f>Pressure!H254</f>
        <v>150.59214621494854</v>
      </c>
      <c r="F254" s="10">
        <f t="shared" si="26"/>
        <v>4.25</v>
      </c>
      <c r="G254" s="4">
        <f t="shared" si="25"/>
        <v>292530.06368780427</v>
      </c>
      <c r="H254" s="42">
        <f t="shared" si="27"/>
        <v>9.645096425329708</v>
      </c>
      <c r="I254" s="10">
        <f t="shared" si="28"/>
        <v>1.2833637182071926</v>
      </c>
      <c r="J254" s="4">
        <f t="shared" si="29"/>
        <v>1236.1974627011082</v>
      </c>
      <c r="K254" s="4">
        <f t="shared" si="30"/>
        <v>277.90959549955221</v>
      </c>
      <c r="L254" s="42">
        <f>Pressure!Q254</f>
        <v>0.28447609103840782</v>
      </c>
      <c r="M254" s="10">
        <f t="shared" si="32"/>
        <v>1.4889803150880625</v>
      </c>
      <c r="N254" s="10">
        <f t="shared" si="31"/>
        <v>2.5616829820695148</v>
      </c>
    </row>
    <row r="255" spans="3:14">
      <c r="C255" s="4">
        <f>Pressure!AB255*1000000</f>
        <v>6399983.7407250945</v>
      </c>
      <c r="D255" s="78">
        <f>Pressure!I255</f>
        <v>1.5059214621494855E-4</v>
      </c>
      <c r="E255" s="40">
        <f>Pressure!H255</f>
        <v>150.59214621494854</v>
      </c>
      <c r="F255" s="10">
        <f t="shared" si="26"/>
        <v>4.25</v>
      </c>
      <c r="G255" s="4">
        <f t="shared" si="25"/>
        <v>292693.85762983095</v>
      </c>
      <c r="H255" s="42">
        <f t="shared" si="27"/>
        <v>9.6493575221417647</v>
      </c>
      <c r="I255" s="10">
        <f t="shared" si="28"/>
        <v>1.2834012724286228</v>
      </c>
      <c r="J255" s="4">
        <f t="shared" si="29"/>
        <v>1236.9258308156084</v>
      </c>
      <c r="K255" s="4">
        <f t="shared" si="30"/>
        <v>278.07333996124464</v>
      </c>
      <c r="L255" s="42">
        <f>Pressure!Q255</f>
        <v>0.28568071542591528</v>
      </c>
      <c r="M255" s="10">
        <f t="shared" si="32"/>
        <v>1.4895923163415008</v>
      </c>
      <c r="N255" s="10">
        <f t="shared" si="31"/>
        <v>2.5616829820695148</v>
      </c>
    </row>
    <row r="256" spans="3:14">
      <c r="C256" s="4">
        <f>Pressure!AB256*1000000</f>
        <v>6403552.8503579181</v>
      </c>
      <c r="D256" s="78">
        <f>Pressure!I256</f>
        <v>1.5059214621494855E-4</v>
      </c>
      <c r="E256" s="40">
        <f>Pressure!H256</f>
        <v>150.59214621494854</v>
      </c>
      <c r="F256" s="10">
        <f t="shared" si="26"/>
        <v>4.25</v>
      </c>
      <c r="G256" s="4">
        <f t="shared" si="25"/>
        <v>292857.08561744093</v>
      </c>
      <c r="H256" s="42">
        <f t="shared" si="27"/>
        <v>9.6536034809366082</v>
      </c>
      <c r="I256" s="10">
        <f t="shared" si="28"/>
        <v>1.2834386550991757</v>
      </c>
      <c r="J256" s="4">
        <f t="shared" si="29"/>
        <v>1237.6516822121746</v>
      </c>
      <c r="K256" s="4">
        <f t="shared" si="30"/>
        <v>278.23651863948891</v>
      </c>
      <c r="L256" s="42">
        <f>Pressure!Q256</f>
        <v>0.28688512472881472</v>
      </c>
      <c r="M256" s="10">
        <f t="shared" si="32"/>
        <v>1.4902020887182175</v>
      </c>
      <c r="N256" s="10">
        <f t="shared" si="31"/>
        <v>2.5616829820695148</v>
      </c>
    </row>
    <row r="257" spans="3:14">
      <c r="C257" s="4">
        <f>Pressure!AB257*1000000</f>
        <v>6407109.5787482886</v>
      </c>
      <c r="D257" s="78">
        <f>Pressure!I257</f>
        <v>1.5059214621494855E-4</v>
      </c>
      <c r="E257" s="40">
        <f>Pressure!H257</f>
        <v>150.59214621494854</v>
      </c>
      <c r="F257" s="10">
        <f t="shared" si="26"/>
        <v>4.25</v>
      </c>
      <c r="G257" s="4">
        <f t="shared" si="25"/>
        <v>293019.74736710981</v>
      </c>
      <c r="H257" s="42">
        <f t="shared" si="27"/>
        <v>9.657834298928595</v>
      </c>
      <c r="I257" s="10">
        <f t="shared" si="28"/>
        <v>1.2834758666573247</v>
      </c>
      <c r="J257" s="4">
        <f t="shared" si="29"/>
        <v>1238.375015630015</v>
      </c>
      <c r="K257" s="4">
        <f t="shared" si="30"/>
        <v>278.39913125084644</v>
      </c>
      <c r="L257" s="42">
        <f>Pressure!Q257</f>
        <v>0.28808931984816344</v>
      </c>
      <c r="M257" s="10">
        <f t="shared" si="32"/>
        <v>1.4908096324593421</v>
      </c>
      <c r="N257" s="10">
        <f t="shared" si="31"/>
        <v>2.5616829820695148</v>
      </c>
    </row>
    <row r="258" spans="3:14">
      <c r="C258" s="4">
        <f>Pressure!AB258*1000000</f>
        <v>6410653.9197225571</v>
      </c>
      <c r="D258" s="78">
        <f>Pressure!I258</f>
        <v>1.5059214621494855E-4</v>
      </c>
      <c r="E258" s="40">
        <f>Pressure!H258</f>
        <v>150.59214621494854</v>
      </c>
      <c r="F258" s="10">
        <f t="shared" si="26"/>
        <v>4.25</v>
      </c>
      <c r="G258" s="4">
        <f t="shared" si="25"/>
        <v>293181.842596495</v>
      </c>
      <c r="H258" s="42">
        <f t="shared" si="27"/>
        <v>9.6620499733445264</v>
      </c>
      <c r="I258" s="10">
        <f t="shared" si="28"/>
        <v>1.2835129075390002</v>
      </c>
      <c r="J258" s="4">
        <f t="shared" si="29"/>
        <v>1239.095829813592</v>
      </c>
      <c r="K258" s="4">
        <f t="shared" si="30"/>
        <v>278.56117751305965</v>
      </c>
      <c r="L258" s="42">
        <f>Pressure!Q258</f>
        <v>0.28929330168354833</v>
      </c>
      <c r="M258" s="10">
        <f t="shared" si="32"/>
        <v>1.4914149478048782</v>
      </c>
      <c r="N258" s="10">
        <f t="shared" si="31"/>
        <v>2.5616829820695148</v>
      </c>
    </row>
    <row r="259" spans="3:14">
      <c r="C259" s="4">
        <f>Pressure!AB259*1000000</f>
        <v>6414185.8671323014</v>
      </c>
      <c r="D259" s="78">
        <f>Pressure!I259</f>
        <v>1.5059214621494855E-4</v>
      </c>
      <c r="E259" s="40">
        <f>Pressure!H259</f>
        <v>150.59214621494854</v>
      </c>
      <c r="F259" s="10">
        <f t="shared" si="26"/>
        <v>4.25</v>
      </c>
      <c r="G259" s="4">
        <f t="shared" si="25"/>
        <v>293343.37102440733</v>
      </c>
      <c r="H259" s="42">
        <f t="shared" si="27"/>
        <v>9.6662505014229048</v>
      </c>
      <c r="I259" s="10">
        <f t="shared" si="28"/>
        <v>1.2835497781775949</v>
      </c>
      <c r="J259" s="4">
        <f t="shared" si="29"/>
        <v>1239.8141235124976</v>
      </c>
      <c r="K259" s="4">
        <f t="shared" si="30"/>
        <v>278.72265714502441</v>
      </c>
      <c r="L259" s="42">
        <f>Pressure!Q259</f>
        <v>0.2904970711330937</v>
      </c>
      <c r="M259" s="10">
        <f t="shared" si="32"/>
        <v>1.4920180349939387</v>
      </c>
      <c r="N259" s="10">
        <f t="shared" si="31"/>
        <v>2.5616829820695148</v>
      </c>
    </row>
    <row r="260" spans="3:14">
      <c r="C260" s="4">
        <f>Pressure!AB260*1000000</f>
        <v>6417705.4148539025</v>
      </c>
      <c r="D260" s="78">
        <f>Pressure!I260</f>
        <v>1.5059214621494855E-4</v>
      </c>
      <c r="E260" s="40">
        <f>Pressure!H260</f>
        <v>150.59214621494854</v>
      </c>
      <c r="F260" s="10">
        <f t="shared" si="26"/>
        <v>4.25</v>
      </c>
      <c r="G260" s="4">
        <f t="shared" si="25"/>
        <v>293504.33237079211</v>
      </c>
      <c r="H260" s="42">
        <f t="shared" si="27"/>
        <v>9.6704358804135069</v>
      </c>
      <c r="I260" s="10">
        <f t="shared" si="28"/>
        <v>1.2835864790039739</v>
      </c>
      <c r="J260" s="4">
        <f t="shared" si="29"/>
        <v>1240.5298954813695</v>
      </c>
      <c r="K260" s="4">
        <f t="shared" si="30"/>
        <v>278.8835698667707</v>
      </c>
      <c r="L260" s="42">
        <f>Pressure!Q260</f>
        <v>0.29170062909346867</v>
      </c>
      <c r="M260" s="10">
        <f t="shared" si="32"/>
        <v>1.4926188942642549</v>
      </c>
      <c r="N260" s="10">
        <f t="shared" si="31"/>
        <v>2.5616829820695148</v>
      </c>
    </row>
    <row r="261" spans="3:14">
      <c r="C261" s="4">
        <f>Pressure!AB261*1000000</f>
        <v>6421212.55678917</v>
      </c>
      <c r="D261" s="78">
        <f>Pressure!I261</f>
        <v>1.5059214621494855E-4</v>
      </c>
      <c r="E261" s="40">
        <f>Pressure!H261</f>
        <v>150.59214621494854</v>
      </c>
      <c r="F261" s="10">
        <f t="shared" si="26"/>
        <v>4.25</v>
      </c>
      <c r="G261" s="4">
        <f t="shared" si="25"/>
        <v>293664.72635675751</v>
      </c>
      <c r="H261" s="42">
        <f t="shared" si="27"/>
        <v>9.6746061075781142</v>
      </c>
      <c r="I261" s="10">
        <f t="shared" si="28"/>
        <v>1.2836230104464941</v>
      </c>
      <c r="J261" s="4">
        <f t="shared" si="29"/>
        <v>1241.2431444800156</v>
      </c>
      <c r="K261" s="4">
        <f t="shared" si="30"/>
        <v>279.04391539949097</v>
      </c>
      <c r="L261" s="42">
        <f>Pressure!Q261</f>
        <v>0.29290397645989497</v>
      </c>
      <c r="M261" s="10">
        <f t="shared" si="32"/>
        <v>1.4932175258526621</v>
      </c>
      <c r="N261" s="10">
        <f t="shared" si="31"/>
        <v>2.5616829820695148</v>
      </c>
    </row>
    <row r="262" spans="3:14">
      <c r="C262" s="4">
        <f>Pressure!AB262*1000000</f>
        <v>6424707.2868649568</v>
      </c>
      <c r="D262" s="78">
        <f>Pressure!I262</f>
        <v>1.5059214621494855E-4</v>
      </c>
      <c r="E262" s="40">
        <f>Pressure!H262</f>
        <v>150.59214621494854</v>
      </c>
      <c r="F262" s="10">
        <f t="shared" si="26"/>
        <v>4.25</v>
      </c>
      <c r="G262" s="4">
        <f t="shared" si="25"/>
        <v>293824.55270455714</v>
      </c>
      <c r="H262" s="42">
        <f t="shared" si="27"/>
        <v>9.678761180190051</v>
      </c>
      <c r="I262" s="10">
        <f t="shared" si="28"/>
        <v>1.2836593729310111</v>
      </c>
      <c r="J262" s="4">
        <f t="shared" si="29"/>
        <v>1241.9538692733377</v>
      </c>
      <c r="K262" s="4">
        <f t="shared" si="30"/>
        <v>279.20369346552263</v>
      </c>
      <c r="L262" s="42">
        <f>Pressure!Q262</f>
        <v>0.29410711412615453</v>
      </c>
      <c r="M262" s="10">
        <f t="shared" si="32"/>
        <v>1.4938139299949695</v>
      </c>
      <c r="N262" s="10">
        <f t="shared" si="31"/>
        <v>2.5616829820695148</v>
      </c>
    </row>
    <row r="263" spans="3:14">
      <c r="C263" s="4">
        <f>Pressure!AB263*1000000</f>
        <v>6428189.5990330353</v>
      </c>
      <c r="D263" s="78">
        <f>Pressure!I263</f>
        <v>1.5059214621494855E-4</v>
      </c>
      <c r="E263" s="40">
        <f>Pressure!H263</f>
        <v>150.59214621494854</v>
      </c>
      <c r="F263" s="10">
        <f t="shared" si="26"/>
        <v>4.25</v>
      </c>
      <c r="G263" s="4">
        <f t="shared" si="25"/>
        <v>293983.81113758415</v>
      </c>
      <c r="H263" s="42">
        <f t="shared" si="27"/>
        <v>9.6829010955341097</v>
      </c>
      <c r="I263" s="10">
        <f t="shared" si="28"/>
        <v>1.2836955668808929</v>
      </c>
      <c r="J263" s="4">
        <f t="shared" si="29"/>
        <v>1242.6620686313047</v>
      </c>
      <c r="K263" s="4">
        <f t="shared" si="30"/>
        <v>279.36290378834241</v>
      </c>
      <c r="L263" s="42">
        <f>Pressure!Q263</f>
        <v>0.29531004298459695</v>
      </c>
      <c r="M263" s="10">
        <f t="shared" si="32"/>
        <v>1.4944081069257373</v>
      </c>
      <c r="N263" s="10">
        <f t="shared" si="31"/>
        <v>2.5616829820695148</v>
      </c>
    </row>
    <row r="264" spans="3:14">
      <c r="C264" s="4">
        <f>Pressure!AB264*1000000</f>
        <v>6431659.4872704893</v>
      </c>
      <c r="D264" s="78">
        <f>Pressure!I264</f>
        <v>1.5059214621494855E-4</v>
      </c>
      <c r="E264" s="40">
        <f>Pressure!H264</f>
        <v>150.59214621494854</v>
      </c>
      <c r="F264" s="10">
        <f t="shared" si="26"/>
        <v>4.25</v>
      </c>
      <c r="G264" s="4">
        <f t="shared" si="25"/>
        <v>294142.50138038932</v>
      </c>
      <c r="H264" s="42">
        <f t="shared" si="27"/>
        <v>9.6870258509069931</v>
      </c>
      <c r="I264" s="10">
        <f t="shared" si="28"/>
        <v>1.2837315927170354</v>
      </c>
      <c r="J264" s="4">
        <f t="shared" si="29"/>
        <v>1243.3677413290334</v>
      </c>
      <c r="K264" s="4">
        <f t="shared" si="30"/>
        <v>279.52154609258429</v>
      </c>
      <c r="L264" s="42">
        <f>Pressure!Q264</f>
        <v>0.29651276392614706</v>
      </c>
      <c r="M264" s="10">
        <f t="shared" si="32"/>
        <v>1.4950000568785644</v>
      </c>
      <c r="N264" s="10">
        <f t="shared" si="31"/>
        <v>2.5616829820695148</v>
      </c>
    </row>
    <row r="265" spans="3:14">
      <c r="C265" s="4">
        <f>Pressure!AB265*1000000</f>
        <v>6435116.9455795605</v>
      </c>
      <c r="D265" s="78">
        <f>Pressure!I265</f>
        <v>1.5059214621494855E-4</v>
      </c>
      <c r="E265" s="40">
        <f>Pressure!H265</f>
        <v>150.59214621494854</v>
      </c>
      <c r="F265" s="10">
        <f t="shared" si="26"/>
        <v>4.25</v>
      </c>
      <c r="G265" s="4">
        <f t="shared" si="25"/>
        <v>294300.62315867393</v>
      </c>
      <c r="H265" s="42">
        <f t="shared" si="27"/>
        <v>9.6911354436171777</v>
      </c>
      <c r="I265" s="10">
        <f t="shared" si="28"/>
        <v>1.283767450857874</v>
      </c>
      <c r="J265" s="4">
        <f t="shared" si="29"/>
        <v>1244.0708861467574</v>
      </c>
      <c r="K265" s="4">
        <f t="shared" si="30"/>
        <v>279.67962010403249</v>
      </c>
      <c r="L265" s="42">
        <f>Pressure!Q265</f>
        <v>0.29771527784031238</v>
      </c>
      <c r="M265" s="10">
        <f t="shared" si="32"/>
        <v>1.4955897800859563</v>
      </c>
      <c r="N265" s="10">
        <f t="shared" si="31"/>
        <v>2.5616829820695148</v>
      </c>
    </row>
    <row r="266" spans="3:14">
      <c r="C266" s="4">
        <f>Pressure!AB266*1000000</f>
        <v>6438561.9679863071</v>
      </c>
      <c r="D266" s="78">
        <f>Pressure!I266</f>
        <v>1.5059214621494855E-4</v>
      </c>
      <c r="E266" s="40">
        <f>Pressure!H266</f>
        <v>150.59214621494854</v>
      </c>
      <c r="F266" s="10">
        <f t="shared" si="26"/>
        <v>4.25</v>
      </c>
      <c r="G266" s="4">
        <f t="shared" si="25"/>
        <v>294458.17619922868</v>
      </c>
      <c r="H266" s="42">
        <f t="shared" si="27"/>
        <v>9.6952298709833116</v>
      </c>
      <c r="I266" s="10">
        <f t="shared" si="28"/>
        <v>1.2838031417193814</v>
      </c>
      <c r="J266" s="4">
        <f t="shared" si="29"/>
        <v>1244.7715018695535</v>
      </c>
      <c r="K266" s="4">
        <f t="shared" si="30"/>
        <v>279.83712554956014</v>
      </c>
      <c r="L266" s="42">
        <f>Pressure!Q266</f>
        <v>0.29891758561519066</v>
      </c>
      <c r="M266" s="10">
        <f t="shared" si="32"/>
        <v>1.4961772767793255</v>
      </c>
      <c r="N266" s="10">
        <f t="shared" si="31"/>
        <v>2.5616829820695148</v>
      </c>
    </row>
    <row r="267" spans="3:14">
      <c r="C267" s="4">
        <f>Pressure!AB267*1000000</f>
        <v>6441994.5485431328</v>
      </c>
      <c r="D267" s="78">
        <f>Pressure!I267</f>
        <v>1.5059214621494855E-4</v>
      </c>
      <c r="E267" s="40">
        <f>Pressure!H267</f>
        <v>150.59214621494854</v>
      </c>
      <c r="F267" s="10">
        <f t="shared" si="26"/>
        <v>4.25</v>
      </c>
      <c r="G267" s="4">
        <f t="shared" si="25"/>
        <v>294615.16023004882</v>
      </c>
      <c r="H267" s="42">
        <f t="shared" si="27"/>
        <v>9.6993091303372481</v>
      </c>
      <c r="I267" s="10">
        <f t="shared" si="28"/>
        <v>1.2838386657151062</v>
      </c>
      <c r="J267" s="4">
        <f t="shared" si="29"/>
        <v>1245.469587287856</v>
      </c>
      <c r="K267" s="4">
        <f t="shared" si="30"/>
        <v>279.99406215724474</v>
      </c>
      <c r="L267" s="42">
        <f>Pressure!Q267</f>
        <v>0.3001196881374773</v>
      </c>
      <c r="M267" s="10">
        <f t="shared" si="32"/>
        <v>1.4967625471889772</v>
      </c>
      <c r="N267" s="10">
        <f t="shared" si="31"/>
        <v>2.5616829820695148</v>
      </c>
    </row>
    <row r="268" spans="3:14">
      <c r="C268" s="4">
        <f>Pressure!AB268*1000000</f>
        <v>6445414.6813263278</v>
      </c>
      <c r="D268" s="78">
        <f>Pressure!I268</f>
        <v>1.5059214621494855E-4</v>
      </c>
      <c r="E268" s="40">
        <f>Pressure!H268</f>
        <v>150.59214621494854</v>
      </c>
      <c r="F268" s="10">
        <f t="shared" si="26"/>
        <v>4.25</v>
      </c>
      <c r="G268" s="4">
        <f t="shared" si="25"/>
        <v>294771.57498022227</v>
      </c>
      <c r="H268" s="42">
        <f t="shared" si="27"/>
        <v>9.7033732190211754</v>
      </c>
      <c r="I268" s="10">
        <f t="shared" si="28"/>
        <v>1.283874023256161</v>
      </c>
      <c r="J268" s="4">
        <f t="shared" si="29"/>
        <v>1246.1651411969581</v>
      </c>
      <c r="K268" s="4">
        <f t="shared" si="30"/>
        <v>280.15042965625605</v>
      </c>
      <c r="L268" s="42">
        <f>Pressure!Q268</f>
        <v>0.30132158629247274</v>
      </c>
      <c r="M268" s="10">
        <f t="shared" si="32"/>
        <v>1.4973455915442311</v>
      </c>
      <c r="N268" s="10">
        <f t="shared" si="31"/>
        <v>2.5616829820695148</v>
      </c>
    </row>
    <row r="269" spans="3:14">
      <c r="C269" s="4">
        <f>Pressure!AB269*1000000</f>
        <v>6448822.3604375459</v>
      </c>
      <c r="D269" s="78">
        <f>Pressure!I269</f>
        <v>1.5059214621494855E-4</v>
      </c>
      <c r="E269" s="40">
        <f>Pressure!H269</f>
        <v>150.59214621494854</v>
      </c>
      <c r="F269" s="10">
        <f t="shared" si="26"/>
        <v>4.25</v>
      </c>
      <c r="G269" s="4">
        <f t="shared" si="25"/>
        <v>294927.42017999676</v>
      </c>
      <c r="H269" s="42">
        <f t="shared" si="27"/>
        <v>9.7074221343893417</v>
      </c>
      <c r="I269" s="10">
        <f t="shared" si="28"/>
        <v>1.2839092147512481</v>
      </c>
      <c r="J269" s="4">
        <f t="shared" si="29"/>
        <v>1246.85816239731</v>
      </c>
      <c r="K269" s="4">
        <f t="shared" si="30"/>
        <v>280.30622777692327</v>
      </c>
      <c r="L269" s="42">
        <f>Pressure!Q269</f>
        <v>0.30252328096408981</v>
      </c>
      <c r="M269" s="10">
        <f t="shared" si="32"/>
        <v>1.4979264100732095</v>
      </c>
      <c r="N269" s="10">
        <f t="shared" si="31"/>
        <v>2.5616829820695148</v>
      </c>
    </row>
    <row r="270" spans="3:14">
      <c r="C270" s="4">
        <f>Pressure!AB270*1000000</f>
        <v>6452217.5800025268</v>
      </c>
      <c r="D270" s="78">
        <f>Pressure!I270</f>
        <v>1.5059214621494855E-4</v>
      </c>
      <c r="E270" s="40">
        <f>Pressure!H270</f>
        <v>150.59214621494854</v>
      </c>
      <c r="F270" s="10">
        <f t="shared" si="26"/>
        <v>4.25</v>
      </c>
      <c r="G270" s="4">
        <f t="shared" si="25"/>
        <v>295082.69556072174</v>
      </c>
      <c r="H270" s="42">
        <f t="shared" si="27"/>
        <v>9.7114558738065728</v>
      </c>
      <c r="I270" s="10">
        <f t="shared" si="28"/>
        <v>1.2839442406066597</v>
      </c>
      <c r="J270" s="4">
        <f t="shared" si="29"/>
        <v>1247.5486496942613</v>
      </c>
      <c r="K270" s="4">
        <f t="shared" si="30"/>
        <v>280.46145625067697</v>
      </c>
      <c r="L270" s="42">
        <f>Pressure!Q270</f>
        <v>0.30372477303486123</v>
      </c>
      <c r="M270" s="10">
        <f t="shared" si="32"/>
        <v>1.4985050030031128</v>
      </c>
      <c r="N270" s="10">
        <f t="shared" si="31"/>
        <v>2.5616829820695148</v>
      </c>
    </row>
    <row r="271" spans="3:14">
      <c r="C271" s="4">
        <f>Pressure!AB271*1000000</f>
        <v>6455600.3341723569</v>
      </c>
      <c r="D271" s="78">
        <f>Pressure!I271</f>
        <v>1.5059214621494855E-4</v>
      </c>
      <c r="E271" s="40">
        <f>Pressure!H271</f>
        <v>150.59214621494854</v>
      </c>
      <c r="F271" s="10">
        <f t="shared" si="26"/>
        <v>4.25</v>
      </c>
      <c r="G271" s="4">
        <f t="shared" si="25"/>
        <v>295237.4008549056</v>
      </c>
      <c r="H271" s="42">
        <f t="shared" si="27"/>
        <v>9.7154744346498045</v>
      </c>
      <c r="I271" s="10">
        <f t="shared" si="28"/>
        <v>1.2839791012263018</v>
      </c>
      <c r="J271" s="4">
        <f t="shared" si="29"/>
        <v>1248.2366018983153</v>
      </c>
      <c r="K271" s="4">
        <f t="shared" si="30"/>
        <v>280.61611481010641</v>
      </c>
      <c r="L271" s="42">
        <f>Pressure!Q271</f>
        <v>0.30492606338594674</v>
      </c>
      <c r="M271" s="10">
        <f t="shared" si="32"/>
        <v>1.4990813705598489</v>
      </c>
      <c r="N271" s="10">
        <f t="shared" si="31"/>
        <v>2.5616829820695148</v>
      </c>
    </row>
    <row r="272" spans="3:14">
      <c r="C272" s="4">
        <f>Pressure!AB272*1000000</f>
        <v>6458970.6171227638</v>
      </c>
      <c r="D272" s="78">
        <f>Pressure!I272</f>
        <v>1.5059214621494855E-4</v>
      </c>
      <c r="E272" s="40">
        <f>Pressure!H272</f>
        <v>150.59214621494854</v>
      </c>
      <c r="F272" s="10">
        <f t="shared" si="26"/>
        <v>4.25</v>
      </c>
      <c r="G272" s="4">
        <f t="shared" si="25"/>
        <v>295391.53579618392</v>
      </c>
      <c r="H272" s="42">
        <f t="shared" si="27"/>
        <v>9.7194778143072433</v>
      </c>
      <c r="I272" s="10">
        <f t="shared" si="28"/>
        <v>1.2840137970117003</v>
      </c>
      <c r="J272" s="4">
        <f t="shared" si="29"/>
        <v>1248.9220178249875</v>
      </c>
      <c r="K272" s="4">
        <f t="shared" si="30"/>
        <v>280.77020318892755</v>
      </c>
      <c r="L272" s="42">
        <f>Pressure!Q272</f>
        <v>0.30612715289714054</v>
      </c>
      <c r="M272" s="10">
        <f t="shared" si="32"/>
        <v>1.4996555129684206</v>
      </c>
      <c r="N272" s="10">
        <f t="shared" si="31"/>
        <v>2.5616829820695148</v>
      </c>
    </row>
    <row r="273" spans="3:14">
      <c r="C273" s="4">
        <f>Pressure!AB273*1000000</f>
        <v>6462328.4230539668</v>
      </c>
      <c r="D273" s="78">
        <f>Pressure!I273</f>
        <v>1.5059214621494855E-4</v>
      </c>
      <c r="E273" s="40">
        <f>Pressure!H273</f>
        <v>150.59214621494854</v>
      </c>
      <c r="F273" s="10">
        <f t="shared" si="26"/>
        <v>4.25</v>
      </c>
      <c r="G273" s="4">
        <f t="shared" si="25"/>
        <v>295545.10011931212</v>
      </c>
      <c r="H273" s="42">
        <f t="shared" si="27"/>
        <v>9.7234660101782122</v>
      </c>
      <c r="I273" s="10">
        <f t="shared" si="28"/>
        <v>1.2840483283620094</v>
      </c>
      <c r="J273" s="4">
        <f t="shared" si="29"/>
        <v>1249.6048962947737</v>
      </c>
      <c r="K273" s="4">
        <f t="shared" si="30"/>
        <v>280.92372112197603</v>
      </c>
      <c r="L273" s="42">
        <f>Pressure!Q273</f>
        <v>0.30732804244687856</v>
      </c>
      <c r="M273" s="10">
        <f t="shared" si="32"/>
        <v>1.5002274304527969</v>
      </c>
      <c r="N273" s="10">
        <f t="shared" si="31"/>
        <v>2.5616829820695148</v>
      </c>
    </row>
    <row r="274" spans="3:14">
      <c r="C274" s="4">
        <f>Pressure!AB274*1000000</f>
        <v>6465673.7461904073</v>
      </c>
      <c r="D274" s="78">
        <f>Pressure!I274</f>
        <v>1.5059214621494855E-4</v>
      </c>
      <c r="E274" s="40">
        <f>Pressure!H274</f>
        <v>150.59214621494854</v>
      </c>
      <c r="F274" s="10">
        <f t="shared" si="26"/>
        <v>4.25</v>
      </c>
      <c r="G274" s="4">
        <f t="shared" si="25"/>
        <v>295698.09356015362</v>
      </c>
      <c r="H274" s="42">
        <f t="shared" si="27"/>
        <v>9.7274390196728469</v>
      </c>
      <c r="I274" s="10">
        <f t="shared" si="28"/>
        <v>1.2840826956740226</v>
      </c>
      <c r="J274" s="4">
        <f t="shared" si="29"/>
        <v>1250.2852361330961</v>
      </c>
      <c r="K274" s="4">
        <f t="shared" si="30"/>
        <v>281.07666834519495</v>
      </c>
      <c r="L274" s="42">
        <f>Pressure!Q274</f>
        <v>0.3085287329122457</v>
      </c>
      <c r="M274" s="10">
        <f t="shared" si="32"/>
        <v>1.5007971232357673</v>
      </c>
      <c r="N274" s="10">
        <f t="shared" si="31"/>
        <v>2.5616829820695148</v>
      </c>
    </row>
    <row r="275" spans="3:14">
      <c r="C275" s="4">
        <f>Pressure!AB275*1000000</f>
        <v>6469006.5807817932</v>
      </c>
      <c r="D275" s="78">
        <f>Pressure!I275</f>
        <v>1.5059214621494855E-4</v>
      </c>
      <c r="E275" s="40">
        <f>Pressure!H275</f>
        <v>150.59214621494854</v>
      </c>
      <c r="F275" s="10">
        <f t="shared" si="26"/>
        <v>4.25</v>
      </c>
      <c r="G275" s="4">
        <f t="shared" si="25"/>
        <v>295850.51585572719</v>
      </c>
      <c r="H275" s="42">
        <f t="shared" si="27"/>
        <v>9.7313968402133586</v>
      </c>
      <c r="I275" s="10">
        <f t="shared" si="28"/>
        <v>1.2841168993421936</v>
      </c>
      <c r="J275" s="4">
        <f t="shared" si="29"/>
        <v>1250.9630361705156</v>
      </c>
      <c r="K275" s="4">
        <f t="shared" si="30"/>
        <v>281.22904459568264</v>
      </c>
      <c r="L275" s="42">
        <f>Pressure!Q275</f>
        <v>0.30972922516898305</v>
      </c>
      <c r="M275" s="10">
        <f t="shared" si="32"/>
        <v>1.5013645915390816</v>
      </c>
      <c r="N275" s="10">
        <f t="shared" si="31"/>
        <v>2.5616829820695148</v>
      </c>
    </row>
    <row r="276" spans="3:14">
      <c r="C276" s="4">
        <f>Pressure!AB276*1000000</f>
        <v>6472326.9211018737</v>
      </c>
      <c r="D276" s="78">
        <f>Pressure!I276</f>
        <v>1.5059214621494855E-4</v>
      </c>
      <c r="E276" s="40">
        <f>Pressure!H276</f>
        <v>150.59214621494854</v>
      </c>
      <c r="F276" s="10">
        <f t="shared" si="26"/>
        <v>4.25</v>
      </c>
      <c r="G276" s="4">
        <f t="shared" si="25"/>
        <v>296002.36674415116</v>
      </c>
      <c r="H276" s="42">
        <f t="shared" si="27"/>
        <v>9.7353394692325992</v>
      </c>
      <c r="I276" s="10">
        <f t="shared" si="28"/>
        <v>1.2841509397586355</v>
      </c>
      <c r="J276" s="4">
        <f t="shared" si="29"/>
        <v>1251.6382952424815</v>
      </c>
      <c r="K276" s="4">
        <f t="shared" si="30"/>
        <v>281.38084961163651</v>
      </c>
      <c r="L276" s="42">
        <f>Pressure!Q276</f>
        <v>0.31092952009149505</v>
      </c>
      <c r="M276" s="10">
        <f t="shared" si="32"/>
        <v>1.5019298355833979</v>
      </c>
      <c r="N276" s="10">
        <f t="shared" si="31"/>
        <v>2.5616829820695148</v>
      </c>
    </row>
    <row r="277" spans="3:14">
      <c r="C277" s="4">
        <f>Pressure!AB277*1000000</f>
        <v>6475634.7614491712</v>
      </c>
      <c r="D277" s="78">
        <f>Pressure!I277</f>
        <v>1.5059214621494855E-4</v>
      </c>
      <c r="E277" s="40">
        <f>Pressure!H277</f>
        <v>150.59214621494854</v>
      </c>
      <c r="F277" s="10">
        <f t="shared" si="26"/>
        <v>4.25</v>
      </c>
      <c r="G277" s="4">
        <f t="shared" si="25"/>
        <v>296153.64596467686</v>
      </c>
      <c r="H277" s="42">
        <f t="shared" si="27"/>
        <v>9.7392669041749471</v>
      </c>
      <c r="I277" s="10">
        <f t="shared" si="28"/>
        <v>1.2841848173131405</v>
      </c>
      <c r="J277" s="4">
        <f t="shared" si="29"/>
        <v>1252.3110121894822</v>
      </c>
      <c r="K277" s="4">
        <f t="shared" si="30"/>
        <v>281.53208313238662</v>
      </c>
      <c r="L277" s="42">
        <f>Pressure!Q277</f>
        <v>0.3121296185528567</v>
      </c>
      <c r="M277" s="10">
        <f t="shared" si="32"/>
        <v>1.502492855588339</v>
      </c>
      <c r="N277" s="10">
        <f t="shared" si="31"/>
        <v>2.5616829820695148</v>
      </c>
    </row>
    <row r="278" spans="3:14">
      <c r="C278" s="4">
        <f>Pressure!AB278*1000000</f>
        <v>6478930.0961462883</v>
      </c>
      <c r="D278" s="78">
        <f>Pressure!I278</f>
        <v>1.5059214621494855E-4</v>
      </c>
      <c r="E278" s="40">
        <f>Pressure!H278</f>
        <v>150.59214621494854</v>
      </c>
      <c r="F278" s="10">
        <f t="shared" si="26"/>
        <v>4.25</v>
      </c>
      <c r="G278" s="4">
        <f t="shared" si="25"/>
        <v>296304.35325765685</v>
      </c>
      <c r="H278" s="42">
        <f t="shared" si="27"/>
        <v>9.7431791424954817</v>
      </c>
      <c r="I278" s="10">
        <f t="shared" si="28"/>
        <v>1.2842185323931838</v>
      </c>
      <c r="J278" s="4">
        <f t="shared" si="29"/>
        <v>1252.9811858569028</v>
      </c>
      <c r="K278" s="4">
        <f t="shared" si="30"/>
        <v>281.68274489836404</v>
      </c>
      <c r="L278" s="42">
        <f>Pressure!Q278</f>
        <v>0.31332952142482068</v>
      </c>
      <c r="M278" s="10">
        <f t="shared" si="32"/>
        <v>1.5030536517723998</v>
      </c>
      <c r="N278" s="10">
        <f t="shared" si="31"/>
        <v>2.5616829820695148</v>
      </c>
    </row>
    <row r="279" spans="3:14">
      <c r="C279" s="4">
        <f>Pressure!AB279*1000000</f>
        <v>6482212.9195406698</v>
      </c>
      <c r="D279" s="78">
        <f>Pressure!I279</f>
        <v>1.5059214621494855E-4</v>
      </c>
      <c r="E279" s="40">
        <f>Pressure!H279</f>
        <v>150.59214621494854</v>
      </c>
      <c r="F279" s="10">
        <f t="shared" si="26"/>
        <v>4.25</v>
      </c>
      <c r="G279" s="4">
        <f t="shared" si="25"/>
        <v>296454.48836457985</v>
      </c>
      <c r="H279" s="42">
        <f t="shared" si="27"/>
        <v>9.7470761816609457</v>
      </c>
      <c r="I279" s="10">
        <f t="shared" si="28"/>
        <v>1.2842520853839423</v>
      </c>
      <c r="J279" s="4">
        <f t="shared" si="29"/>
        <v>1253.6488150951807</v>
      </c>
      <c r="K279" s="4">
        <f t="shared" si="30"/>
        <v>281.83283465113544</v>
      </c>
      <c r="L279" s="42">
        <f>Pressure!Q279</f>
        <v>0.31452922957782453</v>
      </c>
      <c r="M279" s="10">
        <f t="shared" si="32"/>
        <v>1.5036122243531358</v>
      </c>
      <c r="N279" s="10">
        <f t="shared" si="31"/>
        <v>2.5616829820695148</v>
      </c>
    </row>
    <row r="280" spans="3:14">
      <c r="C280" s="4">
        <f>Pressure!AB280*1000000</f>
        <v>6485483.2260038396</v>
      </c>
      <c r="D280" s="78">
        <f>Pressure!I280</f>
        <v>1.5059214621494855E-4</v>
      </c>
      <c r="E280" s="40">
        <f>Pressure!H280</f>
        <v>150.59214621494854</v>
      </c>
      <c r="F280" s="10">
        <f t="shared" si="26"/>
        <v>4.25</v>
      </c>
      <c r="G280" s="4">
        <f t="shared" si="25"/>
        <v>296604.0510280357</v>
      </c>
      <c r="H280" s="42">
        <f t="shared" si="27"/>
        <v>9.7509580191488059</v>
      </c>
      <c r="I280" s="10">
        <f t="shared" si="28"/>
        <v>1.2842854766682985</v>
      </c>
      <c r="J280" s="4">
        <f t="shared" si="29"/>
        <v>1254.3138987596501</v>
      </c>
      <c r="K280" s="4">
        <f t="shared" si="30"/>
        <v>281.98235213336858</v>
      </c>
      <c r="L280" s="42">
        <f>Pressure!Q280</f>
        <v>0.3157287438809977</v>
      </c>
      <c r="M280" s="10">
        <f t="shared" si="32"/>
        <v>1.5041685735469297</v>
      </c>
      <c r="N280" s="10">
        <f t="shared" si="31"/>
        <v>2.5616829820695148</v>
      </c>
    </row>
    <row r="281" spans="3:14">
      <c r="C281" s="4">
        <f>Pressure!AB281*1000000</f>
        <v>6488741.0099317916</v>
      </c>
      <c r="D281" s="78">
        <f>Pressure!I281</f>
        <v>1.5059214621494855E-4</v>
      </c>
      <c r="E281" s="40">
        <f>Pressure!H281</f>
        <v>150.59214621494854</v>
      </c>
      <c r="F281" s="10">
        <f t="shared" si="26"/>
        <v>4.25</v>
      </c>
      <c r="G281" s="4">
        <f t="shared" si="25"/>
        <v>296753.04099173343</v>
      </c>
      <c r="H281" s="42">
        <f t="shared" si="27"/>
        <v>9.7548246524477964</v>
      </c>
      <c r="I281" s="10">
        <f t="shared" si="28"/>
        <v>1.2843187066268558</v>
      </c>
      <c r="J281" s="4">
        <f t="shared" si="29"/>
        <v>1254.9764357106217</v>
      </c>
      <c r="K281" s="4">
        <f t="shared" si="30"/>
        <v>282.13129708884981</v>
      </c>
      <c r="L281" s="42">
        <f>Pressure!Q281</f>
        <v>0.31692806520216865</v>
      </c>
      <c r="M281" s="10">
        <f t="shared" si="32"/>
        <v>1.5047226995691958</v>
      </c>
      <c r="N281" s="10">
        <f t="shared" si="31"/>
        <v>2.5616829820695148</v>
      </c>
    </row>
    <row r="282" spans="3:14">
      <c r="C282" s="4">
        <f>Pressure!AB282*1000000</f>
        <v>6491986.2657445231</v>
      </c>
      <c r="D282" s="78">
        <f>Pressure!I282</f>
        <v>1.5059214621494855E-4</v>
      </c>
      <c r="E282" s="40">
        <f>Pressure!H282</f>
        <v>150.59214621494854</v>
      </c>
      <c r="F282" s="10">
        <f t="shared" si="26"/>
        <v>4.25</v>
      </c>
      <c r="G282" s="4">
        <f t="shared" si="25"/>
        <v>296901.45800047985</v>
      </c>
      <c r="H282" s="42">
        <f t="shared" si="27"/>
        <v>9.7586760790573202</v>
      </c>
      <c r="I282" s="10">
        <f t="shared" si="28"/>
        <v>1.2843517756379443</v>
      </c>
      <c r="J282" s="4">
        <f t="shared" si="29"/>
        <v>1255.6364248132886</v>
      </c>
      <c r="K282" s="4">
        <f t="shared" si="30"/>
        <v>282.27966926246319</v>
      </c>
      <c r="L282" s="42">
        <f>Pressure!Q282</f>
        <v>0.31812719440787179</v>
      </c>
      <c r="M282" s="10">
        <f t="shared" si="32"/>
        <v>1.5052746026340649</v>
      </c>
      <c r="N282" s="10">
        <f t="shared" si="31"/>
        <v>2.5616829820695148</v>
      </c>
    </row>
    <row r="283" spans="3:14">
      <c r="C283" s="4">
        <f>Pressure!AB283*1000000</f>
        <v>6495218.9878868172</v>
      </c>
      <c r="D283" s="78">
        <f>Pressure!I283</f>
        <v>1.5059214621494855E-4</v>
      </c>
      <c r="E283" s="40">
        <f>Pressure!H283</f>
        <v>150.59214621494854</v>
      </c>
      <c r="F283" s="10">
        <f t="shared" si="26"/>
        <v>4.25</v>
      </c>
      <c r="G283" s="4">
        <f t="shared" si="25"/>
        <v>297049.30180021521</v>
      </c>
      <c r="H283" s="42">
        <f t="shared" si="27"/>
        <v>9.7625122964884401</v>
      </c>
      <c r="I283" s="10">
        <f t="shared" si="28"/>
        <v>1.2843846840776398</v>
      </c>
      <c r="J283" s="4">
        <f t="shared" si="29"/>
        <v>1256.2938649378827</v>
      </c>
      <c r="K283" s="4">
        <f t="shared" si="30"/>
        <v>282.42746840022545</v>
      </c>
      <c r="L283" s="42">
        <f>Pressure!Q283</f>
        <v>0.31932613236335461</v>
      </c>
      <c r="M283" s="10">
        <f t="shared" si="32"/>
        <v>1.5058242829548123</v>
      </c>
      <c r="N283" s="10">
        <f t="shared" si="31"/>
        <v>2.5616829820695148</v>
      </c>
    </row>
    <row r="284" spans="3:14">
      <c r="C284" s="4">
        <f>Pressure!AB284*1000000</f>
        <v>6498439.1708268533</v>
      </c>
      <c r="D284" s="78">
        <f>Pressure!I284</f>
        <v>1.5059214621494855E-4</v>
      </c>
      <c r="E284" s="40">
        <f>Pressure!H284</f>
        <v>150.59214621494854</v>
      </c>
      <c r="F284" s="10">
        <f t="shared" si="26"/>
        <v>4.25</v>
      </c>
      <c r="G284" s="4">
        <f t="shared" ref="G284:G347" si="33">IF(C284/(1+(k-1)/2*N284^2)^(k/(k-1))&lt;patm*1000000,patm*1000000,C284/(1+(k-1)/2*N284^2)^(k/(k-1)))</f>
        <v>297196.57213794987</v>
      </c>
      <c r="H284" s="42">
        <f t="shared" si="27"/>
        <v>9.7663333022622201</v>
      </c>
      <c r="I284" s="10">
        <f t="shared" si="28"/>
        <v>1.2844174323197612</v>
      </c>
      <c r="J284" s="4">
        <f t="shared" si="29"/>
        <v>1256.9487549593964</v>
      </c>
      <c r="K284" s="4">
        <f t="shared" si="30"/>
        <v>282.57469424922363</v>
      </c>
      <c r="L284" s="42">
        <f>Pressure!Q284</f>
        <v>0.32052487993258466</v>
      </c>
      <c r="M284" s="10">
        <f t="shared" si="32"/>
        <v>1.5063717407436152</v>
      </c>
      <c r="N284" s="10">
        <f t="shared" si="31"/>
        <v>2.5616829820695148</v>
      </c>
    </row>
    <row r="285" spans="3:14">
      <c r="C285" s="4">
        <f>Pressure!AB285*1000000</f>
        <v>6501646.8090577312</v>
      </c>
      <c r="D285" s="78">
        <f>Pressure!I285</f>
        <v>1.5059214621494855E-4</v>
      </c>
      <c r="E285" s="40">
        <f>Pressure!H285</f>
        <v>150.59214621494854</v>
      </c>
      <c r="F285" s="10">
        <f t="shared" ref="F285:F348" si="34">aexit/E285</f>
        <v>4.25</v>
      </c>
      <c r="G285" s="4">
        <f t="shared" si="33"/>
        <v>297343.26876183384</v>
      </c>
      <c r="H285" s="42">
        <f t="shared" ref="H285:H348" si="35">1/(((k+1)/2)^(1/(k-1))*(patm*1000000/C285)^(1/k)*SQRT((k+1)/(k-1)*(1-(patm*1000000/C285)^((k-1)/k))))</f>
        <v>9.7701390939115704</v>
      </c>
      <c r="I285" s="10">
        <f t="shared" ref="I285:I348" si="36">etanoz*SQRT(2*k^2/(k-1)*(2/(k+1))^((k+1)/(k-1))*(1-(G285/C285)^((k-1)/k)))+(G285-patm*1000000)/C285*(aexit/E285)</f>
        <v>1.2844500207358964</v>
      </c>
      <c r="J285" s="4">
        <f t="shared" ref="J285:J348" si="37">I285*D285*C285</f>
        <v>1257.6010937578883</v>
      </c>
      <c r="K285" s="4">
        <f t="shared" ref="K285:K348" si="38">J285/4.4482</f>
        <v>282.7213465576836</v>
      </c>
      <c r="L285" s="42">
        <f>Pressure!Q285</f>
        <v>0.32172343797825648</v>
      </c>
      <c r="M285" s="10">
        <f t="shared" si="32"/>
        <v>1.5069169762114745</v>
      </c>
      <c r="N285" s="10">
        <f t="shared" si="31"/>
        <v>2.5616829820695148</v>
      </c>
    </row>
    <row r="286" spans="3:14">
      <c r="C286" s="4">
        <f>Pressure!AB286*1000000</f>
        <v>6504841.8970964942</v>
      </c>
      <c r="D286" s="78">
        <f>Pressure!I286</f>
        <v>1.5059214621494855E-4</v>
      </c>
      <c r="E286" s="40">
        <f>Pressure!H286</f>
        <v>150.59214621494854</v>
      </c>
      <c r="F286" s="10">
        <f t="shared" si="34"/>
        <v>4.25</v>
      </c>
      <c r="G286" s="4">
        <f t="shared" si="33"/>
        <v>297489.39142111212</v>
      </c>
      <c r="H286" s="42">
        <f t="shared" si="35"/>
        <v>9.7739296689800828</v>
      </c>
      <c r="I286" s="10">
        <f t="shared" si="36"/>
        <v>1.2844824496954024</v>
      </c>
      <c r="J286" s="4">
        <f t="shared" si="37"/>
        <v>1258.250880218287</v>
      </c>
      <c r="K286" s="4">
        <f t="shared" si="38"/>
        <v>282.86742507492625</v>
      </c>
      <c r="L286" s="42">
        <f>Pressure!Q286</f>
        <v>0.3229218073617986</v>
      </c>
      <c r="M286" s="10">
        <f t="shared" si="32"/>
        <v>1.5074599895685266</v>
      </c>
      <c r="N286" s="10">
        <f t="shared" ref="N286:N349" si="39">N285-1/834*(me-mef)</f>
        <v>2.5616829820695148</v>
      </c>
    </row>
    <row r="287" spans="3:14">
      <c r="C287" s="4">
        <f>Pressure!AB287*1000000</f>
        <v>6508024.4294841597</v>
      </c>
      <c r="D287" s="78">
        <f>Pressure!I287</f>
        <v>1.5059214621494855E-4</v>
      </c>
      <c r="E287" s="40">
        <f>Pressure!H287</f>
        <v>150.59214621494854</v>
      </c>
      <c r="F287" s="10">
        <f t="shared" si="34"/>
        <v>4.25</v>
      </c>
      <c r="G287" s="4">
        <f t="shared" si="33"/>
        <v>297634.93986612611</v>
      </c>
      <c r="H287" s="42">
        <f t="shared" si="35"/>
        <v>9.7777050250221098</v>
      </c>
      <c r="I287" s="10">
        <f t="shared" si="36"/>
        <v>1.2845147195654179</v>
      </c>
      <c r="J287" s="4">
        <f t="shared" si="37"/>
        <v>1258.8981132303975</v>
      </c>
      <c r="K287" s="4">
        <f t="shared" si="38"/>
        <v>283.01292955136853</v>
      </c>
      <c r="L287" s="42">
        <f>Pressure!Q287</f>
        <v>0.32411998894338034</v>
      </c>
      <c r="M287" s="10">
        <f t="shared" si="32"/>
        <v>1.5080007810236244</v>
      </c>
      <c r="N287" s="10">
        <f t="shared" si="39"/>
        <v>2.5616829820695148</v>
      </c>
    </row>
    <row r="288" spans="3:14">
      <c r="C288" s="4">
        <f>Pressure!AB288*1000000</f>
        <v>6511194.4007857032</v>
      </c>
      <c r="D288" s="78">
        <f>Pressure!I288</f>
        <v>1.5059214621494855E-4</v>
      </c>
      <c r="E288" s="40">
        <f>Pressure!H288</f>
        <v>150.59214621494854</v>
      </c>
      <c r="F288" s="10">
        <f t="shared" si="34"/>
        <v>4.25</v>
      </c>
      <c r="G288" s="4">
        <f t="shared" si="33"/>
        <v>297779.9138483131</v>
      </c>
      <c r="H288" s="42">
        <f t="shared" si="35"/>
        <v>9.7814651596027424</v>
      </c>
      <c r="I288" s="10">
        <f t="shared" si="36"/>
        <v>1.2845468307108718</v>
      </c>
      <c r="J288" s="4">
        <f t="shared" si="37"/>
        <v>1259.5427916888957</v>
      </c>
      <c r="K288" s="4">
        <f t="shared" si="38"/>
        <v>283.15785973852246</v>
      </c>
      <c r="L288" s="42">
        <f>Pressure!Q288</f>
        <v>0.32531798358191893</v>
      </c>
      <c r="M288" s="10">
        <f t="shared" si="32"/>
        <v>1.5085393507847953</v>
      </c>
      <c r="N288" s="10">
        <f t="shared" si="39"/>
        <v>2.5616829820695148</v>
      </c>
    </row>
    <row r="289" spans="3:14">
      <c r="C289" s="4">
        <f>Pressure!AB289*1000000</f>
        <v>6514351.8055900848</v>
      </c>
      <c r="D289" s="78">
        <f>Pressure!I289</f>
        <v>1.5059214621494855E-4</v>
      </c>
      <c r="E289" s="40">
        <f>Pressure!H289</f>
        <v>150.59214621494854</v>
      </c>
      <c r="F289" s="10">
        <f t="shared" si="34"/>
        <v>4.25</v>
      </c>
      <c r="G289" s="4">
        <f t="shared" si="33"/>
        <v>297924.31312020699</v>
      </c>
      <c r="H289" s="42">
        <f t="shared" si="35"/>
        <v>9.7852100702978611</v>
      </c>
      <c r="I289" s="10">
        <f t="shared" si="36"/>
        <v>1.2845787834944959</v>
      </c>
      <c r="J289" s="4">
        <f t="shared" si="37"/>
        <v>1260.1849144933365</v>
      </c>
      <c r="K289" s="4">
        <f t="shared" si="38"/>
        <v>283.30221538899701</v>
      </c>
      <c r="L289" s="42">
        <f>Pressure!Q289</f>
        <v>0.32651579213508608</v>
      </c>
      <c r="M289" s="10">
        <f t="shared" si="32"/>
        <v>1.5090756990586551</v>
      </c>
      <c r="N289" s="10">
        <f t="shared" si="39"/>
        <v>2.5616829820695148</v>
      </c>
    </row>
    <row r="290" spans="3:14">
      <c r="C290" s="4">
        <f>Pressure!AB290*1000000</f>
        <v>6517496.6385106575</v>
      </c>
      <c r="D290" s="78">
        <f>Pressure!I290</f>
        <v>1.5059214621494855E-4</v>
      </c>
      <c r="E290" s="40">
        <f>Pressure!H290</f>
        <v>150.59214621494854</v>
      </c>
      <c r="F290" s="10">
        <f t="shared" si="34"/>
        <v>4.25</v>
      </c>
      <c r="G290" s="4">
        <f t="shared" si="33"/>
        <v>298068.13743545738</v>
      </c>
      <c r="H290" s="42">
        <f t="shared" si="35"/>
        <v>9.7889397546946615</v>
      </c>
      <c r="I290" s="10">
        <f t="shared" si="36"/>
        <v>1.2846105782768382</v>
      </c>
      <c r="J290" s="4">
        <f t="shared" si="37"/>
        <v>1260.8244805482352</v>
      </c>
      <c r="K290" s="4">
        <f t="shared" si="38"/>
        <v>283.4459962565162</v>
      </c>
      <c r="L290" s="42">
        <f>Pressure!Q290</f>
        <v>0.32771341545931515</v>
      </c>
      <c r="M290" s="10">
        <f t="shared" si="32"/>
        <v>1.5096098260512008</v>
      </c>
      <c r="N290" s="10">
        <f t="shared" si="39"/>
        <v>2.5616829820695148</v>
      </c>
    </row>
    <row r="291" spans="3:14">
      <c r="C291" s="4">
        <f>Pressure!AB291*1000000</f>
        <v>6520628.8941845465</v>
      </c>
      <c r="D291" s="78">
        <f>Pressure!I291</f>
        <v>1.5059214621494855E-4</v>
      </c>
      <c r="E291" s="40">
        <f>Pressure!H291</f>
        <v>150.59214621494854</v>
      </c>
      <c r="F291" s="10">
        <f t="shared" si="34"/>
        <v>4.25</v>
      </c>
      <c r="G291" s="4">
        <f t="shared" si="33"/>
        <v>298211.38654880121</v>
      </c>
      <c r="H291" s="42">
        <f t="shared" si="35"/>
        <v>9.7926542103908876</v>
      </c>
      <c r="I291" s="10">
        <f t="shared" si="36"/>
        <v>1.2846422154162669</v>
      </c>
      <c r="J291" s="4">
        <f t="shared" si="37"/>
        <v>1261.4614887629409</v>
      </c>
      <c r="K291" s="4">
        <f t="shared" si="38"/>
        <v>283.5892020958907</v>
      </c>
      <c r="L291" s="42">
        <f>Pressure!Q291</f>
        <v>0.32891085440980766</v>
      </c>
      <c r="M291" s="10">
        <f t="shared" si="32"/>
        <v>1.5101417319669828</v>
      </c>
      <c r="N291" s="10">
        <f t="shared" si="39"/>
        <v>2.5616829820695148</v>
      </c>
    </row>
    <row r="292" spans="3:14">
      <c r="C292" s="4">
        <f>Pressure!AB292*1000000</f>
        <v>6523748.5672726082</v>
      </c>
      <c r="D292" s="78">
        <f>Pressure!I292</f>
        <v>1.5059214621494855E-4</v>
      </c>
      <c r="E292" s="40">
        <f>Pressure!H292</f>
        <v>150.59214621494854</v>
      </c>
      <c r="F292" s="10">
        <f t="shared" si="34"/>
        <v>4.25</v>
      </c>
      <c r="G292" s="4">
        <f t="shared" si="33"/>
        <v>298354.06021606043</v>
      </c>
      <c r="H292" s="42">
        <f t="shared" si="35"/>
        <v>9.7963534349948418</v>
      </c>
      <c r="I292" s="10">
        <f t="shared" si="36"/>
        <v>1.2846736952689812</v>
      </c>
      <c r="J292" s="4">
        <f t="shared" si="37"/>
        <v>1262.0959380516304</v>
      </c>
      <c r="K292" s="4">
        <f t="shared" si="38"/>
        <v>283.73183266301658</v>
      </c>
      <c r="L292" s="42">
        <f>Pressure!Q292</f>
        <v>0.33010810984054034</v>
      </c>
      <c r="M292" s="10">
        <f t="shared" si="32"/>
        <v>1.5106714170097664</v>
      </c>
      <c r="N292" s="10">
        <f t="shared" si="39"/>
        <v>2.5616829820695148</v>
      </c>
    </row>
    <row r="293" spans="3:14">
      <c r="C293" s="4">
        <f>Pressure!AB293*1000000</f>
        <v>6526855.6524595981</v>
      </c>
      <c r="D293" s="78">
        <f>Pressure!I293</f>
        <v>1.5059214621494855E-4</v>
      </c>
      <c r="E293" s="40">
        <f>Pressure!H293</f>
        <v>150.59214621494854</v>
      </c>
      <c r="F293" s="10">
        <f t="shared" si="34"/>
        <v>4.25</v>
      </c>
      <c r="G293" s="4">
        <f t="shared" si="33"/>
        <v>298496.15819415019</v>
      </c>
      <c r="H293" s="42">
        <f t="shared" si="35"/>
        <v>9.8000374261255789</v>
      </c>
      <c r="I293" s="10">
        <f t="shared" si="36"/>
        <v>1.2847050181890225</v>
      </c>
      <c r="J293" s="4">
        <f t="shared" si="37"/>
        <v>1262.7278273333397</v>
      </c>
      <c r="K293" s="4">
        <f t="shared" si="38"/>
        <v>283.87388771488236</v>
      </c>
      <c r="L293" s="42">
        <f>Pressure!Q293</f>
        <v>0.33130518260427178</v>
      </c>
      <c r="M293" s="10">
        <f t="shared" si="32"/>
        <v>1.5111988813820942</v>
      </c>
      <c r="N293" s="10">
        <f t="shared" si="39"/>
        <v>2.5616829820695148</v>
      </c>
    </row>
    <row r="294" spans="3:14">
      <c r="C294" s="4">
        <f>Pressure!AB294*1000000</f>
        <v>6529950.1444538981</v>
      </c>
      <c r="D294" s="78">
        <f>Pressure!I294</f>
        <v>1.5059214621494855E-4</v>
      </c>
      <c r="E294" s="40">
        <f>Pressure!H294</f>
        <v>150.59214621494854</v>
      </c>
      <c r="F294" s="10">
        <f t="shared" si="34"/>
        <v>4.25</v>
      </c>
      <c r="G294" s="4">
        <f t="shared" si="33"/>
        <v>298637.68024106621</v>
      </c>
      <c r="H294" s="42">
        <f t="shared" si="35"/>
        <v>9.8037061814126183</v>
      </c>
      <c r="I294" s="10">
        <f t="shared" si="36"/>
        <v>1.2847361845282821</v>
      </c>
      <c r="J294" s="4">
        <f t="shared" si="37"/>
        <v>1263.3571555319104</v>
      </c>
      <c r="K294" s="4">
        <f t="shared" si="38"/>
        <v>284.01536700955677</v>
      </c>
      <c r="L294" s="42">
        <f>Pressure!Q294</f>
        <v>0.33250207355254924</v>
      </c>
      <c r="M294" s="10">
        <f t="shared" si="32"/>
        <v>1.5117241252855234</v>
      </c>
      <c r="N294" s="10">
        <f t="shared" si="39"/>
        <v>2.5616829820695148</v>
      </c>
    </row>
    <row r="295" spans="3:14">
      <c r="C295" s="4">
        <f>Pressure!AB295*1000000</f>
        <v>6533032.0379885016</v>
      </c>
      <c r="D295" s="78">
        <f>Pressure!I295</f>
        <v>1.5059214621494855E-4</v>
      </c>
      <c r="E295" s="40">
        <f>Pressure!H295</f>
        <v>150.59214621494854</v>
      </c>
      <c r="F295" s="10">
        <f t="shared" si="34"/>
        <v>4.25</v>
      </c>
      <c r="G295" s="4">
        <f t="shared" si="33"/>
        <v>298778.62611592951</v>
      </c>
      <c r="H295" s="42">
        <f t="shared" si="35"/>
        <v>9.8073596984970948</v>
      </c>
      <c r="I295" s="10">
        <f t="shared" si="36"/>
        <v>1.2847671946365204</v>
      </c>
      <c r="J295" s="4">
        <f t="shared" si="37"/>
        <v>1263.9839215761885</v>
      </c>
      <c r="K295" s="4">
        <f t="shared" si="38"/>
        <v>284.15627030623364</v>
      </c>
      <c r="L295" s="42">
        <f>Pressure!Q295</f>
        <v>0.3336987835357153</v>
      </c>
      <c r="M295" s="10">
        <f t="shared" si="32"/>
        <v>1.5122471489204707</v>
      </c>
      <c r="N295" s="10">
        <f t="shared" si="39"/>
        <v>2.5616829820695148</v>
      </c>
    </row>
    <row r="296" spans="3:14">
      <c r="C296" s="4">
        <f>Pressure!AB296*1000000</f>
        <v>6536101.3278192366</v>
      </c>
      <c r="D296" s="78">
        <f>Pressure!I296</f>
        <v>1.5059214621494855E-4</v>
      </c>
      <c r="E296" s="40">
        <f>Pressure!H296</f>
        <v>150.59214621494854</v>
      </c>
      <c r="F296" s="10">
        <f t="shared" si="34"/>
        <v>4.25</v>
      </c>
      <c r="G296" s="4">
        <f t="shared" si="33"/>
        <v>298918.99557890568</v>
      </c>
      <c r="H296" s="42">
        <f t="shared" si="35"/>
        <v>9.8109979750297018</v>
      </c>
      <c r="I296" s="10">
        <f t="shared" si="36"/>
        <v>1.2847980488613602</v>
      </c>
      <c r="J296" s="4">
        <f t="shared" si="37"/>
        <v>1264.6081243996648</v>
      </c>
      <c r="K296" s="4">
        <f t="shared" si="38"/>
        <v>284.29659736515106</v>
      </c>
      <c r="L296" s="42">
        <f>Pressure!Q296</f>
        <v>0.33489531340291467</v>
      </c>
      <c r="M296" s="10">
        <f t="shared" ref="M296:M359" si="40">(J296+J295)/2*(L296-L295)</f>
        <v>1.5127679524864353</v>
      </c>
      <c r="N296" s="10">
        <f t="shared" si="39"/>
        <v>2.5616829820695148</v>
      </c>
    </row>
    <row r="297" spans="3:14">
      <c r="C297" s="4">
        <f>Pressure!AB297*1000000</f>
        <v>6539158.0087261377</v>
      </c>
      <c r="D297" s="78">
        <f>Pressure!I297</f>
        <v>1.5059214621494855E-4</v>
      </c>
      <c r="E297" s="40">
        <f>Pressure!H297</f>
        <v>150.59214621494854</v>
      </c>
      <c r="F297" s="10">
        <f t="shared" si="34"/>
        <v>4.25</v>
      </c>
      <c r="G297" s="4">
        <f t="shared" si="33"/>
        <v>299058.78839126724</v>
      </c>
      <c r="H297" s="42">
        <f t="shared" si="35"/>
        <v>9.8146210086723169</v>
      </c>
      <c r="I297" s="10">
        <f t="shared" si="36"/>
        <v>1.2848287475483098</v>
      </c>
      <c r="J297" s="4">
        <f t="shared" si="37"/>
        <v>1265.2297629407531</v>
      </c>
      <c r="K297" s="4">
        <f t="shared" si="38"/>
        <v>284.4363479476537</v>
      </c>
      <c r="L297" s="42">
        <f>Pressure!Q297</f>
        <v>0.33609166400210083</v>
      </c>
      <c r="M297" s="10">
        <f t="shared" si="40"/>
        <v>1.5132865361817764</v>
      </c>
      <c r="N297" s="10">
        <f t="shared" si="39"/>
        <v>2.5616829820695148</v>
      </c>
    </row>
    <row r="298" spans="3:14">
      <c r="C298" s="4">
        <f>Pressure!AB298*1000000</f>
        <v>6542202.0755127622</v>
      </c>
      <c r="D298" s="78">
        <f>Pressure!I298</f>
        <v>1.5059214621494855E-4</v>
      </c>
      <c r="E298" s="40">
        <f>Pressure!H298</f>
        <v>150.59214621494854</v>
      </c>
      <c r="F298" s="10">
        <f t="shared" si="34"/>
        <v>4.25</v>
      </c>
      <c r="G298" s="4">
        <f t="shared" si="33"/>
        <v>299198.00431536254</v>
      </c>
      <c r="H298" s="42">
        <f t="shared" si="35"/>
        <v>9.8182287970972162</v>
      </c>
      <c r="I298" s="10">
        <f t="shared" si="36"/>
        <v>1.2848592910407657</v>
      </c>
      <c r="J298" s="4">
        <f t="shared" si="37"/>
        <v>1265.8488361426498</v>
      </c>
      <c r="K298" s="4">
        <f t="shared" si="38"/>
        <v>284.57552181616154</v>
      </c>
      <c r="L298" s="42">
        <f>Pressure!Q298</f>
        <v>0.33728783618004265</v>
      </c>
      <c r="M298" s="10">
        <f t="shared" si="40"/>
        <v>1.5138029002037665</v>
      </c>
      <c r="N298" s="10">
        <f t="shared" si="39"/>
        <v>2.5616829820695148</v>
      </c>
    </row>
    <row r="299" spans="3:14">
      <c r="C299" s="4">
        <f>Pressure!AB299*1000000</f>
        <v>6545233.5230062464</v>
      </c>
      <c r="D299" s="78">
        <f>Pressure!I299</f>
        <v>1.5059214621494855E-4</v>
      </c>
      <c r="E299" s="40">
        <f>Pressure!H299</f>
        <v>150.59214621494854</v>
      </c>
      <c r="F299" s="10">
        <f t="shared" si="34"/>
        <v>4.25</v>
      </c>
      <c r="G299" s="4">
        <f t="shared" si="33"/>
        <v>299336.64311461826</v>
      </c>
      <c r="H299" s="42">
        <f t="shared" si="35"/>
        <v>9.8218213379871298</v>
      </c>
      <c r="I299" s="10">
        <f t="shared" si="36"/>
        <v>1.2848896796800231</v>
      </c>
      <c r="J299" s="4">
        <f t="shared" si="37"/>
        <v>1266.4653429533473</v>
      </c>
      <c r="K299" s="4">
        <f t="shared" si="38"/>
        <v>284.71411873417276</v>
      </c>
      <c r="L299" s="42">
        <f>Pressure!Q299</f>
        <v>0.33848383078233107</v>
      </c>
      <c r="M299" s="10">
        <f t="shared" si="40"/>
        <v>1.5143170447486212</v>
      </c>
      <c r="N299" s="10">
        <f t="shared" si="39"/>
        <v>2.5616829820695148</v>
      </c>
    </row>
    <row r="300" spans="3:14">
      <c r="C300" s="4">
        <f>Pressure!AB300*1000000</f>
        <v>6548252.3460578676</v>
      </c>
      <c r="D300" s="78">
        <f>Pressure!I300</f>
        <v>1.5059214621494855E-4</v>
      </c>
      <c r="E300" s="40">
        <f>Pressure!H300</f>
        <v>150.59214621494854</v>
      </c>
      <c r="F300" s="10">
        <f t="shared" si="34"/>
        <v>4.25</v>
      </c>
      <c r="G300" s="4">
        <f t="shared" si="33"/>
        <v>299474.70455356513</v>
      </c>
      <c r="H300" s="42">
        <f t="shared" si="35"/>
        <v>9.8253986290359805</v>
      </c>
      <c r="I300" s="10">
        <f t="shared" si="36"/>
        <v>1.2849199138052918</v>
      </c>
      <c r="J300" s="4">
        <f t="shared" si="37"/>
        <v>1267.0792823257484</v>
      </c>
      <c r="K300" s="4">
        <f t="shared" si="38"/>
        <v>284.85213846628938</v>
      </c>
      <c r="L300" s="42">
        <f>Pressure!Q300</f>
        <v>0.33967964865338574</v>
      </c>
      <c r="M300" s="10">
        <f t="shared" si="40"/>
        <v>1.5148289700116133</v>
      </c>
      <c r="N300" s="10">
        <f t="shared" si="39"/>
        <v>2.5616829820695148</v>
      </c>
    </row>
    <row r="301" spans="3:14">
      <c r="C301" s="4">
        <f>Pressure!AB301*1000000</f>
        <v>6551258.5395418908</v>
      </c>
      <c r="D301" s="78">
        <f>Pressure!I301</f>
        <v>1.5059214621494855E-4</v>
      </c>
      <c r="E301" s="40">
        <f>Pressure!H301</f>
        <v>150.59214621494854</v>
      </c>
      <c r="F301" s="10">
        <f t="shared" si="34"/>
        <v>4.25</v>
      </c>
      <c r="G301" s="4">
        <f t="shared" si="33"/>
        <v>299612.18839778512</v>
      </c>
      <c r="H301" s="42">
        <f t="shared" si="35"/>
        <v>9.8289606679474719</v>
      </c>
      <c r="I301" s="10">
        <f t="shared" si="36"/>
        <v>1.284949993753693</v>
      </c>
      <c r="J301" s="4">
        <f t="shared" si="37"/>
        <v>1267.6906532174291</v>
      </c>
      <c r="K301" s="4">
        <f t="shared" si="38"/>
        <v>284.989580778164</v>
      </c>
      <c r="L301" s="42">
        <f>Pressure!Q301</f>
        <v>0.34087529063646155</v>
      </c>
      <c r="M301" s="10">
        <f t="shared" si="40"/>
        <v>1.5153386761868972</v>
      </c>
      <c r="N301" s="10">
        <f t="shared" si="39"/>
        <v>2.5616829820695148</v>
      </c>
    </row>
    <row r="302" spans="3:14">
      <c r="C302" s="4">
        <f>Pressure!AB302*1000000</f>
        <v>6554252.0983558912</v>
      </c>
      <c r="D302" s="78">
        <f>Pressure!I302</f>
        <v>1.5059214621494855E-4</v>
      </c>
      <c r="E302" s="40">
        <f>Pressure!H302</f>
        <v>150.59214621494854</v>
      </c>
      <c r="F302" s="10">
        <f t="shared" si="34"/>
        <v>4.25</v>
      </c>
      <c r="G302" s="4">
        <f t="shared" si="33"/>
        <v>299749.09441392636</v>
      </c>
      <c r="H302" s="42">
        <f t="shared" si="35"/>
        <v>9.8325074524355092</v>
      </c>
      <c r="I302" s="10">
        <f t="shared" si="36"/>
        <v>1.2849799198602736</v>
      </c>
      <c r="J302" s="4">
        <f t="shared" si="37"/>
        <v>1268.2994545907077</v>
      </c>
      <c r="K302" s="4">
        <f t="shared" si="38"/>
        <v>285.12644543651538</v>
      </c>
      <c r="L302" s="42">
        <f>Pressure!Q302</f>
        <v>0.34207075757365529</v>
      </c>
      <c r="M302" s="10">
        <f t="shared" si="40"/>
        <v>1.5158461634675147</v>
      </c>
      <c r="N302" s="10">
        <f t="shared" si="39"/>
        <v>2.5616829820695148</v>
      </c>
    </row>
    <row r="303" spans="3:14">
      <c r="C303" s="4">
        <f>Pressure!AB303*1000000</f>
        <v>6557233.0174220009</v>
      </c>
      <c r="D303" s="78">
        <f>Pressure!I303</f>
        <v>1.5059214621494855E-4</v>
      </c>
      <c r="E303" s="40">
        <f>Pressure!H303</f>
        <v>150.59214621494854</v>
      </c>
      <c r="F303" s="10">
        <f t="shared" si="34"/>
        <v>4.25</v>
      </c>
      <c r="G303" s="4">
        <f t="shared" si="33"/>
        <v>299885.42236976005</v>
      </c>
      <c r="H303" s="42">
        <f t="shared" si="35"/>
        <v>9.8360389802257213</v>
      </c>
      <c r="I303" s="10">
        <f t="shared" si="36"/>
        <v>1.285009692458027</v>
      </c>
      <c r="J303" s="4">
        <f t="shared" si="37"/>
        <v>1268.9056854128962</v>
      </c>
      <c r="K303" s="4">
        <f t="shared" si="38"/>
        <v>285.26273220918489</v>
      </c>
      <c r="L303" s="42">
        <f>Pressure!Q303</f>
        <v>0.34326605030591212</v>
      </c>
      <c r="M303" s="10">
        <f t="shared" si="40"/>
        <v>1.5163514320454843</v>
      </c>
      <c r="N303" s="10">
        <f t="shared" si="39"/>
        <v>2.5616829820695148</v>
      </c>
    </row>
    <row r="304" spans="3:14">
      <c r="C304" s="4">
        <f>Pressure!AB304*1000000</f>
        <v>6560201.2916847337</v>
      </c>
      <c r="D304" s="78">
        <f>Pressure!I304</f>
        <v>1.5059214621494855E-4</v>
      </c>
      <c r="E304" s="40">
        <f>Pressure!H304</f>
        <v>150.59214621494854</v>
      </c>
      <c r="F304" s="10">
        <f t="shared" si="34"/>
        <v>4.25</v>
      </c>
      <c r="G304" s="4">
        <f t="shared" si="33"/>
        <v>300021.17203408096</v>
      </c>
      <c r="H304" s="42">
        <f t="shared" si="35"/>
        <v>9.8395552490528342</v>
      </c>
      <c r="I304" s="10">
        <f t="shared" si="36"/>
        <v>1.2850393118778807</v>
      </c>
      <c r="J304" s="4">
        <f t="shared" si="37"/>
        <v>1269.5093446558571</v>
      </c>
      <c r="K304" s="4">
        <f t="shared" si="38"/>
        <v>285.39844086503689</v>
      </c>
      <c r="L304" s="42">
        <f>Pressure!Q304</f>
        <v>0.34446116967303214</v>
      </c>
      <c r="M304" s="10">
        <f t="shared" si="40"/>
        <v>1.5168544821118617</v>
      </c>
      <c r="N304" s="10">
        <f t="shared" si="39"/>
        <v>2.5616829820695148</v>
      </c>
    </row>
    <row r="305" spans="3:14">
      <c r="C305" s="4">
        <f>Pressure!AB305*1000000</f>
        <v>6563156.9161128886</v>
      </c>
      <c r="D305" s="78">
        <f>Pressure!I305</f>
        <v>1.5059214621494855E-4</v>
      </c>
      <c r="E305" s="40">
        <f>Pressure!H305</f>
        <v>150.59214621494854</v>
      </c>
      <c r="F305" s="10">
        <f t="shared" si="34"/>
        <v>4.25</v>
      </c>
      <c r="G305" s="4">
        <f t="shared" si="33"/>
        <v>300156.34317679447</v>
      </c>
      <c r="H305" s="42">
        <f t="shared" si="35"/>
        <v>9.843056256663024</v>
      </c>
      <c r="I305" s="10">
        <f t="shared" si="36"/>
        <v>1.285068778448726</v>
      </c>
      <c r="J305" s="4">
        <f t="shared" si="37"/>
        <v>1270.1104312963942</v>
      </c>
      <c r="K305" s="4">
        <f t="shared" si="38"/>
        <v>285.53357117404664</v>
      </c>
      <c r="L305" s="42">
        <f>Pressure!Q305</f>
        <v>0.34565611651367684</v>
      </c>
      <c r="M305" s="10">
        <f t="shared" si="40"/>
        <v>1.5173553138564653</v>
      </c>
      <c r="N305" s="10">
        <f t="shared" si="39"/>
        <v>2.5616829820695148</v>
      </c>
    </row>
    <row r="306" spans="3:14">
      <c r="C306" s="4">
        <f>Pressure!AB306*1000000</f>
        <v>6566099.8856980884</v>
      </c>
      <c r="D306" s="78">
        <f>Pressure!I306</f>
        <v>1.5059214621494855E-4</v>
      </c>
      <c r="E306" s="40">
        <f>Pressure!H306</f>
        <v>150.59214621494854</v>
      </c>
      <c r="F306" s="10">
        <f t="shared" si="34"/>
        <v>4.25</v>
      </c>
      <c r="G306" s="4">
        <f t="shared" si="33"/>
        <v>300290.93556884979</v>
      </c>
      <c r="H306" s="42">
        <f t="shared" si="35"/>
        <v>9.846542000812109</v>
      </c>
      <c r="I306" s="10">
        <f t="shared" si="36"/>
        <v>1.2850980924974109</v>
      </c>
      <c r="J306" s="4">
        <f t="shared" si="37"/>
        <v>1270.7089443159505</v>
      </c>
      <c r="K306" s="4">
        <f t="shared" si="38"/>
        <v>285.66812290723226</v>
      </c>
      <c r="L306" s="42">
        <f>Pressure!Q306</f>
        <v>0.34685089166537569</v>
      </c>
      <c r="M306" s="10">
        <f t="shared" si="40"/>
        <v>1.5178539274683169</v>
      </c>
      <c r="N306" s="10">
        <f t="shared" si="39"/>
        <v>2.5616829820695148</v>
      </c>
    </row>
    <row r="307" spans="3:14">
      <c r="C307" s="4">
        <f>Pressure!AB307*1000000</f>
        <v>6569030.1954555726</v>
      </c>
      <c r="D307" s="78">
        <f>Pressure!I307</f>
        <v>1.5059214621494855E-4</v>
      </c>
      <c r="E307" s="40">
        <f>Pressure!H307</f>
        <v>150.59214621494854</v>
      </c>
      <c r="F307" s="10">
        <f t="shared" si="34"/>
        <v>4.25</v>
      </c>
      <c r="G307" s="4">
        <f t="shared" si="33"/>
        <v>300424.94898227626</v>
      </c>
      <c r="H307" s="42">
        <f t="shared" si="35"/>
        <v>9.850012479266594</v>
      </c>
      <c r="I307" s="10">
        <f t="shared" si="36"/>
        <v>1.2851272543487586</v>
      </c>
      <c r="J307" s="4">
        <f t="shared" si="37"/>
        <v>1271.3048827007738</v>
      </c>
      <c r="K307" s="4">
        <f t="shared" si="38"/>
        <v>285.8020958366921</v>
      </c>
      <c r="L307" s="42">
        <f>Pressure!Q307</f>
        <v>0.34804549596453255</v>
      </c>
      <c r="M307" s="10">
        <f t="shared" si="40"/>
        <v>1.5183503231351732</v>
      </c>
      <c r="N307" s="10">
        <f t="shared" si="39"/>
        <v>2.5616829820695148</v>
      </c>
    </row>
    <row r="308" spans="3:14">
      <c r="C308" s="4">
        <f>Pressure!AB308*1000000</f>
        <v>6571947.8404237311</v>
      </c>
      <c r="D308" s="78">
        <f>Pressure!I308</f>
        <v>1.5059214621494855E-4</v>
      </c>
      <c r="E308" s="40">
        <f>Pressure!H308</f>
        <v>150.59214621494854</v>
      </c>
      <c r="F308" s="10">
        <f t="shared" si="34"/>
        <v>4.25</v>
      </c>
      <c r="G308" s="4">
        <f t="shared" si="33"/>
        <v>300558.3831901619</v>
      </c>
      <c r="H308" s="42">
        <f t="shared" si="35"/>
        <v>9.8534676898030629</v>
      </c>
      <c r="I308" s="10">
        <f t="shared" si="36"/>
        <v>1.2851562643255707</v>
      </c>
      <c r="J308" s="4">
        <f t="shared" si="37"/>
        <v>1271.8982454418187</v>
      </c>
      <c r="K308" s="4">
        <f t="shared" si="38"/>
        <v>285.93548973558268</v>
      </c>
      <c r="L308" s="42">
        <f>Pressure!Q308</f>
        <v>0.34923993024643207</v>
      </c>
      <c r="M308" s="10">
        <f t="shared" si="40"/>
        <v>1.5188445010438125</v>
      </c>
      <c r="N308" s="10">
        <f t="shared" si="39"/>
        <v>2.5616829820695148</v>
      </c>
    </row>
    <row r="309" spans="3:14">
      <c r="C309" s="4">
        <f>Pressure!AB309*1000000</f>
        <v>6574852.8156645996</v>
      </c>
      <c r="D309" s="78">
        <f>Pressure!I309</f>
        <v>1.5059214621494855E-4</v>
      </c>
      <c r="E309" s="40">
        <f>Pressure!H309</f>
        <v>150.59214621494854</v>
      </c>
      <c r="F309" s="10">
        <f t="shared" si="34"/>
        <v>4.25</v>
      </c>
      <c r="G309" s="4">
        <f t="shared" si="33"/>
        <v>300691.23796667613</v>
      </c>
      <c r="H309" s="42">
        <f t="shared" si="35"/>
        <v>9.8569076302088181</v>
      </c>
      <c r="I309" s="10">
        <f t="shared" si="36"/>
        <v>1.2851851227486426</v>
      </c>
      <c r="J309" s="4">
        <f t="shared" si="37"/>
        <v>1272.4890315348498</v>
      </c>
      <c r="K309" s="4">
        <f t="shared" si="38"/>
        <v>286.0683043781417</v>
      </c>
      <c r="L309" s="42">
        <f>Pressure!Q309</f>
        <v>0.35043419534524622</v>
      </c>
      <c r="M309" s="10">
        <f t="shared" si="40"/>
        <v>1.5193364613800051</v>
      </c>
      <c r="N309" s="10">
        <f t="shared" si="39"/>
        <v>2.5616829820695148</v>
      </c>
    </row>
    <row r="310" spans="3:14">
      <c r="C310" s="4">
        <f>Pressure!AB310*1000000</f>
        <v>6577745.1162634036</v>
      </c>
      <c r="D310" s="78">
        <f>Pressure!I310</f>
        <v>1.5059214621494855E-4</v>
      </c>
      <c r="E310" s="40">
        <f>Pressure!H310</f>
        <v>150.59214621494854</v>
      </c>
      <c r="F310" s="10">
        <f t="shared" si="34"/>
        <v>4.25</v>
      </c>
      <c r="G310" s="4">
        <f t="shared" si="33"/>
        <v>300823.51308704907</v>
      </c>
      <c r="H310" s="42">
        <f t="shared" si="35"/>
        <v>9.8603322982813548</v>
      </c>
      <c r="I310" s="10">
        <f t="shared" si="36"/>
        <v>1.2852138299367668</v>
      </c>
      <c r="J310" s="4">
        <f t="shared" si="37"/>
        <v>1273.0772399803466</v>
      </c>
      <c r="K310" s="4">
        <f t="shared" si="38"/>
        <v>286.20053953966698</v>
      </c>
      <c r="L310" s="42">
        <f>Pressure!Q310</f>
        <v>0.35162829209404056</v>
      </c>
      <c r="M310" s="10">
        <f t="shared" si="40"/>
        <v>1.5198262043284103</v>
      </c>
      <c r="N310" s="10">
        <f t="shared" si="39"/>
        <v>2.5616829820695148</v>
      </c>
    </row>
    <row r="311" spans="3:14">
      <c r="C311" s="4">
        <f>Pressure!AB311*1000000</f>
        <v>6580624.7373278914</v>
      </c>
      <c r="D311" s="78">
        <f>Pressure!I311</f>
        <v>1.5059214621494855E-4</v>
      </c>
      <c r="E311" s="40">
        <f>Pressure!H311</f>
        <v>150.59214621494854</v>
      </c>
      <c r="F311" s="10">
        <f t="shared" si="34"/>
        <v>4.25</v>
      </c>
      <c r="G311" s="4">
        <f t="shared" si="33"/>
        <v>300955.2083275406</v>
      </c>
      <c r="H311" s="42">
        <f t="shared" si="35"/>
        <v>9.863741691827558</v>
      </c>
      <c r="I311" s="10">
        <f t="shared" si="36"/>
        <v>1.2852423862067357</v>
      </c>
      <c r="J311" s="4">
        <f t="shared" si="37"/>
        <v>1273.6628697833701</v>
      </c>
      <c r="K311" s="4">
        <f t="shared" si="38"/>
        <v>286.33219499648624</v>
      </c>
      <c r="L311" s="42">
        <f>Pressure!Q311</f>
        <v>0.35282222132478069</v>
      </c>
      <c r="M311" s="10">
        <f t="shared" si="40"/>
        <v>1.5203137300726164</v>
      </c>
      <c r="N311" s="10">
        <f t="shared" si="39"/>
        <v>2.5616829820695148</v>
      </c>
    </row>
    <row r="312" spans="3:14">
      <c r="C312" s="4">
        <f>Pressure!AB312*1000000</f>
        <v>6583491.6739903232</v>
      </c>
      <c r="D312" s="78">
        <f>Pressure!I312</f>
        <v>1.5059214621494855E-4</v>
      </c>
      <c r="E312" s="40">
        <f>Pressure!H312</f>
        <v>150.59214621494854</v>
      </c>
      <c r="F312" s="10">
        <f t="shared" si="34"/>
        <v>4.25</v>
      </c>
      <c r="G312" s="4">
        <f t="shared" si="33"/>
        <v>301086.32346553198</v>
      </c>
      <c r="H312" s="42">
        <f t="shared" si="35"/>
        <v>9.8671358086661058</v>
      </c>
      <c r="I312" s="10">
        <f t="shared" si="36"/>
        <v>1.2852707918733706</v>
      </c>
      <c r="J312" s="4">
        <f t="shared" si="37"/>
        <v>1274.245919953966</v>
      </c>
      <c r="K312" s="4">
        <f t="shared" si="38"/>
        <v>286.46327052604784</v>
      </c>
      <c r="L312" s="42">
        <f>Pressure!Q312</f>
        <v>0.3540159838683386</v>
      </c>
      <c r="M312" s="10">
        <f t="shared" si="40"/>
        <v>1.5207990387951966</v>
      </c>
      <c r="N312" s="10">
        <f t="shared" si="39"/>
        <v>2.5616829820695148</v>
      </c>
    </row>
    <row r="313" spans="3:14">
      <c r="C313" s="4">
        <f>Pressure!AB313*1000000</f>
        <v>6586345.9214048823</v>
      </c>
      <c r="D313" s="78">
        <f>Pressure!I313</f>
        <v>1.5059214621494855E-4</v>
      </c>
      <c r="E313" s="40">
        <f>Pressure!H313</f>
        <v>150.59214621494854</v>
      </c>
      <c r="F313" s="10">
        <f t="shared" si="34"/>
        <v>4.25</v>
      </c>
      <c r="G313" s="4">
        <f t="shared" si="33"/>
        <v>301216.85827940679</v>
      </c>
      <c r="H313" s="42">
        <f t="shared" si="35"/>
        <v>9.8705146466243949</v>
      </c>
      <c r="I313" s="10">
        <f t="shared" si="36"/>
        <v>1.2852990472495032</v>
      </c>
      <c r="J313" s="4">
        <f t="shared" si="37"/>
        <v>1274.826389506638</v>
      </c>
      <c r="K313" s="4">
        <f t="shared" si="38"/>
        <v>286.59376590680228</v>
      </c>
      <c r="L313" s="42">
        <f>Pressure!Q313</f>
        <v>0.35520958055449903</v>
      </c>
      <c r="M313" s="10">
        <f t="shared" si="40"/>
        <v>1.5212821306777393</v>
      </c>
      <c r="N313" s="10">
        <f t="shared" si="39"/>
        <v>2.5616829820695148</v>
      </c>
    </row>
    <row r="314" spans="3:14">
      <c r="C314" s="4">
        <f>Pressure!AB314*1000000</f>
        <v>6589187.4747497085</v>
      </c>
      <c r="D314" s="78">
        <f>Pressure!I314</f>
        <v>1.5059214621494855E-4</v>
      </c>
      <c r="E314" s="40">
        <f>Pressure!H314</f>
        <v>150.59214621494854</v>
      </c>
      <c r="F314" s="10">
        <f t="shared" si="34"/>
        <v>4.25</v>
      </c>
      <c r="G314" s="4">
        <f t="shared" si="33"/>
        <v>301346.81254864432</v>
      </c>
      <c r="H314" s="42">
        <f t="shared" si="35"/>
        <v>9.873878203540988</v>
      </c>
      <c r="I314" s="10">
        <f t="shared" si="36"/>
        <v>1.2853271526460068</v>
      </c>
      <c r="J314" s="4">
        <f t="shared" si="37"/>
        <v>1275.4042774607628</v>
      </c>
      <c r="K314" s="4">
        <f t="shared" si="38"/>
        <v>286.72368091829566</v>
      </c>
      <c r="L314" s="42">
        <f>Pressure!Q314</f>
        <v>0.3564030122119658</v>
      </c>
      <c r="M314" s="10">
        <f t="shared" si="40"/>
        <v>1.5217630059007461</v>
      </c>
      <c r="N314" s="10">
        <f t="shared" si="39"/>
        <v>2.5616829820695148</v>
      </c>
    </row>
    <row r="315" spans="3:14">
      <c r="C315" s="4">
        <f>Pressure!AB315*1000000</f>
        <v>6592016.3292257832</v>
      </c>
      <c r="D315" s="78">
        <f>Pressure!I315</f>
        <v>1.5059214621494855E-4</v>
      </c>
      <c r="E315" s="40">
        <f>Pressure!H315</f>
        <v>150.59214621494854</v>
      </c>
      <c r="F315" s="10">
        <f t="shared" si="34"/>
        <v>4.25</v>
      </c>
      <c r="G315" s="4">
        <f t="shared" si="33"/>
        <v>301476.18605376856</v>
      </c>
      <c r="H315" s="42">
        <f t="shared" si="35"/>
        <v>9.8772264772642835</v>
      </c>
      <c r="I315" s="10">
        <f t="shared" si="36"/>
        <v>1.2853551083717922</v>
      </c>
      <c r="J315" s="4">
        <f t="shared" si="37"/>
        <v>1275.9795828403617</v>
      </c>
      <c r="K315" s="4">
        <f t="shared" si="38"/>
        <v>286.85301534111812</v>
      </c>
      <c r="L315" s="42">
        <f>Pressure!Q315</f>
        <v>0.35759627966836804</v>
      </c>
      <c r="M315" s="10">
        <f t="shared" si="40"/>
        <v>1.5222416646436345</v>
      </c>
      <c r="N315" s="10">
        <f t="shared" si="39"/>
        <v>2.5616829820695148</v>
      </c>
    </row>
    <row r="316" spans="3:14">
      <c r="C316" s="4">
        <f>Pressure!AB316*1000000</f>
        <v>6594832.4800569005</v>
      </c>
      <c r="D316" s="78">
        <f>Pressure!I316</f>
        <v>1.5059214621494855E-4</v>
      </c>
      <c r="E316" s="40">
        <f>Pressure!H316</f>
        <v>150.59214621494854</v>
      </c>
      <c r="F316" s="10">
        <f t="shared" si="34"/>
        <v>4.25</v>
      </c>
      <c r="G316" s="4">
        <f t="shared" si="33"/>
        <v>301604.97857634671</v>
      </c>
      <c r="H316" s="42">
        <f t="shared" si="35"/>
        <v>9.8805594656524995</v>
      </c>
      <c r="I316" s="10">
        <f t="shared" si="36"/>
        <v>1.2853829147338163</v>
      </c>
      <c r="J316" s="4">
        <f t="shared" si="37"/>
        <v>1276.5523046740955</v>
      </c>
      <c r="K316" s="4">
        <f t="shared" si="38"/>
        <v>286.9817689569029</v>
      </c>
      <c r="L316" s="42">
        <f>Pressure!Q316</f>
        <v>0.35878938375026653</v>
      </c>
      <c r="M316" s="10">
        <f t="shared" si="40"/>
        <v>1.522718107084776</v>
      </c>
      <c r="N316" s="10">
        <f t="shared" si="39"/>
        <v>2.5616829820695148</v>
      </c>
    </row>
    <row r="317" spans="3:14">
      <c r="C317" s="4">
        <f>Pressure!AB317*1000000</f>
        <v>6597635.9224902922</v>
      </c>
      <c r="D317" s="78">
        <f>Pressure!I317</f>
        <v>1.5059214621494855E-4</v>
      </c>
      <c r="E317" s="40">
        <f>Pressure!H317</f>
        <v>150.59214621494854</v>
      </c>
      <c r="F317" s="10">
        <f t="shared" si="34"/>
        <v>4.25</v>
      </c>
      <c r="G317" s="4">
        <f t="shared" si="33"/>
        <v>301733.18989901792</v>
      </c>
      <c r="H317" s="42">
        <f t="shared" si="35"/>
        <v>9.883877166574436</v>
      </c>
      <c r="I317" s="10">
        <f t="shared" si="36"/>
        <v>1.2854105720370972</v>
      </c>
      <c r="J317" s="4">
        <f t="shared" si="37"/>
        <v>1277.1224419953917</v>
      </c>
      <c r="K317" s="4">
        <f t="shared" si="38"/>
        <v>287.10994154835475</v>
      </c>
      <c r="L317" s="42">
        <f>Pressure!Q317</f>
        <v>0.35998232528315999</v>
      </c>
      <c r="M317" s="10">
        <f t="shared" si="40"/>
        <v>1.5231923334016009</v>
      </c>
      <c r="N317" s="10">
        <f t="shared" si="39"/>
        <v>2.5616829820695148</v>
      </c>
    </row>
    <row r="318" spans="3:14">
      <c r="C318" s="4">
        <f>Pressure!AB318*1000000</f>
        <v>6600426.6517960066</v>
      </c>
      <c r="D318" s="78">
        <f>Pressure!I318</f>
        <v>1.5059214621494855E-4</v>
      </c>
      <c r="E318" s="40">
        <f>Pressure!H318</f>
        <v>150.59214621494854</v>
      </c>
      <c r="F318" s="10">
        <f t="shared" si="34"/>
        <v>4.25</v>
      </c>
      <c r="G318" s="4">
        <f t="shared" si="33"/>
        <v>301860.81980546477</v>
      </c>
      <c r="H318" s="42">
        <f t="shared" si="35"/>
        <v>9.8871795779087677</v>
      </c>
      <c r="I318" s="10">
        <f t="shared" si="36"/>
        <v>1.2854380805847163</v>
      </c>
      <c r="J318" s="4">
        <f t="shared" si="37"/>
        <v>1277.6899938423178</v>
      </c>
      <c r="K318" s="4">
        <f t="shared" si="38"/>
        <v>287.23753289922166</v>
      </c>
      <c r="L318" s="42">
        <f>Pressure!Q318</f>
        <v>0.36117510509149114</v>
      </c>
      <c r="M318" s="10">
        <f t="shared" si="40"/>
        <v>1.5236643437702797</v>
      </c>
      <c r="N318" s="10">
        <f t="shared" si="39"/>
        <v>2.5616829820695148</v>
      </c>
    </row>
    <row r="319" spans="3:14">
      <c r="C319" s="4">
        <f>Pressure!AB319*1000000</f>
        <v>6603204.6632669568</v>
      </c>
      <c r="D319" s="78">
        <f>Pressure!I319</f>
        <v>1.5059214621494855E-4</v>
      </c>
      <c r="E319" s="40">
        <f>Pressure!H319</f>
        <v>150.59214621494854</v>
      </c>
      <c r="F319" s="10">
        <f t="shared" si="34"/>
        <v>4.25</v>
      </c>
      <c r="G319" s="4">
        <f t="shared" si="33"/>
        <v>301987.86808041559</v>
      </c>
      <c r="H319" s="42">
        <f t="shared" si="35"/>
        <v>9.8904666975440776</v>
      </c>
      <c r="I319" s="10">
        <f t="shared" si="36"/>
        <v>1.2854654406778272</v>
      </c>
      <c r="J319" s="4">
        <f t="shared" si="37"/>
        <v>1278.2549592575915</v>
      </c>
      <c r="K319" s="4">
        <f t="shared" si="38"/>
        <v>287.36454279429694</v>
      </c>
      <c r="L319" s="42">
        <f>Pressure!Q319</f>
        <v>0.36236772399865314</v>
      </c>
      <c r="M319" s="10">
        <f t="shared" si="40"/>
        <v>1.5241341383661098</v>
      </c>
      <c r="N319" s="10">
        <f t="shared" si="39"/>
        <v>2.5616829820695148</v>
      </c>
    </row>
    <row r="320" spans="3:14">
      <c r="C320" s="4">
        <f>Pressure!AB320*1000000</f>
        <v>6605969.9522192571</v>
      </c>
      <c r="D320" s="78">
        <f>Pressure!I320</f>
        <v>1.5059214621494855E-4</v>
      </c>
      <c r="E320" s="40">
        <f>Pressure!H320</f>
        <v>150.59214621494854</v>
      </c>
      <c r="F320" s="10">
        <f t="shared" si="34"/>
        <v>4.25</v>
      </c>
      <c r="G320" s="4">
        <f t="shared" si="33"/>
        <v>302114.33450965973</v>
      </c>
      <c r="H320" s="42">
        <f t="shared" si="35"/>
        <v>9.8937385233793069</v>
      </c>
      <c r="I320" s="10">
        <f t="shared" si="36"/>
        <v>1.2854926526156678</v>
      </c>
      <c r="J320" s="4">
        <f t="shared" si="37"/>
        <v>1278.8173372886497</v>
      </c>
      <c r="K320" s="4">
        <f t="shared" si="38"/>
        <v>287.49097101943477</v>
      </c>
      <c r="L320" s="42">
        <f>Pressure!Q320</f>
        <v>0.36356018282699565</v>
      </c>
      <c r="M320" s="10">
        <f t="shared" si="40"/>
        <v>1.5246017173633148</v>
      </c>
      <c r="N320" s="10">
        <f t="shared" si="39"/>
        <v>2.5616829820695148</v>
      </c>
    </row>
    <row r="321" spans="3:14">
      <c r="C321" s="4">
        <f>Pressure!AB321*1000000</f>
        <v>6608722.5139916996</v>
      </c>
      <c r="D321" s="78">
        <f>Pressure!I321</f>
        <v>1.5059214621494855E-4</v>
      </c>
      <c r="E321" s="40">
        <f>Pressure!H321</f>
        <v>150.59214621494854</v>
      </c>
      <c r="F321" s="10">
        <f t="shared" si="34"/>
        <v>4.25</v>
      </c>
      <c r="G321" s="4">
        <f t="shared" si="33"/>
        <v>302240.21888002363</v>
      </c>
      <c r="H321" s="42">
        <f t="shared" si="35"/>
        <v>9.8969950533231206</v>
      </c>
      <c r="I321" s="10">
        <f t="shared" si="36"/>
        <v>1.2855197166955619</v>
      </c>
      <c r="J321" s="4">
        <f t="shared" si="37"/>
        <v>1279.377126987539</v>
      </c>
      <c r="K321" s="4">
        <f t="shared" si="38"/>
        <v>287.61681736152576</v>
      </c>
      <c r="L321" s="42">
        <f>Pressure!Q321</f>
        <v>0.36475248239783115</v>
      </c>
      <c r="M321" s="10">
        <f t="shared" si="40"/>
        <v>1.525067080935123</v>
      </c>
      <c r="N321" s="10">
        <f t="shared" si="39"/>
        <v>2.5616829820695148</v>
      </c>
    </row>
    <row r="322" spans="3:14">
      <c r="C322" s="4">
        <f>Pressure!AB322*1000000</f>
        <v>6611462.3439462855</v>
      </c>
      <c r="D322" s="78">
        <f>Pressure!I322</f>
        <v>1.5059214621494855E-4</v>
      </c>
      <c r="E322" s="40">
        <f>Pressure!H322</f>
        <v>150.59214621494854</v>
      </c>
      <c r="F322" s="10">
        <f t="shared" si="34"/>
        <v>4.25</v>
      </c>
      <c r="G322" s="4">
        <f t="shared" si="33"/>
        <v>302365.52097939531</v>
      </c>
      <c r="H322" s="42">
        <f t="shared" si="35"/>
        <v>9.9002362852945787</v>
      </c>
      <c r="I322" s="10">
        <f t="shared" si="36"/>
        <v>1.2855466332129346</v>
      </c>
      <c r="J322" s="4">
        <f t="shared" si="37"/>
        <v>1279.9343274110288</v>
      </c>
      <c r="K322" s="4">
        <f t="shared" si="38"/>
        <v>287.74208160852226</v>
      </c>
      <c r="L322" s="42">
        <f>Pressure!Q322</f>
        <v>0.36594462353144092</v>
      </c>
      <c r="M322" s="10">
        <f t="shared" si="40"/>
        <v>1.5255302292535886</v>
      </c>
      <c r="N322" s="10">
        <f t="shared" si="39"/>
        <v>2.5616829820695148</v>
      </c>
    </row>
    <row r="323" spans="3:14">
      <c r="C323" s="4">
        <f>Pressure!AB323*1000000</f>
        <v>6614189.4374673516</v>
      </c>
      <c r="D323" s="78">
        <f>Pressure!I323</f>
        <v>1.5059214621494855E-4</v>
      </c>
      <c r="E323" s="40">
        <f>Pressure!H323</f>
        <v>150.59214621494854</v>
      </c>
      <c r="F323" s="10">
        <f t="shared" si="34"/>
        <v>4.25</v>
      </c>
      <c r="G323" s="4">
        <f t="shared" si="33"/>
        <v>302490.24059668416</v>
      </c>
      <c r="H323" s="42">
        <f t="shared" si="35"/>
        <v>9.9034622172220939</v>
      </c>
      <c r="I323" s="10">
        <f t="shared" si="36"/>
        <v>1.2855734024613106</v>
      </c>
      <c r="J323" s="4">
        <f t="shared" si="37"/>
        <v>1280.4889376204287</v>
      </c>
      <c r="K323" s="4">
        <f t="shared" si="38"/>
        <v>287.86676354939721</v>
      </c>
      <c r="L323" s="42">
        <f>Pressure!Q323</f>
        <v>0.36713660704708134</v>
      </c>
      <c r="M323" s="10">
        <f t="shared" si="40"/>
        <v>1.5259911624898685</v>
      </c>
      <c r="N323" s="10">
        <f t="shared" si="39"/>
        <v>2.5616829820695148</v>
      </c>
    </row>
    <row r="324" spans="3:14">
      <c r="C324" s="4">
        <f>Pressure!AB324*1000000</f>
        <v>6616903.7899623103</v>
      </c>
      <c r="D324" s="78">
        <f>Pressure!I324</f>
        <v>1.5059214621494855E-4</v>
      </c>
      <c r="E324" s="40">
        <f>Pressure!H324</f>
        <v>150.59214621494854</v>
      </c>
      <c r="F324" s="10">
        <f t="shared" si="34"/>
        <v>4.25</v>
      </c>
      <c r="G324" s="4">
        <f t="shared" si="33"/>
        <v>302614.377521855</v>
      </c>
      <c r="H324" s="42">
        <f t="shared" si="35"/>
        <v>9.9066728470443159</v>
      </c>
      <c r="I324" s="10">
        <f t="shared" si="36"/>
        <v>1.28560002473233</v>
      </c>
      <c r="J324" s="4">
        <f t="shared" si="37"/>
        <v>1281.040956681743</v>
      </c>
      <c r="K324" s="4">
        <f t="shared" si="38"/>
        <v>287.99086297417898</v>
      </c>
      <c r="L324" s="42">
        <f>Pressure!Q324</f>
        <v>0.3683284337629899</v>
      </c>
      <c r="M324" s="10">
        <f t="shared" si="40"/>
        <v>1.5264498808138811</v>
      </c>
      <c r="N324" s="10">
        <f t="shared" si="39"/>
        <v>2.5616829820695148</v>
      </c>
    </row>
    <row r="325" spans="3:14">
      <c r="C325" s="4">
        <f>Pressure!AB325*1000000</f>
        <v>6619605.3968614601</v>
      </c>
      <c r="D325" s="78">
        <f>Pressure!I325</f>
        <v>1.5059214621494855E-4</v>
      </c>
      <c r="E325" s="40">
        <f>Pressure!H325</f>
        <v>150.59214621494854</v>
      </c>
      <c r="F325" s="10">
        <f t="shared" si="34"/>
        <v>4.25</v>
      </c>
      <c r="G325" s="4">
        <f t="shared" si="33"/>
        <v>302737.9315459191</v>
      </c>
      <c r="H325" s="42">
        <f t="shared" si="35"/>
        <v>9.9098681727099578</v>
      </c>
      <c r="I325" s="10">
        <f t="shared" si="36"/>
        <v>1.2856265003157543</v>
      </c>
      <c r="J325" s="4">
        <f t="shared" si="37"/>
        <v>1281.5903836656289</v>
      </c>
      <c r="K325" s="4">
        <f t="shared" si="38"/>
        <v>288.11437967394204</v>
      </c>
      <c r="L325" s="42">
        <f>Pressure!Q325</f>
        <v>0.36952010449639133</v>
      </c>
      <c r="M325" s="10">
        <f t="shared" si="40"/>
        <v>1.5269063843946193</v>
      </c>
      <c r="N325" s="10">
        <f t="shared" si="39"/>
        <v>2.5616829820695148</v>
      </c>
    </row>
    <row r="326" spans="3:14">
      <c r="C326" s="4">
        <f>Pressure!AB326*1000000</f>
        <v>6622294.2536181426</v>
      </c>
      <c r="D326" s="78">
        <f>Pressure!I326</f>
        <v>1.5059214621494855E-4</v>
      </c>
      <c r="E326" s="40">
        <f>Pressure!H326</f>
        <v>150.59214621494854</v>
      </c>
      <c r="F326" s="10">
        <f t="shared" si="34"/>
        <v>4.25</v>
      </c>
      <c r="G326" s="4">
        <f t="shared" si="33"/>
        <v>302860.90246094181</v>
      </c>
      <c r="H326" s="42">
        <f t="shared" si="35"/>
        <v>9.9130481921779641</v>
      </c>
      <c r="I326" s="10">
        <f t="shared" si="36"/>
        <v>1.285652829499476</v>
      </c>
      <c r="J326" s="4">
        <f t="shared" si="37"/>
        <v>1282.1372176474308</v>
      </c>
      <c r="K326" s="4">
        <f t="shared" si="38"/>
        <v>288.23731344081443</v>
      </c>
      <c r="L326" s="42">
        <f>Pressure!Q326</f>
        <v>0.37071162006350383</v>
      </c>
      <c r="M326" s="10">
        <f t="shared" si="40"/>
        <v>1.5273606734002496</v>
      </c>
      <c r="N326" s="10">
        <f t="shared" si="39"/>
        <v>2.5616829820695148</v>
      </c>
    </row>
    <row r="327" spans="3:14">
      <c r="C327" s="4">
        <f>Pressure!AB327*1000000</f>
        <v>6624970.3557074312</v>
      </c>
      <c r="D327" s="78">
        <f>Pressure!I327</f>
        <v>1.5059214621494855E-4</v>
      </c>
      <c r="E327" s="40">
        <f>Pressure!H327</f>
        <v>150.59214621494854</v>
      </c>
      <c r="F327" s="10">
        <f t="shared" si="34"/>
        <v>4.25</v>
      </c>
      <c r="G327" s="4">
        <f t="shared" si="33"/>
        <v>302983.29005998222</v>
      </c>
      <c r="H327" s="42">
        <f t="shared" si="35"/>
        <v>9.916212903415957</v>
      </c>
      <c r="I327" s="10">
        <f t="shared" si="36"/>
        <v>1.2856790125695134</v>
      </c>
      <c r="J327" s="4">
        <f t="shared" si="37"/>
        <v>1282.6814577069124</v>
      </c>
      <c r="K327" s="4">
        <f t="shared" si="38"/>
        <v>288.35966406791789</v>
      </c>
      <c r="L327" s="42">
        <f>Pressure!Q327</f>
        <v>0.37190298127954485</v>
      </c>
      <c r="M327" s="10">
        <f t="shared" si="40"/>
        <v>1.5278127479974346</v>
      </c>
      <c r="N327" s="10">
        <f t="shared" si="39"/>
        <v>2.5616829820695148</v>
      </c>
    </row>
    <row r="328" spans="3:14">
      <c r="C328" s="4">
        <f>Pressure!AB328*1000000</f>
        <v>6627633.6986281732</v>
      </c>
      <c r="D328" s="78">
        <f>Pressure!I328</f>
        <v>1.5059214621494855E-4</v>
      </c>
      <c r="E328" s="40">
        <f>Pressure!H328</f>
        <v>150.59214621494854</v>
      </c>
      <c r="F328" s="10">
        <f t="shared" si="34"/>
        <v>4.25</v>
      </c>
      <c r="G328" s="4">
        <f t="shared" si="33"/>
        <v>303105.09413718677</v>
      </c>
      <c r="H328" s="42">
        <f t="shared" si="35"/>
        <v>9.9193623044027266</v>
      </c>
      <c r="I328" s="10">
        <f t="shared" si="36"/>
        <v>1.2857050498100389</v>
      </c>
      <c r="J328" s="4">
        <f t="shared" si="37"/>
        <v>1283.2231029286722</v>
      </c>
      <c r="K328" s="4">
        <f t="shared" si="38"/>
        <v>288.48143134946099</v>
      </c>
      <c r="L328" s="42">
        <f>Pressure!Q328</f>
        <v>0.37309418895873742</v>
      </c>
      <c r="M328" s="10">
        <f t="shared" si="40"/>
        <v>1.528262608352164</v>
      </c>
      <c r="N328" s="10">
        <f t="shared" si="39"/>
        <v>2.5616829820695148</v>
      </c>
    </row>
    <row r="329" spans="3:14">
      <c r="C329" s="4">
        <f>Pressure!AB329*1000000</f>
        <v>6630284.2779010143</v>
      </c>
      <c r="D329" s="78">
        <f>Pressure!I329</f>
        <v>1.5059214621494855E-4</v>
      </c>
      <c r="E329" s="40">
        <f>Pressure!H329</f>
        <v>150.59214621494854</v>
      </c>
      <c r="F329" s="10">
        <f t="shared" si="34"/>
        <v>4.25</v>
      </c>
      <c r="G329" s="4">
        <f t="shared" si="33"/>
        <v>303226.31448769872</v>
      </c>
      <c r="H329" s="42">
        <f t="shared" si="35"/>
        <v>9.9224963931258348</v>
      </c>
      <c r="I329" s="10">
        <f t="shared" si="36"/>
        <v>1.2857309415033666</v>
      </c>
      <c r="J329" s="4">
        <f t="shared" si="37"/>
        <v>1283.7621524017418</v>
      </c>
      <c r="K329" s="4">
        <f t="shared" si="38"/>
        <v>288.60261508064877</v>
      </c>
      <c r="L329" s="42">
        <f>Pressure!Q329</f>
        <v>0.374285243914316</v>
      </c>
      <c r="M329" s="10">
        <f t="shared" si="40"/>
        <v>1.5287102546292251</v>
      </c>
      <c r="N329" s="10">
        <f t="shared" si="39"/>
        <v>2.5616829820695148</v>
      </c>
    </row>
    <row r="330" spans="3:14">
      <c r="C330" s="4">
        <f>Pressure!AB330*1000000</f>
        <v>6632922.0890698209</v>
      </c>
      <c r="D330" s="78">
        <f>Pressure!I330</f>
        <v>1.5059214621494855E-4</v>
      </c>
      <c r="E330" s="40">
        <f>Pressure!H330</f>
        <v>150.59214621494854</v>
      </c>
      <c r="F330" s="10">
        <f t="shared" si="34"/>
        <v>4.25</v>
      </c>
      <c r="G330" s="4">
        <f t="shared" si="33"/>
        <v>303346.9509077234</v>
      </c>
      <c r="H330" s="42">
        <f t="shared" si="35"/>
        <v>9.9256151675833717</v>
      </c>
      <c r="I330" s="10">
        <f t="shared" si="36"/>
        <v>1.2857566879299756</v>
      </c>
      <c r="J330" s="4">
        <f t="shared" si="37"/>
        <v>1284.2986052198755</v>
      </c>
      <c r="K330" s="4">
        <f t="shared" si="38"/>
        <v>288.72321505774818</v>
      </c>
      <c r="L330" s="42">
        <f>Pressure!Q330</f>
        <v>0.37547614695853265</v>
      </c>
      <c r="M330" s="10">
        <f t="shared" si="40"/>
        <v>1.5291556869924519</v>
      </c>
      <c r="N330" s="10">
        <f t="shared" si="39"/>
        <v>2.5616829820695148</v>
      </c>
    </row>
    <row r="331" spans="3:14">
      <c r="C331" s="4">
        <f>Pressure!AB331*1000000</f>
        <v>6635547.1277010385</v>
      </c>
      <c r="D331" s="78">
        <f>Pressure!I331</f>
        <v>1.5059214621494855E-4</v>
      </c>
      <c r="E331" s="40">
        <f>Pressure!H331</f>
        <v>150.59214621494854</v>
      </c>
      <c r="F331" s="10">
        <f t="shared" si="34"/>
        <v>4.25</v>
      </c>
      <c r="G331" s="4">
        <f t="shared" si="33"/>
        <v>303467.00319449865</v>
      </c>
      <c r="H331" s="42">
        <f t="shared" si="35"/>
        <v>9.928718625783171</v>
      </c>
      <c r="I331" s="10">
        <f t="shared" si="36"/>
        <v>1.2857822893685089</v>
      </c>
      <c r="J331" s="4">
        <f t="shared" si="37"/>
        <v>1284.832460481419</v>
      </c>
      <c r="K331" s="4">
        <f t="shared" si="38"/>
        <v>288.84323107805835</v>
      </c>
      <c r="L331" s="42">
        <f>Pressure!Q331</f>
        <v>0.37666689890266281</v>
      </c>
      <c r="M331" s="10">
        <f t="shared" si="40"/>
        <v>1.5295989056044941</v>
      </c>
      <c r="N331" s="10">
        <f t="shared" si="39"/>
        <v>2.5616829820695148</v>
      </c>
    </row>
    <row r="332" spans="3:14">
      <c r="C332" s="4">
        <f>Pressure!AB332*1000000</f>
        <v>6638159.3893833105</v>
      </c>
      <c r="D332" s="78">
        <f>Pressure!I332</f>
        <v>1.5059214621494855E-4</v>
      </c>
      <c r="E332" s="40">
        <f>Pressure!H332</f>
        <v>150.59214621494854</v>
      </c>
      <c r="F332" s="10">
        <f t="shared" si="34"/>
        <v>4.25</v>
      </c>
      <c r="G332" s="4">
        <f t="shared" si="33"/>
        <v>303586.47114627756</v>
      </c>
      <c r="H332" s="42">
        <f t="shared" si="35"/>
        <v>9.9318067657423921</v>
      </c>
      <c r="I332" s="10">
        <f t="shared" si="36"/>
        <v>1.28580774609578</v>
      </c>
      <c r="J332" s="4">
        <f t="shared" si="37"/>
        <v>1285.3637172892336</v>
      </c>
      <c r="K332" s="4">
        <f t="shared" si="38"/>
        <v>288.96266293989333</v>
      </c>
      <c r="L332" s="42">
        <f>Pressure!Q332</f>
        <v>0.37785750055701151</v>
      </c>
      <c r="M332" s="10">
        <f t="shared" si="40"/>
        <v>1.530039910627222</v>
      </c>
      <c r="N332" s="10">
        <f t="shared" si="39"/>
        <v>2.5616829820695148</v>
      </c>
    </row>
    <row r="333" spans="3:14">
      <c r="C333" s="4">
        <f>Pressure!AB333*1000000</f>
        <v>6640758.8697281908</v>
      </c>
      <c r="D333" s="78">
        <f>Pressure!I333</f>
        <v>1.5059214621494855E-4</v>
      </c>
      <c r="E333" s="40">
        <f>Pressure!H333</f>
        <v>150.59214621494854</v>
      </c>
      <c r="F333" s="10">
        <f t="shared" si="34"/>
        <v>4.25</v>
      </c>
      <c r="G333" s="4">
        <f t="shared" si="33"/>
        <v>303705.35456236097</v>
      </c>
      <c r="H333" s="42">
        <f t="shared" si="35"/>
        <v>9.9348795854883676</v>
      </c>
      <c r="I333" s="10">
        <f t="shared" si="36"/>
        <v>1.285833058386785</v>
      </c>
      <c r="J333" s="4">
        <f t="shared" si="37"/>
        <v>1285.8923747508384</v>
      </c>
      <c r="K333" s="4">
        <f t="shared" si="38"/>
        <v>289.08151044261461</v>
      </c>
      <c r="L333" s="42">
        <f>Pressure!Q333</f>
        <v>0.37904795273091912</v>
      </c>
      <c r="M333" s="10">
        <f t="shared" si="40"/>
        <v>1.5304787022211563</v>
      </c>
      <c r="N333" s="10">
        <f t="shared" si="39"/>
        <v>2.5616829820695148</v>
      </c>
    </row>
    <row r="334" spans="3:14">
      <c r="C334" s="4">
        <f>Pressure!AB334*1000000</f>
        <v>6643345.5643693823</v>
      </c>
      <c r="D334" s="78">
        <f>Pressure!I334</f>
        <v>1.5059214621494855E-4</v>
      </c>
      <c r="E334" s="40">
        <f>Pressure!H334</f>
        <v>150.59214621494854</v>
      </c>
      <c r="F334" s="10">
        <f t="shared" si="34"/>
        <v>4.25</v>
      </c>
      <c r="G334" s="4">
        <f t="shared" si="33"/>
        <v>303823.65324306278</v>
      </c>
      <c r="H334" s="42">
        <f t="shared" si="35"/>
        <v>9.9379370830577152</v>
      </c>
      <c r="I334" s="10">
        <f t="shared" si="36"/>
        <v>1.2858582265147043</v>
      </c>
      <c r="J334" s="4">
        <f t="shared" si="37"/>
        <v>1286.4184319782578</v>
      </c>
      <c r="K334" s="4">
        <f t="shared" si="38"/>
        <v>289.19977338659635</v>
      </c>
      <c r="L334" s="42">
        <f>Pressure!Q334</f>
        <v>0.38023825623276752</v>
      </c>
      <c r="M334" s="10">
        <f t="shared" si="40"/>
        <v>1.5309152805460626</v>
      </c>
      <c r="N334" s="10">
        <f t="shared" si="39"/>
        <v>2.5616829820695148</v>
      </c>
    </row>
    <row r="335" spans="3:14">
      <c r="C335" s="4">
        <f>Pressure!AB335*1000000</f>
        <v>6645919.4689631844</v>
      </c>
      <c r="D335" s="78">
        <f>Pressure!I335</f>
        <v>1.5059214621494855E-4</v>
      </c>
      <c r="E335" s="40">
        <f>Pressure!H335</f>
        <v>150.59214621494854</v>
      </c>
      <c r="F335" s="10">
        <f t="shared" si="34"/>
        <v>4.25</v>
      </c>
      <c r="G335" s="4">
        <f t="shared" si="33"/>
        <v>303941.36698973016</v>
      </c>
      <c r="H335" s="42">
        <f t="shared" si="35"/>
        <v>9.9409792564968757</v>
      </c>
      <c r="I335" s="10">
        <f t="shared" si="36"/>
        <v>1.2858832507509135</v>
      </c>
      <c r="J335" s="4">
        <f t="shared" si="37"/>
        <v>1286.9418880881115</v>
      </c>
      <c r="K335" s="4">
        <f t="shared" si="38"/>
        <v>289.31745157324571</v>
      </c>
      <c r="L335" s="42">
        <f>Pressure!Q335</f>
        <v>0.38142841186998577</v>
      </c>
      <c r="M335" s="10">
        <f t="shared" si="40"/>
        <v>1.531349645760373</v>
      </c>
      <c r="N335" s="10">
        <f t="shared" si="39"/>
        <v>2.5616829820695148</v>
      </c>
    </row>
    <row r="336" spans="3:14">
      <c r="C336" s="4">
        <f>Pressure!AB336*1000000</f>
        <v>6648480.5791888926</v>
      </c>
      <c r="D336" s="78">
        <f>Pressure!I336</f>
        <v>1.5059214621494855E-4</v>
      </c>
      <c r="E336" s="40">
        <f>Pressure!H336</f>
        <v>150.59214621494854</v>
      </c>
      <c r="F336" s="10">
        <f t="shared" si="34"/>
        <v>4.25</v>
      </c>
      <c r="G336" s="4">
        <f t="shared" si="33"/>
        <v>304058.49560476205</v>
      </c>
      <c r="H336" s="42">
        <f t="shared" si="35"/>
        <v>9.9440061038626215</v>
      </c>
      <c r="I336" s="10">
        <f t="shared" si="36"/>
        <v>1.2859081313649952</v>
      </c>
      <c r="J336" s="4">
        <f t="shared" si="37"/>
        <v>1287.4627422016961</v>
      </c>
      <c r="K336" s="4">
        <f t="shared" si="38"/>
        <v>289.4345448050214</v>
      </c>
      <c r="L336" s="42">
        <f>Pressure!Q336</f>
        <v>0.3826184204490562</v>
      </c>
      <c r="M336" s="10">
        <f t="shared" si="40"/>
        <v>1.5317817980217459</v>
      </c>
      <c r="N336" s="10">
        <f t="shared" si="39"/>
        <v>2.5616829820695148</v>
      </c>
    </row>
    <row r="337" spans="3:14">
      <c r="C337" s="4">
        <f>Pressure!AB337*1000000</f>
        <v>6651028.8907472808</v>
      </c>
      <c r="D337" s="78">
        <f>Pressure!I337</f>
        <v>1.5059214621494855E-4</v>
      </c>
      <c r="E337" s="40">
        <f>Pressure!H337</f>
        <v>150.59214621494854</v>
      </c>
      <c r="F337" s="10">
        <f t="shared" si="34"/>
        <v>4.25</v>
      </c>
      <c r="G337" s="4">
        <f t="shared" si="33"/>
        <v>304175.03889153968</v>
      </c>
      <c r="H337" s="42">
        <f t="shared" si="35"/>
        <v>9.9470176232202476</v>
      </c>
      <c r="I337" s="10">
        <f t="shared" si="36"/>
        <v>1.2859328686247309</v>
      </c>
      <c r="J337" s="4">
        <f t="shared" si="37"/>
        <v>1287.980993444676</v>
      </c>
      <c r="K337" s="4">
        <f t="shared" si="38"/>
        <v>289.55105288536396</v>
      </c>
      <c r="L337" s="42">
        <f>Pressure!Q337</f>
        <v>0.3838082827755202</v>
      </c>
      <c r="M337" s="10">
        <f t="shared" si="40"/>
        <v>1.5322117374866746</v>
      </c>
      <c r="N337" s="10">
        <f t="shared" si="39"/>
        <v>2.5616829820695148</v>
      </c>
    </row>
    <row r="338" spans="3:14">
      <c r="C338" s="4">
        <f>Pressure!AB338*1000000</f>
        <v>6653564.3993622363</v>
      </c>
      <c r="D338" s="78">
        <f>Pressure!I338</f>
        <v>1.5059214621494855E-4</v>
      </c>
      <c r="E338" s="40">
        <f>Pressure!H338</f>
        <v>150.59214621494854</v>
      </c>
      <c r="F338" s="10">
        <f t="shared" si="34"/>
        <v>4.25</v>
      </c>
      <c r="G338" s="4">
        <f t="shared" si="33"/>
        <v>304290.99665450124</v>
      </c>
      <c r="H338" s="42">
        <f t="shared" si="35"/>
        <v>9.9500138126455369</v>
      </c>
      <c r="I338" s="10">
        <f t="shared" si="36"/>
        <v>1.2859574627961252</v>
      </c>
      <c r="J338" s="4">
        <f t="shared" si="37"/>
        <v>1288.4966409474159</v>
      </c>
      <c r="K338" s="4">
        <f t="shared" si="38"/>
        <v>289.66697561877072</v>
      </c>
      <c r="L338" s="42">
        <f>Pressure!Q338</f>
        <v>0.38499799965398418</v>
      </c>
      <c r="M338" s="10">
        <f t="shared" si="40"/>
        <v>1.532639464310604</v>
      </c>
      <c r="N338" s="10">
        <f t="shared" si="39"/>
        <v>2.5616829820695148</v>
      </c>
    </row>
    <row r="339" spans="3:14">
      <c r="C339" s="4">
        <f>Pressure!AB339*1000000</f>
        <v>6656087.1007800438</v>
      </c>
      <c r="D339" s="78">
        <f>Pressure!I339</f>
        <v>1.5059214621494855E-4</v>
      </c>
      <c r="E339" s="40">
        <f>Pressure!H339</f>
        <v>150.59214621494854</v>
      </c>
      <c r="F339" s="10">
        <f t="shared" si="34"/>
        <v>4.25</v>
      </c>
      <c r="G339" s="4">
        <f t="shared" si="33"/>
        <v>304406.36869910941</v>
      </c>
      <c r="H339" s="42">
        <f t="shared" si="35"/>
        <v>9.9529946702239105</v>
      </c>
      <c r="I339" s="10">
        <f t="shared" si="36"/>
        <v>1.2859819141434048</v>
      </c>
      <c r="J339" s="4">
        <f t="shared" si="37"/>
        <v>1289.0096838448367</v>
      </c>
      <c r="K339" s="4">
        <f t="shared" si="38"/>
        <v>289.78231281076319</v>
      </c>
      <c r="L339" s="42">
        <f>Pressure!Q339</f>
        <v>0.38618757188812536</v>
      </c>
      <c r="M339" s="10">
        <f t="shared" si="40"/>
        <v>1.533064978648069</v>
      </c>
      <c r="N339" s="10">
        <f t="shared" si="39"/>
        <v>2.5616829820695148</v>
      </c>
    </row>
    <row r="340" spans="3:14">
      <c r="C340" s="4">
        <f>Pressure!AB340*1000000</f>
        <v>6658596.9907684634</v>
      </c>
      <c r="D340" s="78">
        <f>Pressure!I340</f>
        <v>1.5059214621494855E-4</v>
      </c>
      <c r="E340" s="40">
        <f>Pressure!H340</f>
        <v>150.59214621494854</v>
      </c>
      <c r="F340" s="10">
        <f t="shared" si="34"/>
        <v>4.25</v>
      </c>
      <c r="G340" s="4">
        <f t="shared" si="33"/>
        <v>304521.15483180882</v>
      </c>
      <c r="H340" s="42">
        <f t="shared" si="35"/>
        <v>9.9559601940493572</v>
      </c>
      <c r="I340" s="10">
        <f t="shared" si="36"/>
        <v>1.2860062229290172</v>
      </c>
      <c r="J340" s="4">
        <f t="shared" si="37"/>
        <v>1289.5201212762247</v>
      </c>
      <c r="K340" s="4">
        <f t="shared" si="38"/>
        <v>289.89706426784426</v>
      </c>
      <c r="L340" s="42">
        <f>Pressure!Q340</f>
        <v>0.38737700028069766</v>
      </c>
      <c r="M340" s="10">
        <f t="shared" si="40"/>
        <v>1.5334882806524552</v>
      </c>
      <c r="N340" s="10">
        <f t="shared" si="39"/>
        <v>2.5616829820695148</v>
      </c>
    </row>
    <row r="341" spans="3:14">
      <c r="C341" s="4">
        <f>Pressure!AB341*1000000</f>
        <v>6661094.0651185308</v>
      </c>
      <c r="D341" s="78">
        <f>Pressure!I341</f>
        <v>1.5059214621494855E-4</v>
      </c>
      <c r="E341" s="40">
        <f>Pressure!H341</f>
        <v>150.59214621494854</v>
      </c>
      <c r="F341" s="10">
        <f t="shared" si="34"/>
        <v>4.25</v>
      </c>
      <c r="G341" s="4">
        <f t="shared" si="33"/>
        <v>304635.35486010869</v>
      </c>
      <c r="H341" s="42">
        <f t="shared" si="35"/>
        <v>9.958910382226577</v>
      </c>
      <c r="I341" s="10">
        <f t="shared" si="36"/>
        <v>1.286030389413656</v>
      </c>
      <c r="J341" s="4">
        <f t="shared" si="37"/>
        <v>1290.0279523856022</v>
      </c>
      <c r="K341" s="4">
        <f t="shared" si="38"/>
        <v>290.01122979758156</v>
      </c>
      <c r="L341" s="42">
        <f>Pressure!Q341</f>
        <v>0.3885662856335374</v>
      </c>
      <c r="M341" s="10">
        <f t="shared" si="40"/>
        <v>1.533909370475991</v>
      </c>
      <c r="N341" s="10">
        <f t="shared" si="39"/>
        <v>2.5616829820695148</v>
      </c>
    </row>
    <row r="342" spans="3:14">
      <c r="C342" s="4">
        <f>Pressure!AB342*1000000</f>
        <v>6663578.3196434351</v>
      </c>
      <c r="D342" s="78">
        <f>Pressure!I342</f>
        <v>1.5059214621494855E-4</v>
      </c>
      <c r="E342" s="40">
        <f>Pressure!H342</f>
        <v>150.59214621494854</v>
      </c>
      <c r="F342" s="10">
        <f t="shared" si="34"/>
        <v>4.25</v>
      </c>
      <c r="G342" s="4">
        <f t="shared" si="33"/>
        <v>304748.96859253146</v>
      </c>
      <c r="H342" s="42">
        <f t="shared" si="35"/>
        <v>9.9618452328696616</v>
      </c>
      <c r="I342" s="10">
        <f t="shared" si="36"/>
        <v>1.2860544138562557</v>
      </c>
      <c r="J342" s="4">
        <f t="shared" si="37"/>
        <v>1290.5331763214949</v>
      </c>
      <c r="K342" s="4">
        <f t="shared" si="38"/>
        <v>290.12480920855512</v>
      </c>
      <c r="L342" s="42">
        <f>Pressure!Q342</f>
        <v>0.3897554287475693</v>
      </c>
      <c r="M342" s="10">
        <f t="shared" si="40"/>
        <v>1.5343282482702143</v>
      </c>
      <c r="N342" s="10">
        <f t="shared" si="39"/>
        <v>2.5616829820695148</v>
      </c>
    </row>
    <row r="343" spans="3:14">
      <c r="C343" s="4">
        <f>Pressure!AB343*1000000</f>
        <v>6666049.750177714</v>
      </c>
      <c r="D343" s="78">
        <f>Pressure!I343</f>
        <v>1.5059214621494855E-4</v>
      </c>
      <c r="E343" s="40">
        <f>Pressure!H343</f>
        <v>150.59214621494854</v>
      </c>
      <c r="F343" s="10">
        <f t="shared" si="34"/>
        <v>4.25</v>
      </c>
      <c r="G343" s="4">
        <f t="shared" si="33"/>
        <v>304861.99583857571</v>
      </c>
      <c r="H343" s="42">
        <f t="shared" si="35"/>
        <v>9.964764744101176</v>
      </c>
      <c r="I343" s="10">
        <f t="shared" si="36"/>
        <v>1.2860782965139919</v>
      </c>
      <c r="J343" s="4">
        <f t="shared" si="37"/>
        <v>1291.0357922367712</v>
      </c>
      <c r="K343" s="4">
        <f t="shared" si="38"/>
        <v>290.23780231032129</v>
      </c>
      <c r="L343" s="42">
        <f>Pressure!Q343</f>
        <v>0.39094443042281202</v>
      </c>
      <c r="M343" s="10">
        <f t="shared" si="40"/>
        <v>1.534744914185197</v>
      </c>
      <c r="N343" s="10">
        <f t="shared" si="39"/>
        <v>2.5616829820695148</v>
      </c>
    </row>
    <row r="344" spans="3:14">
      <c r="C344" s="4">
        <f>Pressure!AB344*1000000</f>
        <v>6668508.3525795732</v>
      </c>
      <c r="D344" s="78">
        <f>Pressure!I344</f>
        <v>1.5059214621494855E-4</v>
      </c>
      <c r="E344" s="40">
        <f>Pressure!H344</f>
        <v>150.59214621494854</v>
      </c>
      <c r="F344" s="10">
        <f t="shared" si="34"/>
        <v>4.25</v>
      </c>
      <c r="G344" s="4">
        <f t="shared" si="33"/>
        <v>304974.43640882266</v>
      </c>
      <c r="H344" s="42">
        <f t="shared" si="35"/>
        <v>9.9676689140548582</v>
      </c>
      <c r="I344" s="10">
        <f t="shared" si="36"/>
        <v>1.28610203764231</v>
      </c>
      <c r="J344" s="4">
        <f t="shared" si="37"/>
        <v>1291.5357992891122</v>
      </c>
      <c r="K344" s="4">
        <f t="shared" si="38"/>
        <v>290.35020891351832</v>
      </c>
      <c r="L344" s="42">
        <f>Pressure!Q344</f>
        <v>0.39213329145838421</v>
      </c>
      <c r="M344" s="10">
        <f t="shared" si="40"/>
        <v>1.5351593683703997</v>
      </c>
      <c r="N344" s="10">
        <f t="shared" si="39"/>
        <v>2.5616829820695148</v>
      </c>
    </row>
    <row r="345" spans="3:14">
      <c r="C345" s="4">
        <f>Pressure!AB345*1000000</f>
        <v>6670954.1227280572</v>
      </c>
      <c r="D345" s="78">
        <f>Pressure!I345</f>
        <v>1.5059214621494855E-4</v>
      </c>
      <c r="E345" s="40">
        <f>Pressure!H345</f>
        <v>150.59214621494854</v>
      </c>
      <c r="F345" s="10">
        <f t="shared" si="34"/>
        <v>4.25</v>
      </c>
      <c r="G345" s="4">
        <f t="shared" si="33"/>
        <v>305086.29011480638</v>
      </c>
      <c r="H345" s="42">
        <f t="shared" si="35"/>
        <v>9.9705577408723709</v>
      </c>
      <c r="I345" s="10">
        <f t="shared" si="36"/>
        <v>1.2861256374949053</v>
      </c>
      <c r="J345" s="4">
        <f t="shared" si="37"/>
        <v>1292.0331966404376</v>
      </c>
      <c r="K345" s="4">
        <f t="shared" si="38"/>
        <v>290.46202882973733</v>
      </c>
      <c r="L345" s="42">
        <f>Pressure!Q345</f>
        <v>0.3933220126525101</v>
      </c>
      <c r="M345" s="10">
        <f t="shared" si="40"/>
        <v>1.535571610973995</v>
      </c>
      <c r="N345" s="10">
        <f t="shared" si="39"/>
        <v>2.5616829820695148</v>
      </c>
    </row>
    <row r="346" spans="3:14">
      <c r="C346" s="4">
        <f>Pressure!AB346*1000000</f>
        <v>6673387.0565253021</v>
      </c>
      <c r="D346" s="78">
        <f>Pressure!I346</f>
        <v>1.5059214621494855E-4</v>
      </c>
      <c r="E346" s="40">
        <f>Pressure!H346</f>
        <v>150.59214621494854</v>
      </c>
      <c r="F346" s="10">
        <f t="shared" si="34"/>
        <v>4.25</v>
      </c>
      <c r="G346" s="4">
        <f t="shared" si="33"/>
        <v>305197.55676911713</v>
      </c>
      <c r="H346" s="42">
        <f t="shared" si="35"/>
        <v>9.9734312227058837</v>
      </c>
      <c r="I346" s="10">
        <f t="shared" si="36"/>
        <v>1.2861490963237516</v>
      </c>
      <c r="J346" s="4">
        <f t="shared" si="37"/>
        <v>1292.5279834573637</v>
      </c>
      <c r="K346" s="4">
        <f t="shared" si="38"/>
        <v>290.57326187162533</v>
      </c>
      <c r="L346" s="42">
        <f>Pressure!Q346</f>
        <v>0.39451059480252521</v>
      </c>
      <c r="M346" s="10">
        <f t="shared" si="40"/>
        <v>1.5359816421431109</v>
      </c>
      <c r="N346" s="10">
        <f t="shared" si="39"/>
        <v>2.5616829820695148</v>
      </c>
    </row>
    <row r="347" spans="3:14">
      <c r="C347" s="4">
        <f>Pressure!AB347*1000000</f>
        <v>6675807.1498950282</v>
      </c>
      <c r="D347" s="78">
        <f>Pressure!I347</f>
        <v>1.5059214621494855E-4</v>
      </c>
      <c r="E347" s="40">
        <f>Pressure!H347</f>
        <v>150.59214621494854</v>
      </c>
      <c r="F347" s="10">
        <f t="shared" si="34"/>
        <v>4.25</v>
      </c>
      <c r="G347" s="4">
        <f t="shared" si="33"/>
        <v>305308.23618533218</v>
      </c>
      <c r="H347" s="42">
        <f t="shared" si="35"/>
        <v>9.9762893577163645</v>
      </c>
      <c r="I347" s="10">
        <f t="shared" si="36"/>
        <v>1.286172414379092</v>
      </c>
      <c r="J347" s="4">
        <f t="shared" si="37"/>
        <v>1293.0201589108942</v>
      </c>
      <c r="K347" s="4">
        <f t="shared" si="38"/>
        <v>290.68390785281559</v>
      </c>
      <c r="L347" s="42">
        <f>Pressure!Q347</f>
        <v>0.39569903870488216</v>
      </c>
      <c r="M347" s="10">
        <f t="shared" si="40"/>
        <v>1.536389462023948</v>
      </c>
      <c r="N347" s="10">
        <f t="shared" si="39"/>
        <v>2.5616829820695148</v>
      </c>
    </row>
    <row r="348" spans="3:14">
      <c r="C348" s="4">
        <f>Pressure!AB348*1000000</f>
        <v>6678214.3987837704</v>
      </c>
      <c r="D348" s="78">
        <f>Pressure!I348</f>
        <v>1.5059214621494855E-4</v>
      </c>
      <c r="E348" s="40">
        <f>Pressure!H348</f>
        <v>150.59214621494854</v>
      </c>
      <c r="F348" s="10">
        <f t="shared" si="34"/>
        <v>4.25</v>
      </c>
      <c r="G348" s="4">
        <f t="shared" ref="G348:G411" si="41">IF(C348/(1+(k-1)/2*N348^2)^(k/(k-1))&lt;patm*1000000,patm*1000000,C348/(1+(k-1)/2*N348^2)^(k/(k-1)))</f>
        <v>305418.32817807235</v>
      </c>
      <c r="H348" s="42">
        <f t="shared" si="35"/>
        <v>9.9791321440750629</v>
      </c>
      <c r="I348" s="10">
        <f t="shared" si="36"/>
        <v>1.2861955919094601</v>
      </c>
      <c r="J348" s="4">
        <f t="shared" si="37"/>
        <v>1293.5097221766753</v>
      </c>
      <c r="K348" s="4">
        <f t="shared" si="38"/>
        <v>290.7939665879851</v>
      </c>
      <c r="L348" s="42">
        <f>Pressure!Q348</f>
        <v>0.39688734515515633</v>
      </c>
      <c r="M348" s="10">
        <f t="shared" si="40"/>
        <v>1.536795070761632</v>
      </c>
      <c r="N348" s="10">
        <f t="shared" si="39"/>
        <v>2.5616829820695148</v>
      </c>
    </row>
    <row r="349" spans="3:14">
      <c r="C349" s="4">
        <f>Pressure!AB349*1000000</f>
        <v>6680608.799158996</v>
      </c>
      <c r="D349" s="78">
        <f>Pressure!I349</f>
        <v>1.5059214621494855E-4</v>
      </c>
      <c r="E349" s="40">
        <f>Pressure!H349</f>
        <v>150.59214621494854</v>
      </c>
      <c r="F349" s="10">
        <f t="shared" ref="F349:F412" si="42">aexit/E349</f>
        <v>4.25</v>
      </c>
      <c r="G349" s="4">
        <f t="shared" si="41"/>
        <v>305527.83256291563</v>
      </c>
      <c r="H349" s="42">
        <f t="shared" ref="H349:H412" si="43">1/(((k+1)/2)^(1/(k-1))*(patm*1000000/C349)^(1/k)*SQRT((k+1)/(k-1)*(1-(patm*1000000/C349)^((k-1)/k))))</f>
        <v>9.9819595799612131</v>
      </c>
      <c r="I349" s="10">
        <f t="shared" ref="I349:I412" si="44">etanoz*SQRT(2*k^2/(k-1)*(2/(k+1))^((k+1)/(k-1))*(1-(G349/C349)^((k-1)/k)))+(G349-patm*1000000)/C349*(aexit/E349)</f>
        <v>1.2862186291616657</v>
      </c>
      <c r="J349" s="4">
        <f t="shared" ref="J349:J412" si="45">I349*D349*C349</f>
        <v>1293.9966724346091</v>
      </c>
      <c r="K349" s="4">
        <f t="shared" ref="K349:K412" si="46">J349/4.4482</f>
        <v>290.90343789276767</v>
      </c>
      <c r="L349" s="42">
        <f>Pressure!Q349</f>
        <v>0.39807551494805166</v>
      </c>
      <c r="M349" s="10">
        <f t="shared" si="40"/>
        <v>1.5371984685003048</v>
      </c>
      <c r="N349" s="10">
        <f t="shared" si="39"/>
        <v>2.5616829820695148</v>
      </c>
    </row>
    <row r="350" spans="3:14">
      <c r="C350" s="4">
        <f>Pressure!AB350*1000000</f>
        <v>6682990.3470115047</v>
      </c>
      <c r="D350" s="78">
        <f>Pressure!I350</f>
        <v>1.5059214621494855E-4</v>
      </c>
      <c r="E350" s="40">
        <f>Pressure!H350</f>
        <v>150.59214621494854</v>
      </c>
      <c r="F350" s="10">
        <f t="shared" si="42"/>
        <v>4.25</v>
      </c>
      <c r="G350" s="4">
        <f t="shared" si="41"/>
        <v>305636.74915650714</v>
      </c>
      <c r="H350" s="42">
        <f t="shared" si="43"/>
        <v>9.9847716635649704</v>
      </c>
      <c r="I350" s="10">
        <f t="shared" si="44"/>
        <v>1.2862415263808262</v>
      </c>
      <c r="J350" s="4">
        <f t="shared" si="45"/>
        <v>1294.4810088693416</v>
      </c>
      <c r="K350" s="4">
        <f t="shared" si="46"/>
        <v>291.01232158386352</v>
      </c>
      <c r="L350" s="42">
        <f>Pressure!Q350</f>
        <v>0.39926354887740612</v>
      </c>
      <c r="M350" s="10">
        <f t="shared" si="40"/>
        <v>1.5375996553829265</v>
      </c>
      <c r="N350" s="10">
        <f t="shared" ref="N350:N413" si="47">N349-1/834*(me-mef)</f>
        <v>2.5616829820695148</v>
      </c>
    </row>
    <row r="351" spans="3:14">
      <c r="C351" s="4">
        <f>Pressure!AB351*1000000</f>
        <v>6685359.0383531805</v>
      </c>
      <c r="D351" s="78">
        <f>Pressure!I351</f>
        <v>1.5059214621494855E-4</v>
      </c>
      <c r="E351" s="40">
        <f>Pressure!H351</f>
        <v>150.59214621494854</v>
      </c>
      <c r="F351" s="10">
        <f t="shared" si="42"/>
        <v>4.25</v>
      </c>
      <c r="G351" s="4">
        <f t="shared" si="41"/>
        <v>305745.07777645625</v>
      </c>
      <c r="H351" s="42">
        <f t="shared" si="43"/>
        <v>9.987568393084711</v>
      </c>
      <c r="I351" s="10">
        <f t="shared" si="44"/>
        <v>1.2862642838103517</v>
      </c>
      <c r="J351" s="4">
        <f t="shared" si="45"/>
        <v>1294.9627306698094</v>
      </c>
      <c r="K351" s="4">
        <f t="shared" si="46"/>
        <v>291.12061747893739</v>
      </c>
      <c r="L351" s="42">
        <f>Pressure!Q351</f>
        <v>0.40045144773619751</v>
      </c>
      <c r="M351" s="10">
        <f t="shared" si="40"/>
        <v>1.5379986315515359</v>
      </c>
      <c r="N351" s="10">
        <f t="shared" si="47"/>
        <v>2.5616829820695148</v>
      </c>
    </row>
    <row r="352" spans="3:14">
      <c r="C352" s="4">
        <f>Pressure!AB352*1000000</f>
        <v>6687714.8692185562</v>
      </c>
      <c r="D352" s="78">
        <f>Pressure!I352</f>
        <v>1.5059214621494855E-4</v>
      </c>
      <c r="E352" s="40">
        <f>Pressure!H352</f>
        <v>150.59214621494854</v>
      </c>
      <c r="F352" s="10">
        <f t="shared" si="42"/>
        <v>4.25</v>
      </c>
      <c r="G352" s="4">
        <f t="shared" si="41"/>
        <v>305852.81824140815</v>
      </c>
      <c r="H352" s="42">
        <f t="shared" si="43"/>
        <v>9.9903497667289312</v>
      </c>
      <c r="I352" s="10">
        <f t="shared" si="44"/>
        <v>1.2862869016919649</v>
      </c>
      <c r="J352" s="4">
        <f t="shared" si="45"/>
        <v>1295.4418370295527</v>
      </c>
      <c r="K352" s="4">
        <f t="shared" si="46"/>
        <v>291.22832539668917</v>
      </c>
      <c r="L352" s="42">
        <f>Pressure!Q352</f>
        <v>0.40163921231654914</v>
      </c>
      <c r="M352" s="10">
        <f t="shared" si="40"/>
        <v>1.5383953971471964</v>
      </c>
      <c r="N352" s="10">
        <f t="shared" si="47"/>
        <v>2.5616829820695148</v>
      </c>
    </row>
    <row r="353" spans="3:14">
      <c r="C353" s="4">
        <f>Pressure!AB353*1000000</f>
        <v>6690057.835663639</v>
      </c>
      <c r="D353" s="78">
        <f>Pressure!I353</f>
        <v>1.5059214621494855E-4</v>
      </c>
      <c r="E353" s="40">
        <f>Pressure!H353</f>
        <v>150.59214621494854</v>
      </c>
      <c r="F353" s="10">
        <f t="shared" si="42"/>
        <v>4.25</v>
      </c>
      <c r="G353" s="4">
        <f t="shared" si="41"/>
        <v>305959.97037099011</v>
      </c>
      <c r="H353" s="42">
        <f t="shared" si="43"/>
        <v>9.9931157827148223</v>
      </c>
      <c r="I353" s="10">
        <f t="shared" si="44"/>
        <v>1.286309380265698</v>
      </c>
      <c r="J353" s="4">
        <f t="shared" si="45"/>
        <v>1295.9183271464801</v>
      </c>
      <c r="K353" s="4">
        <f t="shared" si="46"/>
        <v>291.33544515680052</v>
      </c>
      <c r="L353" s="42">
        <f>Pressure!Q353</f>
        <v>0.4028268434097354</v>
      </c>
      <c r="M353" s="10">
        <f t="shared" si="40"/>
        <v>1.5387899523098525</v>
      </c>
      <c r="N353" s="10">
        <f t="shared" si="47"/>
        <v>2.5616829820695148</v>
      </c>
    </row>
    <row r="354" spans="3:14">
      <c r="C354" s="4">
        <f>Pressure!AB354*1000000</f>
        <v>6692387.9337669257</v>
      </c>
      <c r="D354" s="78">
        <f>Pressure!I354</f>
        <v>1.5059214621494855E-4</v>
      </c>
      <c r="E354" s="40">
        <f>Pressure!H354</f>
        <v>150.59214621494854</v>
      </c>
      <c r="F354" s="10">
        <f t="shared" si="42"/>
        <v>4.25</v>
      </c>
      <c r="G354" s="4">
        <f t="shared" si="41"/>
        <v>306066.53398585791</v>
      </c>
      <c r="H354" s="42">
        <f t="shared" si="43"/>
        <v>9.9958664392695376</v>
      </c>
      <c r="I354" s="10">
        <f t="shared" si="44"/>
        <v>1.2863317197699078</v>
      </c>
      <c r="J354" s="4">
        <f t="shared" si="45"/>
        <v>1296.392200223074</v>
      </c>
      <c r="K354" s="4">
        <f t="shared" si="46"/>
        <v>291.4419765799816</v>
      </c>
      <c r="L354" s="42">
        <f>Pressure!Q354</f>
        <v>0.40401434180618734</v>
      </c>
      <c r="M354" s="10">
        <f t="shared" si="40"/>
        <v>1.5391822971784088</v>
      </c>
      <c r="N354" s="10">
        <f t="shared" si="47"/>
        <v>2.5616829820695148</v>
      </c>
    </row>
    <row r="355" spans="3:14">
      <c r="C355" s="4">
        <f>Pressure!AB355*1000000</f>
        <v>6694705.1596281789</v>
      </c>
      <c r="D355" s="78">
        <f>Pressure!I355</f>
        <v>1.5059214621494855E-4</v>
      </c>
      <c r="E355" s="40">
        <f>Pressure!H355</f>
        <v>150.59214621494854</v>
      </c>
      <c r="F355" s="10">
        <f t="shared" si="42"/>
        <v>4.25</v>
      </c>
      <c r="G355" s="4">
        <f t="shared" si="41"/>
        <v>306172.50890763995</v>
      </c>
      <c r="H355" s="42">
        <f t="shared" si="43"/>
        <v>9.9986017346287142</v>
      </c>
      <c r="I355" s="10">
        <f t="shared" si="44"/>
        <v>1.2863539204412711</v>
      </c>
      <c r="J355" s="4">
        <f t="shared" si="45"/>
        <v>1296.8634554661412</v>
      </c>
      <c r="K355" s="4">
        <f t="shared" si="46"/>
        <v>291.5479194879145</v>
      </c>
      <c r="L355" s="42">
        <f>Pressure!Q355</f>
        <v>0.40520170829549829</v>
      </c>
      <c r="M355" s="10">
        <f t="shared" si="40"/>
        <v>1.539572431890732</v>
      </c>
      <c r="N355" s="10">
        <f t="shared" si="47"/>
        <v>2.5616829820695148</v>
      </c>
    </row>
    <row r="356" spans="3:14">
      <c r="C356" s="4">
        <f>Pressure!AB356*1000000</f>
        <v>6697009.5093700625</v>
      </c>
      <c r="D356" s="78">
        <f>Pressure!I356</f>
        <v>1.5059214621494855E-4</v>
      </c>
      <c r="E356" s="40">
        <f>Pressure!H356</f>
        <v>150.59214621494854</v>
      </c>
      <c r="F356" s="10">
        <f t="shared" si="42"/>
        <v>4.25</v>
      </c>
      <c r="G356" s="4">
        <f t="shared" si="41"/>
        <v>306277.89495901199</v>
      </c>
      <c r="H356" s="42">
        <f t="shared" si="43"/>
        <v>10.001321667038448</v>
      </c>
      <c r="I356" s="10">
        <f t="shared" si="44"/>
        <v>1.2863759825148058</v>
      </c>
      <c r="J356" s="4">
        <f t="shared" si="45"/>
        <v>1297.3320920871465</v>
      </c>
      <c r="K356" s="4">
        <f t="shared" si="46"/>
        <v>291.65327370332864</v>
      </c>
      <c r="L356" s="42">
        <f>Pressure!Q356</f>
        <v>0.40638894366642947</v>
      </c>
      <c r="M356" s="10">
        <f t="shared" si="40"/>
        <v>1.5399603565837259</v>
      </c>
      <c r="N356" s="10">
        <f t="shared" si="47"/>
        <v>2.5616829820695148</v>
      </c>
    </row>
    <row r="357" spans="3:14">
      <c r="C357" s="4">
        <f>Pressure!AB357*1000000</f>
        <v>6699300.9791357061</v>
      </c>
      <c r="D357" s="78">
        <f>Pressure!I357</f>
        <v>1.5059214621494855E-4</v>
      </c>
      <c r="E357" s="40">
        <f>Pressure!H357</f>
        <v>150.59214621494854</v>
      </c>
      <c r="F357" s="10">
        <f t="shared" si="42"/>
        <v>4.25</v>
      </c>
      <c r="G357" s="4">
        <f t="shared" si="41"/>
        <v>306382.69196358568</v>
      </c>
      <c r="H357" s="42">
        <f t="shared" si="43"/>
        <v>10.004026234752397</v>
      </c>
      <c r="I357" s="10">
        <f t="shared" si="44"/>
        <v>1.286397906223854</v>
      </c>
      <c r="J357" s="4">
        <f t="shared" si="45"/>
        <v>1297.7981093017158</v>
      </c>
      <c r="K357" s="4">
        <f t="shared" si="46"/>
        <v>291.75803904988891</v>
      </c>
      <c r="L357" s="42">
        <f>Pressure!Q357</f>
        <v>0.40757604870691555</v>
      </c>
      <c r="M357" s="10">
        <f t="shared" si="40"/>
        <v>1.540346071393188</v>
      </c>
      <c r="N357" s="10">
        <f t="shared" si="47"/>
        <v>2.5616829820695148</v>
      </c>
    </row>
    <row r="358" spans="3:14">
      <c r="C358" s="4">
        <f>Pressure!AB358*1000000</f>
        <v>6701579.5650914991</v>
      </c>
      <c r="D358" s="78">
        <f>Pressure!I358</f>
        <v>1.5059214621494855E-4</v>
      </c>
      <c r="E358" s="40">
        <f>Pressure!H358</f>
        <v>150.59214621494854</v>
      </c>
      <c r="F358" s="10">
        <f t="shared" si="42"/>
        <v>4.25</v>
      </c>
      <c r="G358" s="4">
        <f t="shared" si="41"/>
        <v>306486.89974603651</v>
      </c>
      <c r="H358" s="42">
        <f t="shared" si="43"/>
        <v>10.006715436035121</v>
      </c>
      <c r="I358" s="10">
        <f t="shared" si="44"/>
        <v>1.2864196918001156</v>
      </c>
      <c r="J358" s="4">
        <f t="shared" si="45"/>
        <v>1298.2615063302067</v>
      </c>
      <c r="K358" s="4">
        <f t="shared" si="46"/>
        <v>291.8622153523238</v>
      </c>
      <c r="L358" s="42">
        <f>Pressure!Q358</f>
        <v>0.40876302420407024</v>
      </c>
      <c r="M358" s="10">
        <f t="shared" si="40"/>
        <v>1.5407295764539513</v>
      </c>
      <c r="N358" s="10">
        <f t="shared" si="47"/>
        <v>2.5616829820695148</v>
      </c>
    </row>
    <row r="359" spans="3:14">
      <c r="C359" s="4">
        <f>Pressure!AB359*1000000</f>
        <v>6703845.2634248035</v>
      </c>
      <c r="D359" s="78">
        <f>Pressure!I359</f>
        <v>1.5059214621494855E-4</v>
      </c>
      <c r="E359" s="40">
        <f>Pressure!H359</f>
        <v>150.59214621494854</v>
      </c>
      <c r="F359" s="10">
        <f t="shared" si="42"/>
        <v>4.25</v>
      </c>
      <c r="G359" s="4">
        <f t="shared" si="41"/>
        <v>306590.51813199901</v>
      </c>
      <c r="H359" s="42">
        <f t="shared" si="43"/>
        <v>10.009389269159369</v>
      </c>
      <c r="I359" s="10">
        <f t="shared" si="44"/>
        <v>1.2864413394736318</v>
      </c>
      <c r="J359" s="4">
        <f t="shared" si="45"/>
        <v>1298.7222823972411</v>
      </c>
      <c r="K359" s="4">
        <f t="shared" si="46"/>
        <v>291.96580243632053</v>
      </c>
      <c r="L359" s="42">
        <f>Pressure!Q359</f>
        <v>0.40994987094419177</v>
      </c>
      <c r="M359" s="10">
        <f t="shared" si="40"/>
        <v>1.5411108718998274</v>
      </c>
      <c r="N359" s="10">
        <f t="shared" si="47"/>
        <v>2.5616829820695148</v>
      </c>
    </row>
    <row r="360" spans="3:14">
      <c r="C360" s="4">
        <f>Pressure!AB360*1000000</f>
        <v>6706098.0703449966</v>
      </c>
      <c r="D360" s="78">
        <f>Pressure!I360</f>
        <v>1.5059214621494855E-4</v>
      </c>
      <c r="E360" s="40">
        <f>Pressure!H360</f>
        <v>150.59214621494854</v>
      </c>
      <c r="F360" s="10">
        <f t="shared" si="42"/>
        <v>4.25</v>
      </c>
      <c r="G360" s="4">
        <f t="shared" si="41"/>
        <v>306693.5469481147</v>
      </c>
      <c r="H360" s="42">
        <f t="shared" si="43"/>
        <v>10.012047732407348</v>
      </c>
      <c r="I360" s="10">
        <f t="shared" si="44"/>
        <v>1.2864628494728017</v>
      </c>
      <c r="J360" s="4">
        <f t="shared" si="45"/>
        <v>1299.1804367319182</v>
      </c>
      <c r="K360" s="4">
        <f t="shared" si="46"/>
        <v>292.06880012857295</v>
      </c>
      <c r="L360" s="42">
        <f>Pressure!Q360</f>
        <v>0.41113658971276845</v>
      </c>
      <c r="M360" s="10">
        <f t="shared" ref="M360:M423" si="48">(J360+J359)/2*(L360-L359)</f>
        <v>1.5414899578634793</v>
      </c>
      <c r="N360" s="10">
        <f t="shared" si="47"/>
        <v>2.5616829820695148</v>
      </c>
    </row>
    <row r="361" spans="3:14">
      <c r="C361" s="4">
        <f>Pressure!AB361*1000000</f>
        <v>6708337.9820832713</v>
      </c>
      <c r="D361" s="78">
        <f>Pressure!I361</f>
        <v>1.5059214621494855E-4</v>
      </c>
      <c r="E361" s="40">
        <f>Pressure!H361</f>
        <v>150.59214621494854</v>
      </c>
      <c r="F361" s="10">
        <f t="shared" si="42"/>
        <v>4.25</v>
      </c>
      <c r="G361" s="4">
        <f t="shared" si="41"/>
        <v>306795.98602202267</v>
      </c>
      <c r="H361" s="42">
        <f t="shared" si="43"/>
        <v>10.01469082407046</v>
      </c>
      <c r="I361" s="10">
        <f t="shared" si="44"/>
        <v>1.2864842220243857</v>
      </c>
      <c r="J361" s="4">
        <f t="shared" si="45"/>
        <v>1299.6359685677742</v>
      </c>
      <c r="K361" s="4">
        <f t="shared" si="46"/>
        <v>292.17120825677222</v>
      </c>
      <c r="L361" s="42">
        <f>Pressure!Q361</f>
        <v>0.4123231812944842</v>
      </c>
      <c r="M361" s="10">
        <f t="shared" si="48"/>
        <v>1.5418668344766955</v>
      </c>
      <c r="N361" s="10">
        <f t="shared" si="47"/>
        <v>2.5616829820695148</v>
      </c>
    </row>
    <row r="362" spans="3:14">
      <c r="C362" s="4">
        <f>Pressure!AB362*1000000</f>
        <v>6710564.994892573</v>
      </c>
      <c r="D362" s="78">
        <f>Pressure!I362</f>
        <v>1.5059214621494855E-4</v>
      </c>
      <c r="E362" s="40">
        <f>Pressure!H362</f>
        <v>150.59214621494854</v>
      </c>
      <c r="F362" s="10">
        <f t="shared" si="42"/>
        <v>4.25</v>
      </c>
      <c r="G362" s="4">
        <f t="shared" si="41"/>
        <v>306897.83518235688</v>
      </c>
      <c r="H362" s="42">
        <f t="shared" si="43"/>
        <v>10.017318542449294</v>
      </c>
      <c r="I362" s="10">
        <f t="shared" si="44"/>
        <v>1.286505457353512</v>
      </c>
      <c r="J362" s="4">
        <f t="shared" si="45"/>
        <v>1300.088877142769</v>
      </c>
      <c r="K362" s="4">
        <f t="shared" si="46"/>
        <v>292.27302664960411</v>
      </c>
      <c r="L362" s="42">
        <f>Pressure!Q362</f>
        <v>0.41350964647322391</v>
      </c>
      <c r="M362" s="10">
        <f t="shared" si="48"/>
        <v>1.5422415018700191</v>
      </c>
      <c r="N362" s="10">
        <f t="shared" si="47"/>
        <v>2.5616829820695148</v>
      </c>
    </row>
    <row r="363" spans="3:14">
      <c r="C363" s="4">
        <f>Pressure!AB363*1000000</f>
        <v>6712779.1050477969</v>
      </c>
      <c r="D363" s="78">
        <f>Pressure!I363</f>
        <v>1.5059214621494855E-4</v>
      </c>
      <c r="E363" s="40">
        <f>Pressure!H363</f>
        <v>150.59214621494854</v>
      </c>
      <c r="F363" s="10">
        <f t="shared" si="42"/>
        <v>4.25</v>
      </c>
      <c r="G363" s="4">
        <f t="shared" si="41"/>
        <v>306999.09425875521</v>
      </c>
      <c r="H363" s="42">
        <f t="shared" si="43"/>
        <v>10.019930885853796</v>
      </c>
      <c r="I363" s="10">
        <f t="shared" si="44"/>
        <v>1.2865265556836831</v>
      </c>
      <c r="J363" s="4">
        <f t="shared" si="45"/>
        <v>1300.5391616993265</v>
      </c>
      <c r="K363" s="4">
        <f t="shared" si="46"/>
        <v>292.37425513675794</v>
      </c>
      <c r="L363" s="42">
        <f>Pressure!Q363</f>
        <v>0.41469598603207919</v>
      </c>
      <c r="M363" s="10">
        <f t="shared" si="48"/>
        <v>1.5426139601732967</v>
      </c>
      <c r="N363" s="10">
        <f t="shared" si="47"/>
        <v>2.5616829820695148</v>
      </c>
    </row>
    <row r="364" spans="3:14">
      <c r="C364" s="4">
        <f>Pressure!AB364*1000000</f>
        <v>6714980.3088450516</v>
      </c>
      <c r="D364" s="78">
        <f>Pressure!I364</f>
        <v>1.5059214621494855E-4</v>
      </c>
      <c r="E364" s="40">
        <f>Pressure!H364</f>
        <v>150.59214621494854</v>
      </c>
      <c r="F364" s="10">
        <f t="shared" si="42"/>
        <v>4.25</v>
      </c>
      <c r="G364" s="4">
        <f t="shared" si="41"/>
        <v>307099.76308182551</v>
      </c>
      <c r="H364" s="42">
        <f t="shared" si="43"/>
        <v>10.022527852602472</v>
      </c>
      <c r="I364" s="10">
        <f t="shared" si="44"/>
        <v>1.2865475172367757</v>
      </c>
      <c r="J364" s="4">
        <f t="shared" si="45"/>
        <v>1300.9868214841845</v>
      </c>
      <c r="K364" s="4">
        <f t="shared" si="46"/>
        <v>292.47489354889268</v>
      </c>
      <c r="L364" s="42">
        <f>Pressure!Q364</f>
        <v>0.41588220075335353</v>
      </c>
      <c r="M364" s="10">
        <f t="shared" si="48"/>
        <v>1.5429842095149868</v>
      </c>
      <c r="N364" s="10">
        <f t="shared" si="47"/>
        <v>2.5616829820695148</v>
      </c>
    </row>
    <row r="365" spans="3:14">
      <c r="C365" s="4">
        <f>Pressure!AB365*1000000</f>
        <v>6717168.602602493</v>
      </c>
      <c r="D365" s="78">
        <f>Pressure!I365</f>
        <v>1.5059214621494855E-4</v>
      </c>
      <c r="E365" s="40">
        <f>Pressure!H365</f>
        <v>150.59214621494854</v>
      </c>
      <c r="F365" s="10">
        <f t="shared" si="42"/>
        <v>4.25</v>
      </c>
      <c r="G365" s="4">
        <f t="shared" si="41"/>
        <v>307199.84148318408</v>
      </c>
      <c r="H365" s="42">
        <f t="shared" si="43"/>
        <v>10.025109441023384</v>
      </c>
      <c r="I365" s="10">
        <f t="shared" si="44"/>
        <v>1.2865683422330543</v>
      </c>
      <c r="J365" s="4">
        <f t="shared" si="45"/>
        <v>1301.4318557485647</v>
      </c>
      <c r="K365" s="4">
        <f t="shared" si="46"/>
        <v>292.57494171767564</v>
      </c>
      <c r="L365" s="42">
        <f>Pressure!Q365</f>
        <v>0.41706829141856799</v>
      </c>
      <c r="M365" s="10">
        <f t="shared" si="48"/>
        <v>1.5433522500227732</v>
      </c>
      <c r="N365" s="10">
        <f t="shared" si="47"/>
        <v>2.5616829820695148</v>
      </c>
    </row>
    <row r="366" spans="3:14">
      <c r="C366" s="4">
        <f>Pressure!AB366*1000000</f>
        <v>6719343.9826597823</v>
      </c>
      <c r="D366" s="78">
        <f>Pressure!I366</f>
        <v>1.5059214621494855E-4</v>
      </c>
      <c r="E366" s="40">
        <f>Pressure!H366</f>
        <v>150.59214621494854</v>
      </c>
      <c r="F366" s="10">
        <f t="shared" si="42"/>
        <v>4.25</v>
      </c>
      <c r="G366" s="4">
        <f t="shared" si="41"/>
        <v>307299.3292954308</v>
      </c>
      <c r="H366" s="42">
        <f t="shared" si="43"/>
        <v>10.02767564945345</v>
      </c>
      <c r="I366" s="10">
        <f t="shared" si="44"/>
        <v>1.2865890308911709</v>
      </c>
      <c r="J366" s="4">
        <f t="shared" si="45"/>
        <v>1301.8742637480623</v>
      </c>
      <c r="K366" s="4">
        <f t="shared" si="46"/>
        <v>292.67439947575701</v>
      </c>
      <c r="L366" s="42">
        <f>Pressure!Q366</f>
        <v>0.41825425880846656</v>
      </c>
      <c r="M366" s="10">
        <f t="shared" si="48"/>
        <v>1.5437180818231917</v>
      </c>
      <c r="N366" s="10">
        <f t="shared" si="47"/>
        <v>2.5616829820695148</v>
      </c>
    </row>
    <row r="367" spans="3:14">
      <c r="C367" s="4">
        <f>Pressure!AB367*1000000</f>
        <v>6721506.4453783361</v>
      </c>
      <c r="D367" s="78">
        <f>Pressure!I367</f>
        <v>1.5059214621494855E-4</v>
      </c>
      <c r="E367" s="40">
        <f>Pressure!H367</f>
        <v>150.59214621494854</v>
      </c>
      <c r="F367" s="10">
        <f t="shared" si="42"/>
        <v>4.25</v>
      </c>
      <c r="G367" s="4">
        <f t="shared" si="41"/>
        <v>307398.22635216027</v>
      </c>
      <c r="H367" s="42">
        <f t="shared" si="43"/>
        <v>10.030226476238836</v>
      </c>
      <c r="I367" s="10">
        <f t="shared" si="44"/>
        <v>1.286609583428175</v>
      </c>
      <c r="J367" s="4">
        <f t="shared" si="45"/>
        <v>1302.3140447426974</v>
      </c>
      <c r="K367" s="4">
        <f t="shared" si="46"/>
        <v>292.77326665678197</v>
      </c>
      <c r="L367" s="42">
        <f>Pressure!Q367</f>
        <v>0.41944010370302159</v>
      </c>
      <c r="M367" s="10">
        <f t="shared" si="48"/>
        <v>1.5440817050418367</v>
      </c>
      <c r="N367" s="10">
        <f t="shared" si="47"/>
        <v>2.5616829820695148</v>
      </c>
    </row>
    <row r="368" spans="3:14">
      <c r="C368" s="4">
        <f>Pressure!AB368*1000000</f>
        <v>6723655.9871411743</v>
      </c>
      <c r="D368" s="78">
        <f>Pressure!I368</f>
        <v>1.5059214621494855E-4</v>
      </c>
      <c r="E368" s="40">
        <f>Pressure!H368</f>
        <v>150.59214621494854</v>
      </c>
      <c r="F368" s="10">
        <f t="shared" si="42"/>
        <v>4.25</v>
      </c>
      <c r="G368" s="4">
        <f t="shared" si="41"/>
        <v>307496.53248795524</v>
      </c>
      <c r="H368" s="42">
        <f t="shared" si="43"/>
        <v>10.032761919734732</v>
      </c>
      <c r="I368" s="10">
        <f t="shared" si="44"/>
        <v>1.2866300000595157</v>
      </c>
      <c r="J368" s="4">
        <f t="shared" si="45"/>
        <v>1302.7511979968829</v>
      </c>
      <c r="K368" s="4">
        <f t="shared" si="46"/>
        <v>292.87154309538306</v>
      </c>
      <c r="L368" s="42">
        <f>Pressure!Q368</f>
        <v>0.42062582688143912</v>
      </c>
      <c r="M368" s="10">
        <f t="shared" si="48"/>
        <v>1.5444431198031052</v>
      </c>
      <c r="N368" s="10">
        <f t="shared" si="47"/>
        <v>2.5616829820695148</v>
      </c>
    </row>
    <row r="369" spans="3:14">
      <c r="C369" s="4">
        <f>Pressure!AB369*1000000</f>
        <v>6725792.604352463</v>
      </c>
      <c r="D369" s="78">
        <f>Pressure!I369</f>
        <v>1.5059214621494855E-4</v>
      </c>
      <c r="E369" s="40">
        <f>Pressure!H369</f>
        <v>150.59214621494854</v>
      </c>
      <c r="F369" s="10">
        <f t="shared" si="42"/>
        <v>4.25</v>
      </c>
      <c r="G369" s="4">
        <f t="shared" si="41"/>
        <v>307594.2475383656</v>
      </c>
      <c r="H369" s="42">
        <f t="shared" si="43"/>
        <v>10.035281978304845</v>
      </c>
      <c r="I369" s="10">
        <f t="shared" si="44"/>
        <v>1.2866502809990445</v>
      </c>
      <c r="J369" s="4">
        <f t="shared" si="45"/>
        <v>1303.1857227793325</v>
      </c>
      <c r="K369" s="4">
        <f t="shared" si="46"/>
        <v>292.96922862715985</v>
      </c>
      <c r="L369" s="42">
        <f>Pressure!Q369</f>
        <v>0.42181142912216441</v>
      </c>
      <c r="M369" s="10">
        <f t="shared" si="48"/>
        <v>1.5448023262305099</v>
      </c>
      <c r="N369" s="10">
        <f t="shared" si="47"/>
        <v>2.5616829820695148</v>
      </c>
    </row>
    <row r="370" spans="3:14">
      <c r="C370" s="4">
        <f>Pressure!AB370*1000000</f>
        <v>6727916.293438632</v>
      </c>
      <c r="D370" s="78">
        <f>Pressure!I370</f>
        <v>1.5059214621494855E-4</v>
      </c>
      <c r="E370" s="40">
        <f>Pressure!H370</f>
        <v>150.59214621494854</v>
      </c>
      <c r="F370" s="10">
        <f t="shared" si="42"/>
        <v>4.25</v>
      </c>
      <c r="G370" s="4">
        <f t="shared" si="41"/>
        <v>307691.37133995933</v>
      </c>
      <c r="H370" s="42">
        <f t="shared" si="43"/>
        <v>10.037786650322737</v>
      </c>
      <c r="I370" s="10">
        <f t="shared" si="44"/>
        <v>1.2866704264590312</v>
      </c>
      <c r="J370" s="4">
        <f t="shared" si="45"/>
        <v>1303.6176183632874</v>
      </c>
      <c r="K370" s="4">
        <f t="shared" si="46"/>
        <v>293.06632308872969</v>
      </c>
      <c r="L370" s="42">
        <f>Pressure!Q370</f>
        <v>0.42299691120288729</v>
      </c>
      <c r="M370" s="10">
        <f t="shared" si="48"/>
        <v>1.5451593244465651</v>
      </c>
      <c r="N370" s="10">
        <f t="shared" si="47"/>
        <v>2.5616829820695148</v>
      </c>
    </row>
    <row r="371" spans="3:14">
      <c r="C371" s="4">
        <f>Pressure!AB371*1000000</f>
        <v>6730027.0508472985</v>
      </c>
      <c r="D371" s="78">
        <f>Pressure!I371</f>
        <v>1.5059214621494855E-4</v>
      </c>
      <c r="E371" s="40">
        <f>Pressure!H371</f>
        <v>150.59214621494854</v>
      </c>
      <c r="F371" s="10">
        <f t="shared" si="42"/>
        <v>4.25</v>
      </c>
      <c r="G371" s="4">
        <f t="shared" si="41"/>
        <v>307787.90373027336</v>
      </c>
      <c r="H371" s="42">
        <f t="shared" si="43"/>
        <v>10.040275934170529</v>
      </c>
      <c r="I371" s="10">
        <f t="shared" si="44"/>
        <v>1.2866904366501586</v>
      </c>
      <c r="J371" s="4">
        <f t="shared" si="45"/>
        <v>1304.0468840262984</v>
      </c>
      <c r="K371" s="4">
        <f t="shared" si="46"/>
        <v>293.16282631767871</v>
      </c>
      <c r="L371" s="42">
        <f>Pressure!Q371</f>
        <v>0.42418227390054747</v>
      </c>
      <c r="M371" s="10">
        <f t="shared" si="48"/>
        <v>1.5455141145725986</v>
      </c>
      <c r="N371" s="10">
        <f t="shared" si="47"/>
        <v>2.5616829820695148</v>
      </c>
    </row>
    <row r="372" spans="3:14">
      <c r="C372" s="4">
        <f>Pressure!AB372*1000000</f>
        <v>6732124.8730476024</v>
      </c>
      <c r="D372" s="78">
        <f>Pressure!I372</f>
        <v>1.5059214621494855E-4</v>
      </c>
      <c r="E372" s="40">
        <f>Pressure!H372</f>
        <v>150.59214621494854</v>
      </c>
      <c r="F372" s="10">
        <f t="shared" si="42"/>
        <v>4.25</v>
      </c>
      <c r="G372" s="4">
        <f t="shared" si="41"/>
        <v>307883.84454782913</v>
      </c>
      <c r="H372" s="42">
        <f t="shared" si="43"/>
        <v>10.042749828239337</v>
      </c>
      <c r="I372" s="10">
        <f t="shared" si="44"/>
        <v>1.2867103117815322</v>
      </c>
      <c r="J372" s="4">
        <f t="shared" si="45"/>
        <v>1304.4735190502929</v>
      </c>
      <c r="K372" s="4">
        <f t="shared" si="46"/>
        <v>293.258738152577</v>
      </c>
      <c r="L372" s="42">
        <f>Pressure!Q372</f>
        <v>0.42536751799133998</v>
      </c>
      <c r="M372" s="10">
        <f t="shared" si="48"/>
        <v>1.5458666967291188</v>
      </c>
      <c r="N372" s="10">
        <f t="shared" si="47"/>
        <v>2.5616829820695148</v>
      </c>
    </row>
    <row r="373" spans="3:14">
      <c r="C373" s="4">
        <f>Pressure!AB373*1000000</f>
        <v>6734209.7565299803</v>
      </c>
      <c r="D373" s="78">
        <f>Pressure!I373</f>
        <v>1.5059214621494855E-4</v>
      </c>
      <c r="E373" s="40">
        <f>Pressure!H373</f>
        <v>150.59214621494854</v>
      </c>
      <c r="F373" s="10">
        <f t="shared" si="42"/>
        <v>4.25</v>
      </c>
      <c r="G373" s="4">
        <f t="shared" si="41"/>
        <v>307979.19363212172</v>
      </c>
      <c r="H373" s="42">
        <f t="shared" si="43"/>
        <v>10.04520833092902</v>
      </c>
      <c r="I373" s="10">
        <f t="shared" si="44"/>
        <v>1.2867300520606824</v>
      </c>
      <c r="J373" s="4">
        <f t="shared" si="45"/>
        <v>1304.8975227215292</v>
      </c>
      <c r="K373" s="4">
        <f t="shared" si="46"/>
        <v>293.3540584329682</v>
      </c>
      <c r="L373" s="42">
        <f>Pressure!Q373</f>
        <v>0.42655264425072048</v>
      </c>
      <c r="M373" s="10">
        <f t="shared" si="48"/>
        <v>1.5462170710354162</v>
      </c>
      <c r="N373" s="10">
        <f t="shared" si="47"/>
        <v>2.5616829820695148</v>
      </c>
    </row>
    <row r="374" spans="3:14">
      <c r="C374" s="4">
        <f>Pressure!AB374*1000000</f>
        <v>6736281.6978067365</v>
      </c>
      <c r="D374" s="78">
        <f>Pressure!I374</f>
        <v>1.5059214621494855E-4</v>
      </c>
      <c r="E374" s="40">
        <f>Pressure!H374</f>
        <v>150.59214621494854</v>
      </c>
      <c r="F374" s="10">
        <f t="shared" si="42"/>
        <v>4.25</v>
      </c>
      <c r="G374" s="4">
        <f t="shared" si="41"/>
        <v>308073.95082364668</v>
      </c>
      <c r="H374" s="42">
        <f t="shared" si="43"/>
        <v>10.047651440648826</v>
      </c>
      <c r="I374" s="10">
        <f t="shared" si="44"/>
        <v>1.2867496576935764</v>
      </c>
      <c r="J374" s="4">
        <f t="shared" si="45"/>
        <v>1305.3188943307132</v>
      </c>
      <c r="K374" s="4">
        <f t="shared" si="46"/>
        <v>293.44878699939596</v>
      </c>
      <c r="L374" s="42">
        <f>Pressure!Q374</f>
        <v>0.42773765345341058</v>
      </c>
      <c r="M374" s="10">
        <f t="shared" si="48"/>
        <v>1.5465652376098458</v>
      </c>
      <c r="N374" s="10">
        <f t="shared" si="47"/>
        <v>2.5616829820695148</v>
      </c>
    </row>
    <row r="375" spans="3:14">
      <c r="C375" s="4">
        <f>Pressure!AB375*1000000</f>
        <v>6738340.6934113521</v>
      </c>
      <c r="D375" s="78">
        <f>Pressure!I375</f>
        <v>1.5059214621494855E-4</v>
      </c>
      <c r="E375" s="40">
        <f>Pressure!H375</f>
        <v>150.59214621494854</v>
      </c>
      <c r="F375" s="10">
        <f t="shared" si="42"/>
        <v>4.25</v>
      </c>
      <c r="G375" s="4">
        <f t="shared" si="41"/>
        <v>308168.11596386769</v>
      </c>
      <c r="H375" s="42">
        <f t="shared" si="43"/>
        <v>10.050079155816649</v>
      </c>
      <c r="I375" s="10">
        <f t="shared" si="44"/>
        <v>1.2867691288846164</v>
      </c>
      <c r="J375" s="4">
        <f t="shared" si="45"/>
        <v>1305.7376331728574</v>
      </c>
      <c r="K375" s="4">
        <f t="shared" si="46"/>
        <v>293.54292369337202</v>
      </c>
      <c r="L375" s="42">
        <f>Pressure!Q375</f>
        <v>0.42892254637340321</v>
      </c>
      <c r="M375" s="10">
        <f t="shared" si="48"/>
        <v>1.5469111965697619</v>
      </c>
      <c r="N375" s="10">
        <f t="shared" si="47"/>
        <v>2.5616829820695148</v>
      </c>
    </row>
    <row r="376" spans="3:14">
      <c r="C376" s="4">
        <f>Pressure!AB376*1000000</f>
        <v>6740386.7398989061</v>
      </c>
      <c r="D376" s="78">
        <f>Pressure!I376</f>
        <v>1.5059214621494855E-4</v>
      </c>
      <c r="E376" s="40">
        <f>Pressure!H376</f>
        <v>150.59214621494854</v>
      </c>
      <c r="F376" s="10">
        <f t="shared" si="42"/>
        <v>4.25</v>
      </c>
      <c r="G376" s="4">
        <f t="shared" si="41"/>
        <v>308261.68889523647</v>
      </c>
      <c r="H376" s="42">
        <f t="shared" si="43"/>
        <v>10.052491474859467</v>
      </c>
      <c r="I376" s="10">
        <f t="shared" si="44"/>
        <v>1.2867884658366489</v>
      </c>
      <c r="J376" s="4">
        <f t="shared" si="45"/>
        <v>1306.1537385473664</v>
      </c>
      <c r="K376" s="4">
        <f t="shared" si="46"/>
        <v>293.63646835739547</v>
      </c>
      <c r="L376" s="42">
        <f>Pressure!Q376</f>
        <v>0.43010732378396788</v>
      </c>
      <c r="M376" s="10">
        <f t="shared" si="48"/>
        <v>1.547254948031437</v>
      </c>
      <c r="N376" s="10">
        <f t="shared" si="47"/>
        <v>2.5616829820695148</v>
      </c>
    </row>
    <row r="377" spans="3:14">
      <c r="C377" s="4">
        <f>Pressure!AB377*1000000</f>
        <v>6742419.8338454673</v>
      </c>
      <c r="D377" s="78">
        <f>Pressure!I377</f>
        <v>1.5059214621494855E-4</v>
      </c>
      <c r="E377" s="40">
        <f>Pressure!H377</f>
        <v>150.59214621494854</v>
      </c>
      <c r="F377" s="10">
        <f t="shared" si="42"/>
        <v>4.25</v>
      </c>
      <c r="G377" s="4">
        <f t="shared" si="41"/>
        <v>308354.66946116451</v>
      </c>
      <c r="H377" s="42">
        <f t="shared" si="43"/>
        <v>10.054888396212684</v>
      </c>
      <c r="I377" s="10">
        <f t="shared" si="44"/>
        <v>1.2868076687509644</v>
      </c>
      <c r="J377" s="4">
        <f t="shared" si="45"/>
        <v>1306.5672097579143</v>
      </c>
      <c r="K377" s="4">
        <f t="shared" si="46"/>
        <v>293.72942083492518</v>
      </c>
      <c r="L377" s="42">
        <f>Pressure!Q377</f>
        <v>0.43129198645765598</v>
      </c>
      <c r="M377" s="10">
        <f t="shared" si="48"/>
        <v>1.5475964921101317</v>
      </c>
      <c r="N377" s="10">
        <f t="shared" si="47"/>
        <v>2.5616829820695148</v>
      </c>
    </row>
    <row r="378" spans="3:14">
      <c r="C378" s="4">
        <f>Pressure!AB378*1000000</f>
        <v>6744439.9718492413</v>
      </c>
      <c r="D378" s="78">
        <f>Pressure!I378</f>
        <v>1.5059214621494855E-4</v>
      </c>
      <c r="E378" s="40">
        <f>Pressure!H378</f>
        <v>150.59214621494854</v>
      </c>
      <c r="F378" s="10">
        <f t="shared" si="42"/>
        <v>4.25</v>
      </c>
      <c r="G378" s="4">
        <f t="shared" si="41"/>
        <v>308447.05750607577</v>
      </c>
      <c r="H378" s="42">
        <f t="shared" si="43"/>
        <v>10.057269918321451</v>
      </c>
      <c r="I378" s="10">
        <f t="shared" si="44"/>
        <v>1.2868267378273139</v>
      </c>
      <c r="J378" s="4">
        <f t="shared" si="45"/>
        <v>1306.9780461126766</v>
      </c>
      <c r="K378" s="4">
        <f t="shared" si="46"/>
        <v>293.8217809704322</v>
      </c>
      <c r="L378" s="42">
        <f>Pressure!Q378</f>
        <v>0.43247653516630608</v>
      </c>
      <c r="M378" s="10">
        <f t="shared" si="48"/>
        <v>1.5479358289200396</v>
      </c>
      <c r="N378" s="10">
        <f t="shared" si="47"/>
        <v>2.5616829820695148</v>
      </c>
    </row>
    <row r="379" spans="3:14">
      <c r="C379" s="4">
        <f>Pressure!AB379*1000000</f>
        <v>6746447.1505287709</v>
      </c>
      <c r="D379" s="78">
        <f>Pressure!I379</f>
        <v>1.5059214621494855E-4</v>
      </c>
      <c r="E379" s="40">
        <f>Pressure!H379</f>
        <v>150.59214621494854</v>
      </c>
      <c r="F379" s="10">
        <f t="shared" si="42"/>
        <v>4.25</v>
      </c>
      <c r="G379" s="4">
        <f t="shared" si="41"/>
        <v>308538.8528753242</v>
      </c>
      <c r="H379" s="42">
        <f t="shared" si="43"/>
        <v>10.059636039638614</v>
      </c>
      <c r="I379" s="10">
        <f t="shared" si="44"/>
        <v>1.2868456732638962</v>
      </c>
      <c r="J379" s="4">
        <f t="shared" si="45"/>
        <v>1307.3862469239646</v>
      </c>
      <c r="K379" s="4">
        <f t="shared" si="46"/>
        <v>293.91354860931716</v>
      </c>
      <c r="L379" s="42">
        <f>Pressure!Q379</f>
        <v>0.4336609706810492</v>
      </c>
      <c r="M379" s="10">
        <f t="shared" si="48"/>
        <v>1.5482729585744446</v>
      </c>
      <c r="N379" s="10">
        <f t="shared" si="47"/>
        <v>2.5616829820695148</v>
      </c>
    </row>
    <row r="380" spans="3:14">
      <c r="C380" s="4">
        <f>Pressure!AB380*1000000</f>
        <v>6748441.3665249413</v>
      </c>
      <c r="D380" s="78">
        <f>Pressure!I380</f>
        <v>1.5059214621494855E-4</v>
      </c>
      <c r="E380" s="40">
        <f>Pressure!H380</f>
        <v>150.59214621494854</v>
      </c>
      <c r="F380" s="10">
        <f t="shared" si="42"/>
        <v>4.25</v>
      </c>
      <c r="G380" s="4">
        <f t="shared" si="41"/>
        <v>308630.05541528563</v>
      </c>
      <c r="H380" s="42">
        <f t="shared" si="43"/>
        <v>10.061986758627031</v>
      </c>
      <c r="I380" s="10">
        <f t="shared" si="44"/>
        <v>1.2868644752573821</v>
      </c>
      <c r="J380" s="4">
        <f t="shared" si="45"/>
        <v>1307.7918115086338</v>
      </c>
      <c r="K380" s="4">
        <f t="shared" si="46"/>
        <v>294.00472359800233</v>
      </c>
      <c r="L380" s="42">
        <f>Pressure!Q380</f>
        <v>0.43484529377231407</v>
      </c>
      <c r="M380" s="10">
        <f t="shared" si="48"/>
        <v>1.54860788118548</v>
      </c>
      <c r="N380" s="10">
        <f t="shared" si="47"/>
        <v>2.5616829820695148</v>
      </c>
    </row>
    <row r="381" spans="3:14">
      <c r="C381" s="4">
        <f>Pressure!AB381*1000000</f>
        <v>6750422.6164993513</v>
      </c>
      <c r="D381" s="78">
        <f>Pressure!I381</f>
        <v>1.5059214621494855E-4</v>
      </c>
      <c r="E381" s="40">
        <f>Pressure!H381</f>
        <v>150.59214621494854</v>
      </c>
      <c r="F381" s="10">
        <f t="shared" si="42"/>
        <v>4.25</v>
      </c>
      <c r="G381" s="4">
        <f t="shared" si="41"/>
        <v>308720.66497328324</v>
      </c>
      <c r="H381" s="42">
        <f t="shared" si="43"/>
        <v>10.064322073757676</v>
      </c>
      <c r="I381" s="10">
        <f t="shared" si="44"/>
        <v>1.2868831440029052</v>
      </c>
      <c r="J381" s="4">
        <f t="shared" si="45"/>
        <v>1308.1947391877522</v>
      </c>
      <c r="K381" s="4">
        <f t="shared" si="46"/>
        <v>294.09530578385693</v>
      </c>
      <c r="L381" s="42">
        <f>Pressure!Q381</f>
        <v>0.43602950520983236</v>
      </c>
      <c r="M381" s="10">
        <f t="shared" si="48"/>
        <v>1.5489405968643402</v>
      </c>
      <c r="N381" s="10">
        <f t="shared" si="47"/>
        <v>2.5616829820695148</v>
      </c>
    </row>
    <row r="382" spans="3:14">
      <c r="C382" s="4">
        <f>Pressure!AB382*1000000</f>
        <v>6752390.8971350845</v>
      </c>
      <c r="D382" s="78">
        <f>Pressure!I382</f>
        <v>1.5059214621494855E-4</v>
      </c>
      <c r="E382" s="40">
        <f>Pressure!H382</f>
        <v>150.59214621494854</v>
      </c>
      <c r="F382" s="10">
        <f t="shared" si="42"/>
        <v>4.25</v>
      </c>
      <c r="G382" s="4">
        <f t="shared" si="41"/>
        <v>308810.68139762274</v>
      </c>
      <c r="H382" s="42">
        <f t="shared" si="43"/>
        <v>10.066641983510573</v>
      </c>
      <c r="I382" s="10">
        <f t="shared" si="44"/>
        <v>1.2869016796940729</v>
      </c>
      <c r="J382" s="4">
        <f t="shared" si="45"/>
        <v>1308.5950292867567</v>
      </c>
      <c r="K382" s="4">
        <f t="shared" si="46"/>
        <v>294.18529501523238</v>
      </c>
      <c r="L382" s="42">
        <f>Pressure!Q382</f>
        <v>0.4372136057626439</v>
      </c>
      <c r="M382" s="10">
        <f t="shared" si="48"/>
        <v>1.5492711057211239</v>
      </c>
      <c r="N382" s="10">
        <f t="shared" si="47"/>
        <v>2.5616829820695148</v>
      </c>
    </row>
    <row r="383" spans="3:14">
      <c r="C383" s="4">
        <f>Pressure!AB383*1000000</f>
        <v>6754346.2051362181</v>
      </c>
      <c r="D383" s="78">
        <f>Pressure!I383</f>
        <v>1.5059214621494855E-4</v>
      </c>
      <c r="E383" s="40">
        <f>Pressure!H383</f>
        <v>150.59214621494854</v>
      </c>
      <c r="F383" s="10">
        <f t="shared" si="42"/>
        <v>4.25</v>
      </c>
      <c r="G383" s="4">
        <f t="shared" si="41"/>
        <v>308900.10453756986</v>
      </c>
      <c r="H383" s="42">
        <f t="shared" si="43"/>
        <v>10.06894648637422</v>
      </c>
      <c r="I383" s="10">
        <f t="shared" si="44"/>
        <v>1.2869200825229674</v>
      </c>
      <c r="J383" s="4">
        <f t="shared" si="45"/>
        <v>1308.9926811353544</v>
      </c>
      <c r="K383" s="4">
        <f t="shared" si="46"/>
        <v>294.2746911414402</v>
      </c>
      <c r="L383" s="42">
        <f>Pressure!Q383</f>
        <v>0.43839759619910196</v>
      </c>
      <c r="M383" s="10">
        <f t="shared" si="48"/>
        <v>1.5495994078649644</v>
      </c>
      <c r="N383" s="10">
        <f t="shared" si="47"/>
        <v>2.5616829820695148</v>
      </c>
    </row>
    <row r="384" spans="3:14">
      <c r="C384" s="4">
        <f>Pressure!AB384*1000000</f>
        <v>6756288.5372285871</v>
      </c>
      <c r="D384" s="78">
        <f>Pressure!I384</f>
        <v>1.5059214621494855E-4</v>
      </c>
      <c r="E384" s="40">
        <f>Pressure!H384</f>
        <v>150.59214621494854</v>
      </c>
      <c r="F384" s="10">
        <f t="shared" si="42"/>
        <v>4.25</v>
      </c>
      <c r="G384" s="4">
        <f t="shared" si="41"/>
        <v>308988.93424338556</v>
      </c>
      <c r="H384" s="42">
        <f t="shared" si="43"/>
        <v>10.071235580846476</v>
      </c>
      <c r="I384" s="10">
        <f t="shared" si="44"/>
        <v>1.2869383526801581</v>
      </c>
      <c r="J384" s="4">
        <f t="shared" si="45"/>
        <v>1309.3876940676766</v>
      </c>
      <c r="K384" s="4">
        <f t="shared" si="46"/>
        <v>294.36349401278642</v>
      </c>
      <c r="L384" s="42">
        <f>Pressure!Q384</f>
        <v>0.43958147728687841</v>
      </c>
      <c r="M384" s="10">
        <f t="shared" si="48"/>
        <v>1.5499255034039374</v>
      </c>
      <c r="N384" s="10">
        <f t="shared" si="47"/>
        <v>2.5616829820695148</v>
      </c>
    </row>
    <row r="385" spans="3:14">
      <c r="C385" s="4">
        <f>Pressure!AB385*1000000</f>
        <v>6758217.8901587417</v>
      </c>
      <c r="D385" s="78">
        <f>Pressure!I385</f>
        <v>1.5059214621494855E-4</v>
      </c>
      <c r="E385" s="40">
        <f>Pressure!H385</f>
        <v>150.59214621494854</v>
      </c>
      <c r="F385" s="10">
        <f t="shared" si="42"/>
        <v>4.25</v>
      </c>
      <c r="G385" s="4">
        <f t="shared" si="41"/>
        <v>309077.17036627803</v>
      </c>
      <c r="H385" s="42">
        <f t="shared" si="43"/>
        <v>10.073509265433382</v>
      </c>
      <c r="I385" s="10">
        <f t="shared" si="44"/>
        <v>1.2869564903546962</v>
      </c>
      <c r="J385" s="4">
        <f t="shared" si="45"/>
        <v>1309.780067422068</v>
      </c>
      <c r="K385" s="4">
        <f t="shared" si="46"/>
        <v>294.45170348052426</v>
      </c>
      <c r="L385" s="42">
        <f>Pressure!Q385</f>
        <v>0.44076524979296894</v>
      </c>
      <c r="M385" s="10">
        <f t="shared" si="48"/>
        <v>1.5502493924451195</v>
      </c>
      <c r="N385" s="10">
        <f t="shared" si="47"/>
        <v>2.5616829820695148</v>
      </c>
    </row>
    <row r="386" spans="3:14">
      <c r="C386" s="4">
        <f>Pressure!AB386*1000000</f>
        <v>6760134.2606948605</v>
      </c>
      <c r="D386" s="78">
        <f>Pressure!I386</f>
        <v>1.5059214621494855E-4</v>
      </c>
      <c r="E386" s="40">
        <f>Pressure!H386</f>
        <v>150.59214621494854</v>
      </c>
      <c r="F386" s="10">
        <f t="shared" si="42"/>
        <v>4.25</v>
      </c>
      <c r="G386" s="4">
        <f t="shared" si="41"/>
        <v>309164.81275844463</v>
      </c>
      <c r="H386" s="42">
        <f t="shared" si="43"/>
        <v>10.075767538650222</v>
      </c>
      <c r="I386" s="10">
        <f t="shared" si="44"/>
        <v>1.2869744957341285</v>
      </c>
      <c r="J386" s="4">
        <f t="shared" si="45"/>
        <v>1310.1698005412716</v>
      </c>
      <c r="K386" s="4">
        <f t="shared" si="46"/>
        <v>294.53931939689573</v>
      </c>
      <c r="L386" s="42">
        <f>Pressure!Q386</f>
        <v>0.44194891448369822</v>
      </c>
      <c r="M386" s="10">
        <f t="shared" si="48"/>
        <v>1.5505710750945225</v>
      </c>
      <c r="N386" s="10">
        <f t="shared" si="47"/>
        <v>2.5616829820695148</v>
      </c>
    </row>
    <row r="387" spans="3:14">
      <c r="C387" s="4">
        <f>Pressure!AB387*1000000</f>
        <v>6762037.6456259927</v>
      </c>
      <c r="D387" s="78">
        <f>Pressure!I387</f>
        <v>1.5059214621494855E-4</v>
      </c>
      <c r="E387" s="40">
        <f>Pressure!H387</f>
        <v>150.59214621494854</v>
      </c>
      <c r="F387" s="10">
        <f t="shared" si="42"/>
        <v>4.25</v>
      </c>
      <c r="G387" s="4">
        <f t="shared" si="41"/>
        <v>309251.86127303739</v>
      </c>
      <c r="H387" s="42">
        <f t="shared" si="43"/>
        <v>10.078010399020624</v>
      </c>
      <c r="I387" s="10">
        <f t="shared" si="44"/>
        <v>1.2869923690044949</v>
      </c>
      <c r="J387" s="4">
        <f t="shared" si="45"/>
        <v>1310.556892772275</v>
      </c>
      <c r="K387" s="4">
        <f t="shared" si="46"/>
        <v>294.62634161509709</v>
      </c>
      <c r="L387" s="42">
        <f>Pressure!Q387</f>
        <v>0.44313247212472506</v>
      </c>
      <c r="M387" s="10">
        <f t="shared" si="48"/>
        <v>1.5508905514571318</v>
      </c>
      <c r="N387" s="10">
        <f t="shared" si="47"/>
        <v>2.5616829820695148</v>
      </c>
    </row>
    <row r="388" spans="3:14">
      <c r="C388" s="4">
        <f>Pressure!AB388*1000000</f>
        <v>6763928.0417625327</v>
      </c>
      <c r="D388" s="78">
        <f>Pressure!I388</f>
        <v>1.5059214621494855E-4</v>
      </c>
      <c r="E388" s="40">
        <f>Pressure!H388</f>
        <v>150.59214621494854</v>
      </c>
      <c r="F388" s="10">
        <f t="shared" si="42"/>
        <v>4.25</v>
      </c>
      <c r="G388" s="4">
        <f t="shared" si="41"/>
        <v>309338.31576418423</v>
      </c>
      <c r="H388" s="42">
        <f t="shared" si="43"/>
        <v>10.080237845077171</v>
      </c>
      <c r="I388" s="10">
        <f t="shared" si="44"/>
        <v>1.2870101103503377</v>
      </c>
      <c r="J388" s="4">
        <f t="shared" si="45"/>
        <v>1310.9413434664068</v>
      </c>
      <c r="K388" s="4">
        <f t="shared" si="46"/>
        <v>294.71276998930057</v>
      </c>
      <c r="L388" s="42">
        <f>Pressure!Q388</f>
        <v>0.4443159234810477</v>
      </c>
      <c r="M388" s="10">
        <f t="shared" si="48"/>
        <v>1.5512078216370384</v>
      </c>
      <c r="N388" s="10">
        <f t="shared" si="47"/>
        <v>2.5616829820695148</v>
      </c>
    </row>
    <row r="389" spans="3:14">
      <c r="C389" s="4">
        <f>Pressure!AB389*1000000</f>
        <v>6765805.4459359534</v>
      </c>
      <c r="D389" s="78">
        <f>Pressure!I389</f>
        <v>1.5059214621494855E-4</v>
      </c>
      <c r="E389" s="40">
        <f>Pressure!H389</f>
        <v>150.59214621494854</v>
      </c>
      <c r="F389" s="10">
        <f t="shared" si="42"/>
        <v>4.25</v>
      </c>
      <c r="G389" s="4">
        <f t="shared" si="41"/>
        <v>309424.17608697724</v>
      </c>
      <c r="H389" s="42">
        <f t="shared" si="43"/>
        <v>10.082449875361055</v>
      </c>
      <c r="I389" s="10">
        <f t="shared" si="44"/>
        <v>1.287027719954704</v>
      </c>
      <c r="J389" s="4">
        <f t="shared" si="45"/>
        <v>1311.3231519792819</v>
      </c>
      <c r="K389" s="4">
        <f t="shared" si="46"/>
        <v>294.79860437464185</v>
      </c>
      <c r="L389" s="42">
        <f>Pressure!Q389</f>
        <v>0.44549926931700873</v>
      </c>
      <c r="M389" s="10">
        <f t="shared" si="48"/>
        <v>1.5515228857370469</v>
      </c>
      <c r="N389" s="10">
        <f t="shared" si="47"/>
        <v>2.5616829820695148</v>
      </c>
    </row>
    <row r="390" spans="3:14">
      <c r="C390" s="4">
        <f>Pressure!AB390*1000000</f>
        <v>6767669.8549986063</v>
      </c>
      <c r="D390" s="78">
        <f>Pressure!I390</f>
        <v>1.5059214621494855E-4</v>
      </c>
      <c r="E390" s="40">
        <f>Pressure!H390</f>
        <v>150.59214621494854</v>
      </c>
      <c r="F390" s="10">
        <f t="shared" si="42"/>
        <v>4.25</v>
      </c>
      <c r="G390" s="4">
        <f t="shared" si="41"/>
        <v>309509.44209746341</v>
      </c>
      <c r="H390" s="42">
        <f t="shared" si="43"/>
        <v>10.084646488421875</v>
      </c>
      <c r="I390" s="10">
        <f t="shared" si="44"/>
        <v>1.2870451979991482</v>
      </c>
      <c r="J390" s="4">
        <f t="shared" si="45"/>
        <v>1311.7023176707619</v>
      </c>
      <c r="K390" s="4">
        <f t="shared" si="46"/>
        <v>294.88384462721143</v>
      </c>
      <c r="L390" s="42">
        <f>Pressure!Q390</f>
        <v>0.44668251039630047</v>
      </c>
      <c r="M390" s="10">
        <f t="shared" si="48"/>
        <v>1.5518357438592223</v>
      </c>
      <c r="N390" s="10">
        <f t="shared" si="47"/>
        <v>2.5616829820695148</v>
      </c>
    </row>
    <row r="391" spans="3:14">
      <c r="C391" s="4">
        <f>Pressure!AB391*1000000</f>
        <v>6769521.2658244316</v>
      </c>
      <c r="D391" s="78">
        <f>Pressure!I391</f>
        <v>1.5059214621494855E-4</v>
      </c>
      <c r="E391" s="40">
        <f>Pressure!H391</f>
        <v>150.59214621494854</v>
      </c>
      <c r="F391" s="10">
        <f t="shared" si="42"/>
        <v>4.25</v>
      </c>
      <c r="G391" s="4">
        <f t="shared" si="41"/>
        <v>309594.11365267693</v>
      </c>
      <c r="H391" s="42">
        <f t="shared" si="43"/>
        <v>10.086827682818468</v>
      </c>
      <c r="I391" s="10">
        <f t="shared" si="44"/>
        <v>1.287062544663744</v>
      </c>
      <c r="J391" s="4">
        <f t="shared" si="45"/>
        <v>1312.0788399050984</v>
      </c>
      <c r="K391" s="4">
        <f t="shared" si="46"/>
        <v>294.9684906040867</v>
      </c>
      <c r="L391" s="42">
        <f>Pressure!Q391</f>
        <v>0.44786564748197</v>
      </c>
      <c r="M391" s="10">
        <f t="shared" si="48"/>
        <v>1.5521463961044619</v>
      </c>
      <c r="N391" s="10">
        <f t="shared" si="47"/>
        <v>2.5616829820695148</v>
      </c>
    </row>
    <row r="392" spans="3:14">
      <c r="C392" s="4">
        <f>Pressure!AB392*1000000</f>
        <v>6771359.675308262</v>
      </c>
      <c r="D392" s="78">
        <f>Pressure!I392</f>
        <v>1.5059214621494855E-4</v>
      </c>
      <c r="E392" s="40">
        <f>Pressure!H392</f>
        <v>150.59214621494854</v>
      </c>
      <c r="F392" s="10">
        <f t="shared" si="42"/>
        <v>4.25</v>
      </c>
      <c r="G392" s="4">
        <f t="shared" si="41"/>
        <v>309678.1906106075</v>
      </c>
      <c r="H392" s="42">
        <f t="shared" si="43"/>
        <v>10.088993457118098</v>
      </c>
      <c r="I392" s="10">
        <f t="shared" si="44"/>
        <v>1.2870797601270816</v>
      </c>
      <c r="J392" s="4">
        <f t="shared" si="45"/>
        <v>1312.4527180507926</v>
      </c>
      <c r="K392" s="4">
        <f t="shared" si="46"/>
        <v>295.05254216330036</v>
      </c>
      <c r="L392" s="42">
        <f>Pressure!Q392</f>
        <v>0.44904868133642417</v>
      </c>
      <c r="M392" s="10">
        <f t="shared" si="48"/>
        <v>1.5524548425725881</v>
      </c>
      <c r="N392" s="10">
        <f t="shared" si="47"/>
        <v>2.5616829820695148</v>
      </c>
    </row>
    <row r="393" spans="3:14">
      <c r="C393" s="4">
        <f>Pressure!AB393*1000000</f>
        <v>6773185.0803656112</v>
      </c>
      <c r="D393" s="78">
        <f>Pressure!I393</f>
        <v>1.5059214621494855E-4</v>
      </c>
      <c r="E393" s="40">
        <f>Pressure!H393</f>
        <v>150.59214621494854</v>
      </c>
      <c r="F393" s="10">
        <f t="shared" si="42"/>
        <v>4.25</v>
      </c>
      <c r="G393" s="4">
        <f t="shared" si="41"/>
        <v>309761.6728301908</v>
      </c>
      <c r="H393" s="42">
        <f t="shared" si="43"/>
        <v>10.091143809896241</v>
      </c>
      <c r="I393" s="10">
        <f t="shared" si="44"/>
        <v>1.2870968445662712</v>
      </c>
      <c r="J393" s="4">
        <f t="shared" si="45"/>
        <v>1312.8239514805507</v>
      </c>
      <c r="K393" s="4">
        <f t="shared" si="46"/>
        <v>295.13599916383049</v>
      </c>
      <c r="L393" s="42">
        <f>Pressure!Q393</f>
        <v>0.45023161272143492</v>
      </c>
      <c r="M393" s="10">
        <f t="shared" si="48"/>
        <v>1.552761083362552</v>
      </c>
      <c r="N393" s="10">
        <f t="shared" si="47"/>
        <v>2.5616829820695148</v>
      </c>
    </row>
    <row r="394" spans="3:14">
      <c r="C394" s="4">
        <f>Pressure!AB394*1000000</f>
        <v>6774997.4779336834</v>
      </c>
      <c r="D394" s="78">
        <f>Pressure!I394</f>
        <v>1.5059214621494855E-4</v>
      </c>
      <c r="E394" s="40">
        <f>Pressure!H394</f>
        <v>150.59214621494854</v>
      </c>
      <c r="F394" s="10">
        <f t="shared" si="42"/>
        <v>4.25</v>
      </c>
      <c r="G394" s="4">
        <f t="shared" si="41"/>
        <v>309844.56017135427</v>
      </c>
      <c r="H394" s="42">
        <f t="shared" si="43"/>
        <v>10.093278739737739</v>
      </c>
      <c r="I394" s="10">
        <f t="shared" si="44"/>
        <v>1.2871137981569558</v>
      </c>
      <c r="J394" s="4">
        <f t="shared" si="45"/>
        <v>1313.1925395714909</v>
      </c>
      <c r="K394" s="4">
        <f t="shared" si="46"/>
        <v>295.21886146564697</v>
      </c>
      <c r="L394" s="42">
        <f>Pressure!Q394</f>
        <v>0.45141444239814421</v>
      </c>
      <c r="M394" s="10">
        <f t="shared" si="48"/>
        <v>1.5530651185721833</v>
      </c>
      <c r="N394" s="10">
        <f t="shared" si="47"/>
        <v>2.5616829820695148</v>
      </c>
    </row>
    <row r="395" spans="3:14">
      <c r="C395" s="4">
        <f>Pressure!AB395*1000000</f>
        <v>6776796.8649699977</v>
      </c>
      <c r="D395" s="78">
        <f>Pressure!I395</f>
        <v>1.5059214621494855E-4</v>
      </c>
      <c r="E395" s="40">
        <f>Pressure!H395</f>
        <v>150.59214621494854</v>
      </c>
      <c r="F395" s="10">
        <f t="shared" si="42"/>
        <v>4.25</v>
      </c>
      <c r="G395" s="4">
        <f t="shared" si="41"/>
        <v>309926.85249495448</v>
      </c>
      <c r="H395" s="42">
        <f t="shared" si="43"/>
        <v>10.09539824523522</v>
      </c>
      <c r="I395" s="10">
        <f t="shared" si="44"/>
        <v>1.2871306210733042</v>
      </c>
      <c r="J395" s="4">
        <f t="shared" si="45"/>
        <v>1313.5584817048623</v>
      </c>
      <c r="K395" s="4">
        <f t="shared" si="46"/>
        <v>295.30112892964848</v>
      </c>
      <c r="L395" s="42">
        <f>Pressure!Q395</f>
        <v>0.4525971711270691</v>
      </c>
      <c r="M395" s="10">
        <f t="shared" si="48"/>
        <v>1.5533669482981647</v>
      </c>
      <c r="N395" s="10">
        <f t="shared" si="47"/>
        <v>2.5616829820695148</v>
      </c>
    </row>
    <row r="396" spans="3:14">
      <c r="C396" s="4">
        <f>Pressure!AB396*1000000</f>
        <v>6778583.2384539582</v>
      </c>
      <c r="D396" s="78">
        <f>Pressure!I396</f>
        <v>1.5059214621494855E-4</v>
      </c>
      <c r="E396" s="40">
        <f>Pressure!H396</f>
        <v>150.59214621494854</v>
      </c>
      <c r="F396" s="10">
        <f t="shared" si="42"/>
        <v>4.25</v>
      </c>
      <c r="G396" s="4">
        <f t="shared" si="41"/>
        <v>310008.54966284893</v>
      </c>
      <c r="H396" s="42">
        <f t="shared" si="43"/>
        <v>10.097502324990964</v>
      </c>
      <c r="I396" s="10">
        <f t="shared" si="44"/>
        <v>1.2871473134880294</v>
      </c>
      <c r="J396" s="4">
        <f t="shared" si="45"/>
        <v>1313.9217772663649</v>
      </c>
      <c r="K396" s="4">
        <f t="shared" si="46"/>
        <v>295.38280141773413</v>
      </c>
      <c r="L396" s="42">
        <f>Pressure!Q396</f>
        <v>0.453779799668107</v>
      </c>
      <c r="M396" s="10">
        <f t="shared" si="48"/>
        <v>1.5536665726365131</v>
      </c>
      <c r="N396" s="10">
        <f t="shared" si="47"/>
        <v>2.5616829820695148</v>
      </c>
    </row>
    <row r="397" spans="3:14">
      <c r="C397" s="4">
        <f>Pressure!AB397*1000000</f>
        <v>6780356.5953851053</v>
      </c>
      <c r="D397" s="78">
        <f>Pressure!I397</f>
        <v>1.5059214621494855E-4</v>
      </c>
      <c r="E397" s="40">
        <f>Pressure!H397</f>
        <v>150.59214621494854</v>
      </c>
      <c r="F397" s="10">
        <f t="shared" si="42"/>
        <v>4.25</v>
      </c>
      <c r="G397" s="4">
        <f t="shared" si="41"/>
        <v>310089.6515378161</v>
      </c>
      <c r="H397" s="42">
        <f t="shared" si="43"/>
        <v>10.099590977614797</v>
      </c>
      <c r="I397" s="10">
        <f t="shared" si="44"/>
        <v>1.2871638755723767</v>
      </c>
      <c r="J397" s="4">
        <f t="shared" si="45"/>
        <v>1314.2824256457943</v>
      </c>
      <c r="K397" s="4">
        <f t="shared" si="46"/>
        <v>295.46387879272385</v>
      </c>
      <c r="L397" s="42">
        <f>Pressure!Q397</f>
        <v>0.45496232878054049</v>
      </c>
      <c r="M397" s="10">
        <f t="shared" si="48"/>
        <v>1.5539639916818482</v>
      </c>
      <c r="N397" s="10">
        <f t="shared" si="47"/>
        <v>2.5616829820695148</v>
      </c>
    </row>
    <row r="398" spans="3:14">
      <c r="C398" s="4">
        <f>Pressure!AB398*1000000</f>
        <v>6782116.9327842919</v>
      </c>
      <c r="D398" s="78">
        <f>Pressure!I398</f>
        <v>1.5059214621494855E-4</v>
      </c>
      <c r="E398" s="40">
        <f>Pressure!H398</f>
        <v>150.59214621494854</v>
      </c>
      <c r="F398" s="10">
        <f t="shared" si="42"/>
        <v>4.25</v>
      </c>
      <c r="G398" s="4">
        <f t="shared" si="41"/>
        <v>310170.15798360901</v>
      </c>
      <c r="H398" s="42">
        <f t="shared" si="43"/>
        <v>10.101664201725562</v>
      </c>
      <c r="I398" s="10">
        <f t="shared" si="44"/>
        <v>1.287180307496139</v>
      </c>
      <c r="J398" s="4">
        <f t="shared" si="45"/>
        <v>1314.6404262372796</v>
      </c>
      <c r="K398" s="4">
        <f t="shared" si="46"/>
        <v>295.54436091841188</v>
      </c>
      <c r="L398" s="42">
        <f>Pressure!Q398</f>
        <v>0.4561447592230426</v>
      </c>
      <c r="M398" s="10">
        <f t="shared" si="48"/>
        <v>1.5542592055279965</v>
      </c>
      <c r="N398" s="10">
        <f t="shared" si="47"/>
        <v>2.5616829820695148</v>
      </c>
    </row>
    <row r="399" spans="3:14">
      <c r="C399" s="4">
        <f>Pressure!AB399*1000000</f>
        <v>6783864.24769329</v>
      </c>
      <c r="D399" s="78">
        <f>Pressure!I399</f>
        <v>1.5059214621494855E-4</v>
      </c>
      <c r="E399" s="40">
        <f>Pressure!H399</f>
        <v>150.59214621494854</v>
      </c>
      <c r="F399" s="10">
        <f t="shared" si="42"/>
        <v>4.25</v>
      </c>
      <c r="G399" s="4">
        <f t="shared" si="41"/>
        <v>310250.06886493741</v>
      </c>
      <c r="H399" s="42">
        <f t="shared" si="43"/>
        <v>10.103721995950606</v>
      </c>
      <c r="I399" s="10">
        <f t="shared" si="44"/>
        <v>1.2871966094276577</v>
      </c>
      <c r="J399" s="4">
        <f t="shared" si="45"/>
        <v>1314.9957784392052</v>
      </c>
      <c r="K399" s="4">
        <f t="shared" si="46"/>
        <v>295.62424765954887</v>
      </c>
      <c r="L399" s="42">
        <f>Pressure!Q399</f>
        <v>0.45732709175368164</v>
      </c>
      <c r="M399" s="10">
        <f t="shared" si="48"/>
        <v>1.5545522142675956</v>
      </c>
      <c r="N399" s="10">
        <f t="shared" si="47"/>
        <v>2.5616829820695148</v>
      </c>
    </row>
    <row r="400" spans="3:14">
      <c r="C400" s="4">
        <f>Pressure!AB400*1000000</f>
        <v>6785598.5371747492</v>
      </c>
      <c r="D400" s="78">
        <f>Pressure!I400</f>
        <v>1.5059214621494855E-4</v>
      </c>
      <c r="E400" s="40">
        <f>Pressure!H400</f>
        <v>150.59214621494854</v>
      </c>
      <c r="F400" s="10">
        <f t="shared" si="42"/>
        <v>4.25</v>
      </c>
      <c r="G400" s="4">
        <f t="shared" si="41"/>
        <v>310329.38404746592</v>
      </c>
      <c r="H400" s="42">
        <f t="shared" si="43"/>
        <v>10.105764358925752</v>
      </c>
      <c r="I400" s="10">
        <f t="shared" si="44"/>
        <v>1.2872127815338266</v>
      </c>
      <c r="J400" s="4">
        <f t="shared" si="45"/>
        <v>1315.3484816542004</v>
      </c>
      <c r="K400" s="4">
        <f t="shared" si="46"/>
        <v>295.70353888183996</v>
      </c>
      <c r="L400" s="42">
        <f>Pressure!Q400</f>
        <v>0.45850932712992643</v>
      </c>
      <c r="M400" s="10">
        <f t="shared" si="48"/>
        <v>1.5548430179924244</v>
      </c>
      <c r="N400" s="10">
        <f t="shared" si="47"/>
        <v>2.5616829820695148</v>
      </c>
    </row>
    <row r="401" spans="3:14">
      <c r="C401" s="4">
        <f>Pressure!AB401*1000000</f>
        <v>6787319.798312542</v>
      </c>
      <c r="D401" s="78">
        <f>Pressure!I401</f>
        <v>1.5059214621494855E-4</v>
      </c>
      <c r="E401" s="40">
        <f>Pressure!H401</f>
        <v>150.59214621494854</v>
      </c>
      <c r="F401" s="10">
        <f t="shared" si="42"/>
        <v>4.25</v>
      </c>
      <c r="G401" s="4">
        <f t="shared" si="41"/>
        <v>310408.10339782969</v>
      </c>
      <c r="H401" s="42">
        <f t="shared" si="43"/>
        <v>10.107791289295729</v>
      </c>
      <c r="I401" s="10">
        <f t="shared" si="44"/>
        <v>1.2872288239800989</v>
      </c>
      <c r="J401" s="4">
        <f t="shared" si="45"/>
        <v>1315.6985352892111</v>
      </c>
      <c r="K401" s="4">
        <f t="shared" si="46"/>
        <v>295.78223445196062</v>
      </c>
      <c r="L401" s="42">
        <f>Pressure!Q401</f>
        <v>0.45969146610865119</v>
      </c>
      <c r="M401" s="10">
        <f t="shared" si="48"/>
        <v>1.5551316167931648</v>
      </c>
      <c r="N401" s="10">
        <f t="shared" si="47"/>
        <v>2.5616829820695148</v>
      </c>
    </row>
    <row r="402" spans="3:14">
      <c r="C402" s="4">
        <f>Pressure!AB402*1000000</f>
        <v>6789028.0282111224</v>
      </c>
      <c r="D402" s="78">
        <f>Pressure!I402</f>
        <v>1.5059214621494855E-4</v>
      </c>
      <c r="E402" s="40">
        <f>Pressure!H402</f>
        <v>150.59214621494854</v>
      </c>
      <c r="F402" s="10">
        <f t="shared" si="42"/>
        <v>4.25</v>
      </c>
      <c r="G402" s="4">
        <f t="shared" si="41"/>
        <v>310486.22678360529</v>
      </c>
      <c r="H402" s="42">
        <f t="shared" si="43"/>
        <v>10.109802785713413</v>
      </c>
      <c r="I402" s="10">
        <f t="shared" si="44"/>
        <v>1.2872447369304865</v>
      </c>
      <c r="J402" s="4">
        <f t="shared" si="45"/>
        <v>1316.0459387553694</v>
      </c>
      <c r="K402" s="4">
        <f t="shared" si="46"/>
        <v>295.86033423752741</v>
      </c>
      <c r="L402" s="42">
        <f>Pressure!Q402</f>
        <v>0.46087350944614058</v>
      </c>
      <c r="M402" s="10">
        <f t="shared" si="48"/>
        <v>1.5554180107594595</v>
      </c>
      <c r="N402" s="10">
        <f t="shared" si="47"/>
        <v>2.5616829820695148</v>
      </c>
    </row>
    <row r="403" spans="3:14">
      <c r="C403" s="4">
        <f>Pressure!AB403*1000000</f>
        <v>6790723.2239956241</v>
      </c>
      <c r="D403" s="78">
        <f>Pressure!I403</f>
        <v>1.5059214621494855E-4</v>
      </c>
      <c r="E403" s="40">
        <f>Pressure!H403</f>
        <v>150.59214621494854</v>
      </c>
      <c r="F403" s="10">
        <f t="shared" si="42"/>
        <v>4.25</v>
      </c>
      <c r="G403" s="4">
        <f t="shared" si="41"/>
        <v>310563.75407331483</v>
      </c>
      <c r="H403" s="42">
        <f t="shared" si="43"/>
        <v>10.111798846839955</v>
      </c>
      <c r="I403" s="10">
        <f t="shared" si="44"/>
        <v>1.2872605205475636</v>
      </c>
      <c r="J403" s="4">
        <f t="shared" si="45"/>
        <v>1316.3906914680115</v>
      </c>
      <c r="K403" s="4">
        <f t="shared" si="46"/>
        <v>295.9378381071021</v>
      </c>
      <c r="L403" s="42">
        <f>Pressure!Q403</f>
        <v>0.46205545789809477</v>
      </c>
      <c r="M403" s="10">
        <f t="shared" si="48"/>
        <v>1.5557021999800078</v>
      </c>
      <c r="N403" s="10">
        <f t="shared" si="47"/>
        <v>2.5616829820695148</v>
      </c>
    </row>
    <row r="404" spans="3:14">
      <c r="C404" s="4">
        <f>Pressure!AB404*1000000</f>
        <v>6792405.3828125624</v>
      </c>
      <c r="D404" s="78">
        <f>Pressure!I404</f>
        <v>1.5059214621494855E-4</v>
      </c>
      <c r="E404" s="40">
        <f>Pressure!H404</f>
        <v>150.59214621494854</v>
      </c>
      <c r="F404" s="10">
        <f t="shared" si="42"/>
        <v>4.25</v>
      </c>
      <c r="G404" s="4">
        <f t="shared" si="41"/>
        <v>310640.68513645843</v>
      </c>
      <c r="H404" s="42">
        <f t="shared" si="43"/>
        <v>10.113779471345605</v>
      </c>
      <c r="I404" s="10">
        <f t="shared" si="44"/>
        <v>1.2872761749924784</v>
      </c>
      <c r="J404" s="4">
        <f t="shared" si="45"/>
        <v>1316.7327928468237</v>
      </c>
      <c r="K404" s="4">
        <f t="shared" si="46"/>
        <v>296.01474593022431</v>
      </c>
      <c r="L404" s="42">
        <f>Pressure!Q404</f>
        <v>0.46323731221963427</v>
      </c>
      <c r="M404" s="10">
        <f t="shared" si="48"/>
        <v>1.5559841845423161</v>
      </c>
      <c r="N404" s="10">
        <f t="shared" si="47"/>
        <v>2.5616829820695148</v>
      </c>
    </row>
    <row r="405" spans="3:14">
      <c r="C405" s="4">
        <f>Pressure!AB405*1000000</f>
        <v>6794074.5018285671</v>
      </c>
      <c r="D405" s="78">
        <f>Pressure!I405</f>
        <v>1.5059214621494855E-4</v>
      </c>
      <c r="E405" s="40">
        <f>Pressure!H405</f>
        <v>150.59214621494854</v>
      </c>
      <c r="F405" s="10">
        <f t="shared" si="42"/>
        <v>4.25</v>
      </c>
      <c r="G405" s="4">
        <f t="shared" si="41"/>
        <v>310717.01984345604</v>
      </c>
      <c r="H405" s="42">
        <f t="shared" si="43"/>
        <v>10.115744657908241</v>
      </c>
      <c r="I405" s="10">
        <f t="shared" si="44"/>
        <v>1.2872917004249456</v>
      </c>
      <c r="J405" s="4">
        <f t="shared" si="45"/>
        <v>1317.0722423155819</v>
      </c>
      <c r="K405" s="4">
        <f t="shared" si="46"/>
        <v>296.09105757735307</v>
      </c>
      <c r="L405" s="42">
        <f>Pressure!Q405</f>
        <v>0.46441907316530506</v>
      </c>
      <c r="M405" s="10">
        <f t="shared" si="48"/>
        <v>1.5562639645330136</v>
      </c>
      <c r="N405" s="10">
        <f t="shared" si="47"/>
        <v>2.5616829820695148</v>
      </c>
    </row>
    <row r="406" spans="3:14">
      <c r="C406" s="4">
        <f>Pressure!AB406*1000000</f>
        <v>6795730.5782320015</v>
      </c>
      <c r="D406" s="78">
        <f>Pressure!I406</f>
        <v>1.5059214621494855E-4</v>
      </c>
      <c r="E406" s="40">
        <f>Pressure!H406</f>
        <v>150.59214621494854</v>
      </c>
      <c r="F406" s="10">
        <f t="shared" si="42"/>
        <v>4.25</v>
      </c>
      <c r="G406" s="4">
        <f t="shared" si="41"/>
        <v>310792.7580657216</v>
      </c>
      <c r="H406" s="42">
        <f t="shared" si="43"/>
        <v>10.117694405215278</v>
      </c>
      <c r="I406" s="10">
        <f t="shared" si="44"/>
        <v>1.2873070970032647</v>
      </c>
      <c r="J406" s="4">
        <f t="shared" si="45"/>
        <v>1317.4090393024828</v>
      </c>
      <c r="K406" s="4">
        <f t="shared" si="46"/>
        <v>296.16677291994131</v>
      </c>
      <c r="L406" s="42">
        <f>Pressure!Q406</f>
        <v>0.46560074148908354</v>
      </c>
      <c r="M406" s="10">
        <f t="shared" si="48"/>
        <v>1.556541540037691</v>
      </c>
      <c r="N406" s="10">
        <f t="shared" si="47"/>
        <v>2.5616829820695148</v>
      </c>
    </row>
    <row r="407" spans="3:14">
      <c r="C407" s="4">
        <f>Pressure!AB407*1000000</f>
        <v>6797373.6092312019</v>
      </c>
      <c r="D407" s="78">
        <f>Pressure!I407</f>
        <v>1.5059214621494855E-4</v>
      </c>
      <c r="E407" s="40">
        <f>Pressure!H407</f>
        <v>150.59214621494854</v>
      </c>
      <c r="F407" s="10">
        <f t="shared" si="42"/>
        <v>4.25</v>
      </c>
      <c r="G407" s="4">
        <f t="shared" si="41"/>
        <v>310867.89967558248</v>
      </c>
      <c r="H407" s="42">
        <f t="shared" si="43"/>
        <v>10.119628711961601</v>
      </c>
      <c r="I407" s="10">
        <f t="shared" si="44"/>
        <v>1.2873223648843077</v>
      </c>
      <c r="J407" s="4">
        <f t="shared" si="45"/>
        <v>1317.743183239784</v>
      </c>
      <c r="K407" s="4">
        <f t="shared" si="46"/>
        <v>296.24189183035475</v>
      </c>
      <c r="L407" s="42">
        <f>Pressure!Q407</f>
        <v>0.46678231794438146</v>
      </c>
      <c r="M407" s="10">
        <f t="shared" si="48"/>
        <v>1.5568169111409742</v>
      </c>
      <c r="N407" s="10">
        <f t="shared" si="47"/>
        <v>2.5616829820695148</v>
      </c>
    </row>
    <row r="408" spans="3:14">
      <c r="C408" s="4">
        <f>Pressure!AB408*1000000</f>
        <v>6799003.5920558898</v>
      </c>
      <c r="D408" s="78">
        <f>Pressure!I408</f>
        <v>1.5059214621494855E-4</v>
      </c>
      <c r="E408" s="40">
        <f>Pressure!H408</f>
        <v>150.59214621494854</v>
      </c>
      <c r="F408" s="10">
        <f t="shared" si="42"/>
        <v>4.25</v>
      </c>
      <c r="G408" s="4">
        <f t="shared" si="41"/>
        <v>310942.44454634399</v>
      </c>
      <c r="H408" s="42">
        <f t="shared" si="43"/>
        <v>10.121547576851235</v>
      </c>
      <c r="I408" s="10">
        <f t="shared" si="44"/>
        <v>1.2873375042235373</v>
      </c>
      <c r="J408" s="4">
        <f t="shared" si="45"/>
        <v>1318.0746735640928</v>
      </c>
      <c r="K408" s="4">
        <f t="shared" si="46"/>
        <v>296.31641418193715</v>
      </c>
      <c r="L408" s="42">
        <f>Pressure!Q408</f>
        <v>0.46796380328405085</v>
      </c>
      <c r="M408" s="10">
        <f t="shared" si="48"/>
        <v>1.5570900779262804</v>
      </c>
      <c r="N408" s="10">
        <f t="shared" si="47"/>
        <v>2.5616829820695148</v>
      </c>
    </row>
    <row r="409" spans="3:14">
      <c r="C409" s="4">
        <f>Pressure!AB409*1000000</f>
        <v>6800620.5239558881</v>
      </c>
      <c r="D409" s="78">
        <f>Pressure!I409</f>
        <v>1.5059214621494855E-4</v>
      </c>
      <c r="E409" s="40">
        <f>Pressure!H409</f>
        <v>150.59214621494854</v>
      </c>
      <c r="F409" s="10">
        <f t="shared" si="42"/>
        <v>4.25</v>
      </c>
      <c r="G409" s="4">
        <f t="shared" si="41"/>
        <v>311016.39255223091</v>
      </c>
      <c r="H409" s="42">
        <f t="shared" si="43"/>
        <v>10.123450998595846</v>
      </c>
      <c r="I409" s="10">
        <f t="shared" si="44"/>
        <v>1.2873525151749974</v>
      </c>
      <c r="J409" s="4">
        <f t="shared" si="45"/>
        <v>1318.4035097161047</v>
      </c>
      <c r="K409" s="4">
        <f t="shared" si="46"/>
        <v>296.39033984895121</v>
      </c>
      <c r="L409" s="42">
        <f>Pressure!Q409</f>
        <v>0.46914519826038892</v>
      </c>
      <c r="M409" s="10">
        <f t="shared" si="48"/>
        <v>1.5573610404760709</v>
      </c>
      <c r="N409" s="10">
        <f t="shared" si="47"/>
        <v>2.5616829820695148</v>
      </c>
    </row>
    <row r="410" spans="3:14">
      <c r="C410" s="4">
        <f>Pressure!AB410*1000000</f>
        <v>6802224.4022024181</v>
      </c>
      <c r="D410" s="78">
        <f>Pressure!I410</f>
        <v>1.5059214621494855E-4</v>
      </c>
      <c r="E410" s="40">
        <f>Pressure!H410</f>
        <v>150.59214621494854</v>
      </c>
      <c r="F410" s="10">
        <f t="shared" si="42"/>
        <v>4.25</v>
      </c>
      <c r="G410" s="4">
        <f t="shared" si="41"/>
        <v>311089.74356844649</v>
      </c>
      <c r="H410" s="42">
        <f t="shared" si="43"/>
        <v>10.125338975916264</v>
      </c>
      <c r="I410" s="10">
        <f t="shared" si="44"/>
        <v>1.28736739789133</v>
      </c>
      <c r="J410" s="4">
        <f t="shared" si="45"/>
        <v>1318.7296911408666</v>
      </c>
      <c r="K410" s="4">
        <f t="shared" si="46"/>
        <v>296.46366870663786</v>
      </c>
      <c r="L410" s="42">
        <f>Pressure!Q410</f>
        <v>0.47032650362514322</v>
      </c>
      <c r="M410" s="10">
        <f t="shared" si="48"/>
        <v>1.5576297988720147</v>
      </c>
      <c r="N410" s="10">
        <f t="shared" si="47"/>
        <v>2.5616829820695148</v>
      </c>
    </row>
    <row r="411" spans="3:14">
      <c r="C411" s="4">
        <f>Pressure!AB411*1000000</f>
        <v>6803815.2240871517</v>
      </c>
      <c r="D411" s="78">
        <f>Pressure!I411</f>
        <v>1.5059214621494855E-4</v>
      </c>
      <c r="E411" s="40">
        <f>Pressure!H411</f>
        <v>150.59214621494854</v>
      </c>
      <c r="F411" s="10">
        <f t="shared" si="42"/>
        <v>4.25</v>
      </c>
      <c r="G411" s="4">
        <f t="shared" si="41"/>
        <v>311162.49747112935</v>
      </c>
      <c r="H411" s="42">
        <f t="shared" si="43"/>
        <v>10.127211507541389</v>
      </c>
      <c r="I411" s="10">
        <f t="shared" si="44"/>
        <v>1.2873821525237703</v>
      </c>
      <c r="J411" s="4">
        <f t="shared" si="45"/>
        <v>1319.0532172875846</v>
      </c>
      <c r="K411" s="4">
        <f t="shared" si="46"/>
        <v>296.53640063117319</v>
      </c>
      <c r="L411" s="42">
        <f>Pressure!Q411</f>
        <v>0.47150772012951625</v>
      </c>
      <c r="M411" s="10">
        <f t="shared" si="48"/>
        <v>1.5578963531943875</v>
      </c>
      <c r="N411" s="10">
        <f t="shared" si="47"/>
        <v>2.5616829820695148</v>
      </c>
    </row>
    <row r="412" spans="3:14">
      <c r="C412" s="4">
        <f>Pressure!AB412*1000000</f>
        <v>6805392.9869222287</v>
      </c>
      <c r="D412" s="78">
        <f>Pressure!I412</f>
        <v>1.5059214621494855E-4</v>
      </c>
      <c r="E412" s="40">
        <f>Pressure!H412</f>
        <v>150.59214621494854</v>
      </c>
      <c r="F412" s="10">
        <f t="shared" si="42"/>
        <v>4.25</v>
      </c>
      <c r="G412" s="4">
        <f t="shared" ref="G412:G475" si="49">IF(C412/(1+(k-1)/2*N412^2)^(k/(k-1))&lt;patm*1000000,patm*1000000,C412/(1+(k-1)/2*N412^2)^(k/(k-1)))</f>
        <v>311234.65413735417</v>
      </c>
      <c r="H412" s="42">
        <f t="shared" si="43"/>
        <v>10.129068592208215</v>
      </c>
      <c r="I412" s="10">
        <f t="shared" si="44"/>
        <v>1.2873967792221501</v>
      </c>
      <c r="J412" s="4">
        <f t="shared" si="45"/>
        <v>1319.3740876096278</v>
      </c>
      <c r="K412" s="4">
        <f t="shared" si="46"/>
        <v>296.60853549966907</v>
      </c>
      <c r="L412" s="42">
        <f>Pressure!Q412</f>
        <v>0.47268884852417065</v>
      </c>
      <c r="M412" s="10">
        <f t="shared" si="48"/>
        <v>1.5581607035227847</v>
      </c>
      <c r="N412" s="10">
        <f t="shared" si="47"/>
        <v>2.5616829820695148</v>
      </c>
    </row>
    <row r="413" spans="3:14">
      <c r="C413" s="4">
        <f>Pressure!AB413*1000000</f>
        <v>6806957.6880409438</v>
      </c>
      <c r="D413" s="78">
        <f>Pressure!I413</f>
        <v>1.5059214621494855E-4</v>
      </c>
      <c r="E413" s="40">
        <f>Pressure!H413</f>
        <v>150.59214621494854</v>
      </c>
      <c r="F413" s="10">
        <f t="shared" ref="F413:F476" si="50">aexit/E413</f>
        <v>4.25</v>
      </c>
      <c r="G413" s="4">
        <f t="shared" si="49"/>
        <v>311306.21344516304</v>
      </c>
      <c r="H413" s="42">
        <f t="shared" ref="H413:H476" si="51">1/(((k+1)/2)^(1/(k-1))*(patm*1000000/C413)^(1/k)*SQRT((k+1)/(k-1)*(1-(patm*1000000/C413)^((k-1)/k))))</f>
        <v>10.130910228662634</v>
      </c>
      <c r="I413" s="10">
        <f t="shared" ref="I413:I476" si="52">etanoz*SQRT(2*k^2/(k-1)*(2/(k+1))^((k+1)/(k-1))*(1-(G413/C413)^((k-1)/k)))+(G413-patm*1000000)/C413*(aexit/E413)</f>
        <v>1.2874112781349081</v>
      </c>
      <c r="J413" s="4">
        <f t="shared" ref="J413:J476" si="53">I413*D413*C413</f>
        <v>1319.6923015646666</v>
      </c>
      <c r="K413" s="4">
        <f t="shared" ref="K413:K474" si="54">J413/4.4482</f>
        <v>296.68007319020427</v>
      </c>
      <c r="L413" s="42">
        <f>Pressure!Q413</f>
        <v>0.47386988955923387</v>
      </c>
      <c r="M413" s="10">
        <f t="shared" si="48"/>
        <v>1.5584228499354866</v>
      </c>
      <c r="N413" s="10">
        <f t="shared" si="47"/>
        <v>2.5616829820695148</v>
      </c>
    </row>
    <row r="414" spans="3:14">
      <c r="C414" s="4">
        <f>Pressure!AB414*1000000</f>
        <v>6808509.3247971367</v>
      </c>
      <c r="D414" s="78">
        <f>Pressure!I414</f>
        <v>1.5059214621494855E-4</v>
      </c>
      <c r="E414" s="40">
        <f>Pressure!H414</f>
        <v>150.59214621494854</v>
      </c>
      <c r="F414" s="10">
        <f t="shared" si="50"/>
        <v>4.25</v>
      </c>
      <c r="G414" s="4">
        <f t="shared" si="49"/>
        <v>311377.17527353775</v>
      </c>
      <c r="H414" s="42">
        <f t="shared" si="51"/>
        <v>10.13273641565875</v>
      </c>
      <c r="I414" s="10">
        <f t="shared" si="52"/>
        <v>1.2874256494090883</v>
      </c>
      <c r="J414" s="4">
        <f t="shared" si="53"/>
        <v>1320.0078586145505</v>
      </c>
      <c r="K414" s="4">
        <f t="shared" si="54"/>
        <v>296.75101358179722</v>
      </c>
      <c r="L414" s="42">
        <f>Pressure!Q414</f>
        <v>0.47505084398430325</v>
      </c>
      <c r="M414" s="10">
        <f t="shared" si="48"/>
        <v>1.5586827925099993</v>
      </c>
      <c r="N414" s="10">
        <f t="shared" ref="N414:N477" si="55">N413-1/834*(me-mef)</f>
        <v>2.5616829820695148</v>
      </c>
    </row>
    <row r="415" spans="3:14">
      <c r="C415" s="4">
        <f>Pressure!AB415*1000000</f>
        <v>6810047.8945649276</v>
      </c>
      <c r="D415" s="78">
        <f>Pressure!I415</f>
        <v>1.5059214621494855E-4</v>
      </c>
      <c r="E415" s="40">
        <f>Pressure!H415</f>
        <v>150.59214621494854</v>
      </c>
      <c r="F415" s="10">
        <f t="shared" si="50"/>
        <v>4.25</v>
      </c>
      <c r="G415" s="4">
        <f t="shared" si="49"/>
        <v>311447.53950238758</v>
      </c>
      <c r="H415" s="42">
        <f t="shared" si="51"/>
        <v>10.134547151958538</v>
      </c>
      <c r="I415" s="10">
        <f t="shared" si="52"/>
        <v>1.2874398931903417</v>
      </c>
      <c r="J415" s="4">
        <f t="shared" si="53"/>
        <v>1320.3207582252533</v>
      </c>
      <c r="K415" s="4">
        <f t="shared" si="54"/>
        <v>296.8213565543935</v>
      </c>
      <c r="L415" s="42">
        <f>Pressure!Q415</f>
        <v>0.47623171254845081</v>
      </c>
      <c r="M415" s="10">
        <f t="shared" si="48"/>
        <v>1.5589405313226707</v>
      </c>
      <c r="N415" s="10">
        <f t="shared" si="55"/>
        <v>2.5616829820695148</v>
      </c>
    </row>
    <row r="416" spans="3:14">
      <c r="C416" s="4">
        <f>Pressure!AB416*1000000</f>
        <v>6811573.3947396604</v>
      </c>
      <c r="D416" s="78">
        <f>Pressure!I416</f>
        <v>1.5059214621494855E-4</v>
      </c>
      <c r="E416" s="40">
        <f>Pressure!H416</f>
        <v>150.59214621494854</v>
      </c>
      <c r="F416" s="10">
        <f t="shared" si="50"/>
        <v>4.25</v>
      </c>
      <c r="G416" s="4">
        <f t="shared" si="49"/>
        <v>311517.30601259234</v>
      </c>
      <c r="H416" s="42">
        <f t="shared" si="51"/>
        <v>10.13634243633299</v>
      </c>
      <c r="I416" s="10">
        <f t="shared" si="52"/>
        <v>1.287454009622937</v>
      </c>
      <c r="J416" s="4">
        <f t="shared" si="53"/>
        <v>1320.6309998670642</v>
      </c>
      <c r="K416" s="4">
        <f t="shared" si="54"/>
        <v>296.89110198890882</v>
      </c>
      <c r="L416" s="42">
        <f>Pressure!Q416</f>
        <v>0.47741249600022811</v>
      </c>
      <c r="M416" s="10">
        <f t="shared" si="48"/>
        <v>1.5591960664487889</v>
      </c>
      <c r="N416" s="10">
        <f t="shared" si="55"/>
        <v>2.5616829820695148</v>
      </c>
    </row>
    <row r="417" spans="3:14">
      <c r="C417" s="4">
        <f>Pressure!AB417*1000000</f>
        <v>6813085.8227369217</v>
      </c>
      <c r="D417" s="78">
        <f>Pressure!I417</f>
        <v>1.5059214621494855E-4</v>
      </c>
      <c r="E417" s="40">
        <f>Pressure!H417</f>
        <v>150.59214621494854</v>
      </c>
      <c r="F417" s="10">
        <f t="shared" si="50"/>
        <v>4.25</v>
      </c>
      <c r="G417" s="4">
        <f t="shared" si="49"/>
        <v>311586.47468595766</v>
      </c>
      <c r="H417" s="42">
        <f t="shared" si="51"/>
        <v>10.138122267560965</v>
      </c>
      <c r="I417" s="10">
        <f t="shared" si="52"/>
        <v>1.2874679988497573</v>
      </c>
      <c r="J417" s="4">
        <f t="shared" si="53"/>
        <v>1320.9385830143913</v>
      </c>
      <c r="K417" s="4">
        <f t="shared" si="54"/>
        <v>296.96024976718479</v>
      </c>
      <c r="L417" s="42">
        <f>Pressure!Q417</f>
        <v>0.47859319508767123</v>
      </c>
      <c r="M417" s="10">
        <f t="shared" si="48"/>
        <v>1.559449397962813</v>
      </c>
      <c r="N417" s="10">
        <f t="shared" si="55"/>
        <v>2.5616829820695148</v>
      </c>
    </row>
    <row r="418" spans="3:14">
      <c r="C418" s="4">
        <f>Pressure!AB418*1000000</f>
        <v>6814585.1759927189</v>
      </c>
      <c r="D418" s="78">
        <f>Pressure!I418</f>
        <v>1.5059214621494855E-4</v>
      </c>
      <c r="E418" s="40">
        <f>Pressure!H418</f>
        <v>150.59214621494854</v>
      </c>
      <c r="F418" s="10">
        <f t="shared" si="50"/>
        <v>4.25</v>
      </c>
      <c r="G418" s="4">
        <f t="shared" si="49"/>
        <v>311655.04540522321</v>
      </c>
      <c r="H418" s="42">
        <f t="shared" si="51"/>
        <v>10.139886644429398</v>
      </c>
      <c r="I418" s="10">
        <f t="shared" si="52"/>
        <v>1.2874818610123033</v>
      </c>
      <c r="J418" s="4">
        <f t="shared" si="53"/>
        <v>1321.243507145793</v>
      </c>
      <c r="K418" s="4">
        <f t="shared" si="54"/>
        <v>297.02879977199609</v>
      </c>
      <c r="L418" s="42">
        <f>Pressure!Q418</f>
        <v>0.47977381055830554</v>
      </c>
      <c r="M418" s="10">
        <f t="shared" si="48"/>
        <v>1.559700525937999</v>
      </c>
      <c r="N418" s="10">
        <f t="shared" si="55"/>
        <v>2.5616829820695148</v>
      </c>
    </row>
    <row r="419" spans="3:14">
      <c r="C419" s="4">
        <f>Pressure!AB419*1000000</f>
        <v>6816071.4519643486</v>
      </c>
      <c r="D419" s="78">
        <f>Pressure!I419</f>
        <v>1.5059214621494855E-4</v>
      </c>
      <c r="E419" s="40">
        <f>Pressure!H419</f>
        <v>150.59214621494854</v>
      </c>
      <c r="F419" s="10">
        <f t="shared" si="50"/>
        <v>4.25</v>
      </c>
      <c r="G419" s="4">
        <f t="shared" si="49"/>
        <v>311723.01805410208</v>
      </c>
      <c r="H419" s="42">
        <f t="shared" si="51"/>
        <v>10.141635565734326</v>
      </c>
      <c r="I419" s="10">
        <f t="shared" si="52"/>
        <v>1.2874955962507069</v>
      </c>
      <c r="J419" s="4">
        <f t="shared" si="53"/>
        <v>1321.5457717441591</v>
      </c>
      <c r="K419" s="4">
        <f t="shared" si="54"/>
        <v>297.09675188709122</v>
      </c>
      <c r="L419" s="42">
        <f>Pressure!Q419</f>
        <v>0.48095434315915053</v>
      </c>
      <c r="M419" s="10">
        <f t="shared" si="48"/>
        <v>1.5599494504466143</v>
      </c>
      <c r="N419" s="10">
        <f t="shared" si="55"/>
        <v>2.5616829820695148</v>
      </c>
    </row>
    <row r="420" spans="3:14">
      <c r="C420" s="4">
        <f>Pressure!AB420*1000000</f>
        <v>6817544.64812895</v>
      </c>
      <c r="D420" s="78">
        <f>Pressure!I420</f>
        <v>1.5059214621494855E-4</v>
      </c>
      <c r="E420" s="40">
        <f>Pressure!H420</f>
        <v>150.59214621494854</v>
      </c>
      <c r="F420" s="10">
        <f t="shared" si="50"/>
        <v>4.25</v>
      </c>
      <c r="G420" s="4">
        <f t="shared" si="49"/>
        <v>311790.39251721493</v>
      </c>
      <c r="H420" s="42">
        <f t="shared" si="51"/>
        <v>10.143369030279203</v>
      </c>
      <c r="I420" s="10">
        <f t="shared" si="52"/>
        <v>1.2875092047037193</v>
      </c>
      <c r="J420" s="4">
        <f t="shared" si="53"/>
        <v>1321.8453762964143</v>
      </c>
      <c r="K420" s="4">
        <f t="shared" si="54"/>
        <v>297.16410599712566</v>
      </c>
      <c r="L420" s="42">
        <f>Pressure!Q420</f>
        <v>0.48213479363672468</v>
      </c>
      <c r="M420" s="10">
        <f t="shared" si="48"/>
        <v>1.5601961715598829</v>
      </c>
      <c r="N420" s="10">
        <f t="shared" si="55"/>
        <v>2.5616829820695148</v>
      </c>
    </row>
    <row r="421" spans="3:14">
      <c r="C421" s="4">
        <f>Pressure!AB421*1000000</f>
        <v>6819004.7619846817</v>
      </c>
      <c r="D421" s="78">
        <f>Pressure!I421</f>
        <v>1.5059214621494855E-4</v>
      </c>
      <c r="E421" s="40">
        <f>Pressure!H421</f>
        <v>150.59214621494854</v>
      </c>
      <c r="F421" s="10">
        <f t="shared" si="50"/>
        <v>4.25</v>
      </c>
      <c r="G421" s="4">
        <f t="shared" si="49"/>
        <v>311857.16868014383</v>
      </c>
      <c r="H421" s="42">
        <f t="shared" si="51"/>
        <v>10.145087036876271</v>
      </c>
      <c r="I421" s="10">
        <f t="shared" si="52"/>
        <v>1.2875226865087275</v>
      </c>
      <c r="J421" s="4">
        <f t="shared" si="53"/>
        <v>1322.1423202937581</v>
      </c>
      <c r="K421" s="4">
        <f t="shared" si="54"/>
        <v>297.23086198771597</v>
      </c>
      <c r="L421" s="42">
        <f>Pressure!Q421</f>
        <v>0.48331516273705039</v>
      </c>
      <c r="M421" s="10">
        <f t="shared" si="48"/>
        <v>1.5604406893481895</v>
      </c>
      <c r="N421" s="10">
        <f t="shared" si="55"/>
        <v>2.5616829820695148</v>
      </c>
    </row>
    <row r="422" spans="3:14">
      <c r="C422" s="4">
        <f>Pressure!AB422*1000000</f>
        <v>6820451.7910501594</v>
      </c>
      <c r="D422" s="78">
        <f>Pressure!I422</f>
        <v>1.5059214621494855E-4</v>
      </c>
      <c r="E422" s="40">
        <f>Pressure!H422</f>
        <v>150.59214621494854</v>
      </c>
      <c r="F422" s="10">
        <f t="shared" si="50"/>
        <v>4.25</v>
      </c>
      <c r="G422" s="4">
        <f t="shared" si="49"/>
        <v>311923.34642940626</v>
      </c>
      <c r="H422" s="42">
        <f t="shared" si="51"/>
        <v>10.146789584345937</v>
      </c>
      <c r="I422" s="10">
        <f t="shared" si="52"/>
        <v>1.2875360418017503</v>
      </c>
      <c r="J422" s="4">
        <f t="shared" si="53"/>
        <v>1322.4366032315502</v>
      </c>
      <c r="K422" s="4">
        <f t="shared" si="54"/>
        <v>297.29701974541393</v>
      </c>
      <c r="L422" s="42">
        <f>Pressure!Q422</f>
        <v>0.48449545120565862</v>
      </c>
      <c r="M422" s="10">
        <f t="shared" si="48"/>
        <v>1.5606830038806532</v>
      </c>
      <c r="N422" s="10">
        <f t="shared" si="55"/>
        <v>2.5616829820695148</v>
      </c>
    </row>
    <row r="423" spans="3:14">
      <c r="C423" s="4">
        <f>Pressure!AB423*1000000</f>
        <v>6821885.7328643901</v>
      </c>
      <c r="D423" s="78">
        <f>Pressure!I423</f>
        <v>1.5059214621494855E-4</v>
      </c>
      <c r="E423" s="40">
        <f>Pressure!H423</f>
        <v>150.59214621494854</v>
      </c>
      <c r="F423" s="10">
        <f t="shared" si="50"/>
        <v>4.25</v>
      </c>
      <c r="G423" s="4">
        <f t="shared" si="49"/>
        <v>311988.92565245228</v>
      </c>
      <c r="H423" s="42">
        <f t="shared" si="51"/>
        <v>10.148476671516676</v>
      </c>
      <c r="I423" s="10">
        <f t="shared" si="52"/>
        <v>1.287549270717443</v>
      </c>
      <c r="J423" s="4">
        <f t="shared" si="53"/>
        <v>1322.7282246092971</v>
      </c>
      <c r="K423" s="4">
        <f t="shared" si="54"/>
        <v>297.36257915770358</v>
      </c>
      <c r="L423" s="42">
        <f>Pressure!Q423</f>
        <v>0.48567565978759392</v>
      </c>
      <c r="M423" s="10">
        <f t="shared" si="48"/>
        <v>1.5609231152255809</v>
      </c>
      <c r="N423" s="10">
        <f t="shared" si="55"/>
        <v>2.5616829820695148</v>
      </c>
    </row>
    <row r="424" spans="3:14">
      <c r="C424" s="4">
        <f>Pressure!AB424*1000000</f>
        <v>6823306.5849868255</v>
      </c>
      <c r="D424" s="78">
        <f>Pressure!I424</f>
        <v>1.5059214621494855E-4</v>
      </c>
      <c r="E424" s="40">
        <f>Pressure!H424</f>
        <v>150.59214621494854</v>
      </c>
      <c r="F424" s="10">
        <f t="shared" si="50"/>
        <v>4.25</v>
      </c>
      <c r="G424" s="4">
        <f t="shared" si="49"/>
        <v>312053.90623766702</v>
      </c>
      <c r="H424" s="42">
        <f t="shared" si="51"/>
        <v>10.150148297225099</v>
      </c>
      <c r="I424" s="10">
        <f t="shared" si="52"/>
        <v>1.2875623733891002</v>
      </c>
      <c r="J424" s="4">
        <f t="shared" si="53"/>
        <v>1323.0171839306636</v>
      </c>
      <c r="K424" s="4">
        <f t="shared" si="54"/>
        <v>297.42754011300383</v>
      </c>
      <c r="L424" s="42">
        <f>Pressure!Q424</f>
        <v>0.48685578922741901</v>
      </c>
      <c r="M424" s="10">
        <f t="shared" ref="M424:M473" si="56">(J424+J423)/2*(L424-L423)</f>
        <v>1.5611610234500404</v>
      </c>
      <c r="N424" s="10">
        <f t="shared" si="55"/>
        <v>2.5616829820695148</v>
      </c>
    </row>
    <row r="425" spans="3:14">
      <c r="C425" s="4">
        <f>Pressure!AB425*1000000</f>
        <v>6824714.344997935</v>
      </c>
      <c r="D425" s="78">
        <f>Pressure!I425</f>
        <v>1.5059214621494855E-4</v>
      </c>
      <c r="E425" s="40">
        <f>Pressure!H425</f>
        <v>150.59214621494854</v>
      </c>
      <c r="F425" s="10">
        <f t="shared" si="50"/>
        <v>4.25</v>
      </c>
      <c r="G425" s="4">
        <f t="shared" si="49"/>
        <v>312118.28807439678</v>
      </c>
      <c r="H425" s="42">
        <f t="shared" si="51"/>
        <v>10.151804460316676</v>
      </c>
      <c r="I425" s="10">
        <f t="shared" si="52"/>
        <v>1.2875753499486646</v>
      </c>
      <c r="J425" s="4">
        <f t="shared" si="53"/>
        <v>1323.303480703589</v>
      </c>
      <c r="K425" s="4">
        <f t="shared" si="54"/>
        <v>297.49190250069444</v>
      </c>
      <c r="L425" s="42">
        <f>Pressure!Q425</f>
        <v>0.48803584026921981</v>
      </c>
      <c r="M425" s="10">
        <f t="shared" si="56"/>
        <v>1.5613967286203179</v>
      </c>
      <c r="N425" s="10">
        <f t="shared" si="55"/>
        <v>2.5616829820695148</v>
      </c>
    </row>
    <row r="426" spans="3:14">
      <c r="C426" s="4">
        <f>Pressure!AB426*1000000</f>
        <v>6826109.0104980487</v>
      </c>
      <c r="D426" s="78">
        <f>Pressure!I426</f>
        <v>1.5059214621494855E-4</v>
      </c>
      <c r="E426" s="40">
        <f>Pressure!H426</f>
        <v>150.59214621494854</v>
      </c>
      <c r="F426" s="10">
        <f t="shared" si="50"/>
        <v>4.25</v>
      </c>
      <c r="G426" s="4">
        <f t="shared" si="49"/>
        <v>312182.07105289627</v>
      </c>
      <c r="H426" s="42">
        <f t="shared" si="51"/>
        <v>10.153445159644301</v>
      </c>
      <c r="I426" s="10">
        <f t="shared" si="52"/>
        <v>1.2875882005267203</v>
      </c>
      <c r="J426" s="4">
        <f t="shared" si="53"/>
        <v>1323.587114440051</v>
      </c>
      <c r="K426" s="4">
        <f t="shared" si="54"/>
        <v>297.55566621106311</v>
      </c>
      <c r="L426" s="42">
        <f>Pressure!Q426</f>
        <v>0.48921581365661004</v>
      </c>
      <c r="M426" s="10">
        <f t="shared" si="56"/>
        <v>1.5616302308014938</v>
      </c>
      <c r="N426" s="10">
        <f t="shared" si="55"/>
        <v>2.5616829820695148</v>
      </c>
    </row>
    <row r="427" spans="3:14">
      <c r="C427" s="4">
        <f>Pressure!AB427*1000000</f>
        <v>6827490.5791082419</v>
      </c>
      <c r="D427" s="78">
        <f>Pressure!I427</f>
        <v>1.5059214621494855E-4</v>
      </c>
      <c r="E427" s="40">
        <f>Pressure!H427</f>
        <v>150.59214621494854</v>
      </c>
      <c r="F427" s="10">
        <f t="shared" si="50"/>
        <v>4.25</v>
      </c>
      <c r="G427" s="4">
        <f t="shared" si="49"/>
        <v>312245.25506436871</v>
      </c>
      <c r="H427" s="42">
        <f t="shared" si="51"/>
        <v>10.155070394069423</v>
      </c>
      <c r="I427" s="10">
        <f t="shared" si="52"/>
        <v>1.2876009252525029</v>
      </c>
      <c r="J427" s="4">
        <f t="shared" si="53"/>
        <v>1323.8680846562468</v>
      </c>
      <c r="K427" s="4">
        <f t="shared" si="54"/>
        <v>297.61883113534617</v>
      </c>
      <c r="L427" s="42">
        <f>Pressure!Q427</f>
        <v>0.49039571013273614</v>
      </c>
      <c r="M427" s="10">
        <f t="shared" si="56"/>
        <v>1.5618615300577177</v>
      </c>
      <c r="N427" s="10">
        <f t="shared" si="55"/>
        <v>2.5616829820695148</v>
      </c>
    </row>
    <row r="428" spans="3:14">
      <c r="C428" s="4">
        <f>Pressure!AB428*1000000</f>
        <v>6828859.0484700613</v>
      </c>
      <c r="D428" s="78">
        <f>Pressure!I428</f>
        <v>1.5059214621494855E-4</v>
      </c>
      <c r="E428" s="40">
        <f>Pressure!H428</f>
        <v>150.59214621494854</v>
      </c>
      <c r="F428" s="10">
        <f t="shared" si="50"/>
        <v>4.25</v>
      </c>
      <c r="G428" s="4">
        <f t="shared" si="49"/>
        <v>312307.84000095387</v>
      </c>
      <c r="H428" s="42">
        <f t="shared" si="51"/>
        <v>10.156680162461667</v>
      </c>
      <c r="I428" s="10">
        <f t="shared" si="52"/>
        <v>1.2876135242539013</v>
      </c>
      <c r="J428" s="4">
        <f t="shared" si="53"/>
        <v>1324.1463908725364</v>
      </c>
      <c r="K428" s="4">
        <f t="shared" si="54"/>
        <v>297.68139716571568</v>
      </c>
      <c r="L428" s="42">
        <f>Pressure!Q428</f>
        <v>0.49157553044028196</v>
      </c>
      <c r="M428" s="10">
        <f t="shared" si="56"/>
        <v>1.5620906264520762</v>
      </c>
      <c r="N428" s="10">
        <f t="shared" si="55"/>
        <v>2.5616829820695148</v>
      </c>
    </row>
    <row r="429" spans="3:14">
      <c r="C429" s="4">
        <f>Pressure!AB429*1000000</f>
        <v>6830214.4162453553</v>
      </c>
      <c r="D429" s="78">
        <f>Pressure!I429</f>
        <v>1.5059214621494855E-4</v>
      </c>
      <c r="E429" s="40">
        <f>Pressure!H429</f>
        <v>150.59214621494854</v>
      </c>
      <c r="F429" s="10">
        <f t="shared" si="50"/>
        <v>4.25</v>
      </c>
      <c r="G429" s="4">
        <f t="shared" si="49"/>
        <v>312369.82575571974</v>
      </c>
      <c r="H429" s="42">
        <f t="shared" si="51"/>
        <v>10.158274463698691</v>
      </c>
      <c r="I429" s="10">
        <f t="shared" si="52"/>
        <v>1.2876259976574593</v>
      </c>
      <c r="J429" s="4">
        <f t="shared" si="53"/>
        <v>1324.4220326134093</v>
      </c>
      <c r="K429" s="4">
        <f t="shared" si="54"/>
        <v>297.74336419527208</v>
      </c>
      <c r="L429" s="42">
        <f>Pressure!Q429</f>
        <v>0.49275527532147356</v>
      </c>
      <c r="M429" s="10">
        <f t="shared" si="56"/>
        <v>1.5623175200466279</v>
      </c>
      <c r="N429" s="10">
        <f t="shared" si="55"/>
        <v>2.5616829820695148</v>
      </c>
    </row>
    <row r="430" spans="3:14">
      <c r="C430" s="4">
        <f>Pressure!AB430*1000000</f>
        <v>6831556.6801167196</v>
      </c>
      <c r="D430" s="78">
        <f>Pressure!I430</f>
        <v>1.5059214621494855E-4</v>
      </c>
      <c r="E430" s="40">
        <f>Pressure!H430</f>
        <v>150.59214621494854</v>
      </c>
      <c r="F430" s="10">
        <f t="shared" si="50"/>
        <v>4.25</v>
      </c>
      <c r="G430" s="4">
        <f t="shared" si="49"/>
        <v>312431.21222268319</v>
      </c>
      <c r="H430" s="42">
        <f t="shared" si="51"/>
        <v>10.159853296666679</v>
      </c>
      <c r="I430" s="10">
        <f t="shared" si="52"/>
        <v>1.2876383455883822</v>
      </c>
      <c r="J430" s="4">
        <f t="shared" si="53"/>
        <v>1324.6950094075742</v>
      </c>
      <c r="K430" s="4">
        <f t="shared" si="54"/>
        <v>297.80473211806441</v>
      </c>
      <c r="L430" s="42">
        <f>Pressure!Q430</f>
        <v>0.49393494551808403</v>
      </c>
      <c r="M430" s="10">
        <f t="shared" si="56"/>
        <v>1.5625422109025224</v>
      </c>
      <c r="N430" s="10">
        <f t="shared" si="55"/>
        <v>2.5616829820695148</v>
      </c>
    </row>
    <row r="431" spans="3:14">
      <c r="C431" s="4">
        <f>Pressure!AB431*1000000</f>
        <v>6832885.8377869222</v>
      </c>
      <c r="D431" s="78">
        <f>Pressure!I431</f>
        <v>1.5059214621494855E-4</v>
      </c>
      <c r="E431" s="40">
        <f>Pressure!H431</f>
        <v>150.59214621494854</v>
      </c>
      <c r="F431" s="10">
        <f t="shared" si="50"/>
        <v>4.25</v>
      </c>
      <c r="G431" s="4">
        <f t="shared" si="49"/>
        <v>312491.99929678376</v>
      </c>
      <c r="H431" s="42">
        <f t="shared" si="51"/>
        <v>10.161416660259675</v>
      </c>
      <c r="I431" s="10">
        <f t="shared" si="52"/>
        <v>1.287650568170535</v>
      </c>
      <c r="J431" s="4">
        <f t="shared" si="53"/>
        <v>1324.9653207878412</v>
      </c>
      <c r="K431" s="4">
        <f t="shared" si="54"/>
        <v>297.86550082906371</v>
      </c>
      <c r="L431" s="42">
        <f>Pressure!Q431</f>
        <v>0.4951145417714381</v>
      </c>
      <c r="M431" s="10">
        <f t="shared" si="56"/>
        <v>1.5627646990797033</v>
      </c>
      <c r="N431" s="10">
        <f t="shared" si="55"/>
        <v>2.5616829820695148</v>
      </c>
    </row>
    <row r="432" spans="3:14">
      <c r="C432" s="4">
        <f>Pressure!AB432*1000000</f>
        <v>6834201.8869788498</v>
      </c>
      <c r="D432" s="78">
        <f>Pressure!I432</f>
        <v>1.5059214621494855E-4</v>
      </c>
      <c r="E432" s="40">
        <f>Pressure!H432</f>
        <v>150.59214621494854</v>
      </c>
      <c r="F432" s="10">
        <f t="shared" si="50"/>
        <v>4.25</v>
      </c>
      <c r="G432" s="4">
        <f t="shared" si="49"/>
        <v>312552.18687388097</v>
      </c>
      <c r="H432" s="42">
        <f t="shared" si="51"/>
        <v>10.162964553379551</v>
      </c>
      <c r="I432" s="10">
        <f t="shared" si="52"/>
        <v>1.2876626655264447</v>
      </c>
      <c r="J432" s="4">
        <f t="shared" si="53"/>
        <v>1325.2329662911131</v>
      </c>
      <c r="K432" s="4">
        <f t="shared" si="54"/>
        <v>297.92567022416102</v>
      </c>
      <c r="L432" s="42">
        <f>Pressure!Q432</f>
        <v>0.49629406482241706</v>
      </c>
      <c r="M432" s="10">
        <f t="shared" si="56"/>
        <v>1.5629849846372896</v>
      </c>
      <c r="N432" s="10">
        <f t="shared" si="55"/>
        <v>2.5616829820695148</v>
      </c>
    </row>
    <row r="433" spans="3:14">
      <c r="C433" s="4">
        <f>Pressure!AB433*1000000</f>
        <v>6835504.8254364915</v>
      </c>
      <c r="D433" s="78">
        <f>Pressure!I433</f>
        <v>1.5059214621494855E-4</v>
      </c>
      <c r="E433" s="40">
        <f>Pressure!H433</f>
        <v>150.59214621494854</v>
      </c>
      <c r="F433" s="10">
        <f t="shared" si="50"/>
        <v>4.25</v>
      </c>
      <c r="G433" s="4">
        <f t="shared" si="49"/>
        <v>312611.77485079953</v>
      </c>
      <c r="H433" s="42">
        <f t="shared" si="51"/>
        <v>10.16449697493713</v>
      </c>
      <c r="I433" s="10">
        <f t="shared" si="52"/>
        <v>1.2876746377773134</v>
      </c>
      <c r="J433" s="4">
        <f t="shared" si="53"/>
        <v>1325.4979454585846</v>
      </c>
      <c r="K433" s="4">
        <f t="shared" si="54"/>
        <v>297.98524020021233</v>
      </c>
      <c r="L433" s="42">
        <f>Pressure!Q433</f>
        <v>0.49747351541146334</v>
      </c>
      <c r="M433" s="10">
        <f t="shared" si="56"/>
        <v>1.5632030676331854</v>
      </c>
      <c r="N433" s="10">
        <f t="shared" si="55"/>
        <v>2.5616829820695148</v>
      </c>
    </row>
    <row r="434" spans="3:14">
      <c r="C434" s="4">
        <f>Pressure!AB434*1000000</f>
        <v>6836794.6509233406</v>
      </c>
      <c r="D434" s="78">
        <f>Pressure!I434</f>
        <v>1.5059214621494855E-4</v>
      </c>
      <c r="E434" s="40">
        <f>Pressure!H434</f>
        <v>150.59214621494854</v>
      </c>
      <c r="F434" s="10">
        <f t="shared" si="50"/>
        <v>4.25</v>
      </c>
      <c r="G434" s="4">
        <f t="shared" si="49"/>
        <v>312670.76312525605</v>
      </c>
      <c r="H434" s="42">
        <f t="shared" si="51"/>
        <v>10.166013923850359</v>
      </c>
      <c r="I434" s="10">
        <f t="shared" si="52"/>
        <v>1.2876864850430052</v>
      </c>
      <c r="J434" s="4">
        <f t="shared" si="53"/>
        <v>1325.7602578354154</v>
      </c>
      <c r="K434" s="4">
        <f t="shared" si="54"/>
        <v>298.04421065496501</v>
      </c>
      <c r="L434" s="42">
        <f>Pressure!Q434</f>
        <v>0.49865289427858539</v>
      </c>
      <c r="M434" s="10">
        <f t="shared" si="56"/>
        <v>1.5634189481244591</v>
      </c>
      <c r="N434" s="10">
        <f t="shared" si="55"/>
        <v>2.5616829820695148</v>
      </c>
    </row>
    <row r="435" spans="3:14">
      <c r="C435" s="4">
        <f>Pressure!AB435*1000000</f>
        <v>6838071.3612238914</v>
      </c>
      <c r="D435" s="78">
        <f>Pressure!I435</f>
        <v>1.5059214621494855E-4</v>
      </c>
      <c r="E435" s="40">
        <f>Pressure!H435</f>
        <v>150.59214621494854</v>
      </c>
      <c r="F435" s="10">
        <f t="shared" si="50"/>
        <v>4.25</v>
      </c>
      <c r="G435" s="4">
        <f t="shared" si="49"/>
        <v>312729.1515959276</v>
      </c>
      <c r="H435" s="42">
        <f t="shared" si="51"/>
        <v>10.16751539904603</v>
      </c>
      <c r="I435" s="10">
        <f t="shared" si="52"/>
        <v>1.287698207442064</v>
      </c>
      <c r="J435" s="4">
        <f t="shared" si="53"/>
        <v>1326.0199029710379</v>
      </c>
      <c r="K435" s="4">
        <f t="shared" si="54"/>
        <v>298.10258148712694</v>
      </c>
      <c r="L435" s="42">
        <f>Pressure!Q435</f>
        <v>0.49983220216336227</v>
      </c>
      <c r="M435" s="10">
        <f t="shared" si="56"/>
        <v>1.5636326261669782</v>
      </c>
      <c r="N435" s="10">
        <f t="shared" si="55"/>
        <v>2.5616829820695148</v>
      </c>
    </row>
    <row r="436" spans="3:14">
      <c r="C436" s="4">
        <f>Pressure!AB436*1000000</f>
        <v>6839334.9541428778</v>
      </c>
      <c r="D436" s="78">
        <f>Pressure!I436</f>
        <v>1.5059214621494855E-4</v>
      </c>
      <c r="E436" s="40">
        <f>Pressure!H436</f>
        <v>150.59214621494854</v>
      </c>
      <c r="F436" s="10">
        <f t="shared" si="50"/>
        <v>4.25</v>
      </c>
      <c r="G436" s="4">
        <f t="shared" si="49"/>
        <v>312786.94016241701</v>
      </c>
      <c r="H436" s="42">
        <f t="shared" si="51"/>
        <v>10.169001399458931</v>
      </c>
      <c r="I436" s="10">
        <f t="shared" si="52"/>
        <v>1.2877098050917086</v>
      </c>
      <c r="J436" s="4">
        <f t="shared" si="53"/>
        <v>1326.2768804189991</v>
      </c>
      <c r="K436" s="4">
        <f t="shared" si="54"/>
        <v>298.16035259633088</v>
      </c>
      <c r="L436" s="42">
        <f>Pressure!Q436</f>
        <v>0.50101143980494844</v>
      </c>
      <c r="M436" s="10">
        <f t="shared" si="56"/>
        <v>1.5638441018157296</v>
      </c>
      <c r="N436" s="10">
        <f t="shared" si="55"/>
        <v>2.5616829820695148</v>
      </c>
    </row>
    <row r="437" spans="3:14">
      <c r="C437" s="4">
        <f>Pressure!AB437*1000000</f>
        <v>6840585.4275051178</v>
      </c>
      <c r="D437" s="78">
        <f>Pressure!I437</f>
        <v>1.5059214621494855E-4</v>
      </c>
      <c r="E437" s="40">
        <f>Pressure!H437</f>
        <v>150.59214621494854</v>
      </c>
      <c r="F437" s="10">
        <f t="shared" si="50"/>
        <v>4.25</v>
      </c>
      <c r="G437" s="4">
        <f t="shared" si="49"/>
        <v>312844.12872524542</v>
      </c>
      <c r="H437" s="42">
        <f t="shared" si="51"/>
        <v>10.170471924031634</v>
      </c>
      <c r="I437" s="10">
        <f t="shared" si="52"/>
        <v>1.2877212781078353</v>
      </c>
      <c r="J437" s="4">
        <f t="shared" si="53"/>
        <v>1326.5311897369322</v>
      </c>
      <c r="K437" s="4">
        <f t="shared" si="54"/>
        <v>298.21752388312854</v>
      </c>
      <c r="L437" s="42">
        <f>Pressure!Q437</f>
        <v>0.50219060794207859</v>
      </c>
      <c r="M437" s="10">
        <f t="shared" si="56"/>
        <v>1.5640533751247971</v>
      </c>
      <c r="N437" s="10">
        <f t="shared" si="55"/>
        <v>2.5616829820695148</v>
      </c>
    </row>
    <row r="438" spans="3:14">
      <c r="C438" s="4">
        <f>Pressure!AB438*1000000</f>
        <v>6841822.7791559333</v>
      </c>
      <c r="D438" s="78">
        <f>Pressure!I438</f>
        <v>1.5059214621494855E-4</v>
      </c>
      <c r="E438" s="40">
        <f>Pressure!H438</f>
        <v>150.59214621494854</v>
      </c>
      <c r="F438" s="10">
        <f t="shared" si="50"/>
        <v>4.25</v>
      </c>
      <c r="G438" s="4">
        <f t="shared" si="49"/>
        <v>312900.71718587185</v>
      </c>
      <c r="H438" s="42">
        <f t="shared" si="51"/>
        <v>10.171926971715008</v>
      </c>
      <c r="I438" s="10">
        <f t="shared" si="52"/>
        <v>1.2877326266050233</v>
      </c>
      <c r="J438" s="4">
        <f t="shared" si="53"/>
        <v>1326.7828304866384</v>
      </c>
      <c r="K438" s="4">
        <f t="shared" si="54"/>
        <v>298.27409524900821</v>
      </c>
      <c r="L438" s="42">
        <f>Pressure!Q438</f>
        <v>0.50336970731307196</v>
      </c>
      <c r="M438" s="10">
        <f t="shared" si="56"/>
        <v>1.5642604461467431</v>
      </c>
      <c r="N438" s="10">
        <f t="shared" si="55"/>
        <v>2.5616829820695148</v>
      </c>
    </row>
    <row r="439" spans="3:14">
      <c r="C439" s="4">
        <f>Pressure!AB439*1000000</f>
        <v>6843047.0069608679</v>
      </c>
      <c r="D439" s="78">
        <f>Pressure!I439</f>
        <v>1.5059214621494855E-4</v>
      </c>
      <c r="E439" s="40">
        <f>Pressure!H439</f>
        <v>150.59214621494854</v>
      </c>
      <c r="F439" s="10">
        <f t="shared" si="50"/>
        <v>4.25</v>
      </c>
      <c r="G439" s="4">
        <f t="shared" si="49"/>
        <v>312956.70544668008</v>
      </c>
      <c r="H439" s="42">
        <f t="shared" si="51"/>
        <v>10.173366541467907</v>
      </c>
      <c r="I439" s="10">
        <f t="shared" si="52"/>
        <v>1.2877438506965362</v>
      </c>
      <c r="J439" s="4">
        <f t="shared" si="53"/>
        <v>1327.0318022340332</v>
      </c>
      <c r="K439" s="4">
        <f t="shared" si="54"/>
        <v>298.33006659638352</v>
      </c>
      <c r="L439" s="42">
        <f>Pressure!Q439</f>
        <v>0.50454873865583738</v>
      </c>
      <c r="M439" s="10">
        <f t="shared" si="56"/>
        <v>1.5644653149335921</v>
      </c>
      <c r="N439" s="10">
        <f t="shared" si="55"/>
        <v>2.5616829820695148</v>
      </c>
    </row>
    <row r="440" spans="3:14">
      <c r="C440" s="4">
        <f>Pressure!AB440*1000000</f>
        <v>6844258.1088057226</v>
      </c>
      <c r="D440" s="78">
        <f>Pressure!I440</f>
        <v>1.5059214621494855E-4</v>
      </c>
      <c r="E440" s="40">
        <f>Pressure!H440</f>
        <v>150.59214621494854</v>
      </c>
      <c r="F440" s="10">
        <f t="shared" si="50"/>
        <v>4.25</v>
      </c>
      <c r="G440" s="4">
        <f t="shared" si="49"/>
        <v>313012.09341098031</v>
      </c>
      <c r="H440" s="42">
        <f t="shared" si="51"/>
        <v>10.174790632257174</v>
      </c>
      <c r="I440" s="10">
        <f t="shared" si="52"/>
        <v>1.287754950494324</v>
      </c>
      <c r="J440" s="4">
        <f t="shared" si="53"/>
        <v>1327.2781045491502</v>
      </c>
      <c r="K440" s="4">
        <f t="shared" si="54"/>
        <v>298.38543782859364</v>
      </c>
      <c r="L440" s="42">
        <f>Pressure!Q440</f>
        <v>0.50572770270787804</v>
      </c>
      <c r="M440" s="10">
        <f t="shared" si="56"/>
        <v>1.5646679815363764</v>
      </c>
      <c r="N440" s="10">
        <f t="shared" si="55"/>
        <v>2.5616829820695148</v>
      </c>
    </row>
    <row r="441" spans="3:14">
      <c r="C441" s="4">
        <f>Pressure!AB441*1000000</f>
        <v>6845456.0825968673</v>
      </c>
      <c r="D441" s="78">
        <f>Pressure!I441</f>
        <v>1.5059214621494855E-4</v>
      </c>
      <c r="E441" s="40">
        <f>Pressure!H441</f>
        <v>150.59214621494854</v>
      </c>
      <c r="F441" s="10">
        <f t="shared" si="50"/>
        <v>4.25</v>
      </c>
      <c r="G441" s="4">
        <f t="shared" si="49"/>
        <v>313066.88098302338</v>
      </c>
      <c r="H441" s="42">
        <f t="shared" si="51"/>
        <v>10.176199243058079</v>
      </c>
      <c r="I441" s="10">
        <f t="shared" si="52"/>
        <v>1.2877659261090297</v>
      </c>
      <c r="J441" s="4">
        <f t="shared" si="53"/>
        <v>1327.5217370062078</v>
      </c>
      <c r="K441" s="4">
        <f t="shared" si="54"/>
        <v>298.44020884991858</v>
      </c>
      <c r="L441" s="42">
        <f>Pressure!Q441</f>
        <v>0.50690660020629574</v>
      </c>
      <c r="M441" s="10">
        <f t="shared" si="56"/>
        <v>1.5648684460046696</v>
      </c>
      <c r="N441" s="10">
        <f t="shared" si="55"/>
        <v>2.5616829820695148</v>
      </c>
    </row>
    <row r="442" spans="3:14">
      <c r="C442" s="4">
        <f>Pressure!AB442*1000000</f>
        <v>6846640.9262604192</v>
      </c>
      <c r="D442" s="78">
        <f>Pressure!I442</f>
        <v>1.5059214621494855E-4</v>
      </c>
      <c r="E442" s="40">
        <f>Pressure!H442</f>
        <v>150.59214621494854</v>
      </c>
      <c r="F442" s="10">
        <f t="shared" si="50"/>
        <v>4.25</v>
      </c>
      <c r="G442" s="4">
        <f t="shared" si="49"/>
        <v>313121.06806796335</v>
      </c>
      <c r="H442" s="42">
        <f t="shared" si="51"/>
        <v>10.177592372853304</v>
      </c>
      <c r="I442" s="10">
        <f t="shared" si="52"/>
        <v>1.287776777649984</v>
      </c>
      <c r="J442" s="4">
        <f t="shared" si="53"/>
        <v>1327.7626991834386</v>
      </c>
      <c r="K442" s="4">
        <f t="shared" si="54"/>
        <v>298.49437956554078</v>
      </c>
      <c r="L442" s="42">
        <f>Pressure!Q442</f>
        <v>0.50808543188779598</v>
      </c>
      <c r="M442" s="10">
        <f t="shared" si="56"/>
        <v>1.5650667083874241</v>
      </c>
      <c r="N442" s="10">
        <f t="shared" si="55"/>
        <v>2.5616829820695148</v>
      </c>
    </row>
    <row r="443" spans="3:14">
      <c r="C443" s="4">
        <f>Pressure!AB443*1000000</f>
        <v>6847812.6377431843</v>
      </c>
      <c r="D443" s="78">
        <f>Pressure!I443</f>
        <v>1.5059214621494855E-4</v>
      </c>
      <c r="E443" s="40">
        <f>Pressure!H443</f>
        <v>150.59214621494854</v>
      </c>
      <c r="F443" s="10">
        <f t="shared" si="50"/>
        <v>4.25</v>
      </c>
      <c r="G443" s="4">
        <f t="shared" si="49"/>
        <v>313174.65457190044</v>
      </c>
      <c r="H443" s="42">
        <f t="shared" si="51"/>
        <v>10.178970020634056</v>
      </c>
      <c r="I443" s="10">
        <f t="shared" si="52"/>
        <v>1.2877875052252166</v>
      </c>
      <c r="J443" s="4">
        <f t="shared" si="53"/>
        <v>1328.0009906632845</v>
      </c>
      <c r="K443" s="4">
        <f t="shared" si="54"/>
        <v>298.54794988158909</v>
      </c>
      <c r="L443" s="42">
        <f>Pressure!Q443</f>
        <v>0.50926419848869253</v>
      </c>
      <c r="M443" s="10">
        <f t="shared" si="56"/>
        <v>1.565262768732554</v>
      </c>
      <c r="N443" s="10">
        <f t="shared" si="55"/>
        <v>2.5616829820695148</v>
      </c>
    </row>
    <row r="444" spans="3:14">
      <c r="C444" s="4">
        <f>Pressure!AB444*1000000</f>
        <v>6848971.2150119459</v>
      </c>
      <c r="D444" s="78">
        <f>Pressure!I444</f>
        <v>1.5059214621494855E-4</v>
      </c>
      <c r="E444" s="40">
        <f>Pressure!H444</f>
        <v>150.59214621494854</v>
      </c>
      <c r="F444" s="10">
        <f t="shared" si="50"/>
        <v>4.25</v>
      </c>
      <c r="G444" s="4">
        <f t="shared" si="49"/>
        <v>313227.64040184848</v>
      </c>
      <c r="H444" s="42">
        <f t="shared" si="51"/>
        <v>10.180332185399287</v>
      </c>
      <c r="I444" s="10">
        <f t="shared" si="52"/>
        <v>1.2877981089414525</v>
      </c>
      <c r="J444" s="4">
        <f t="shared" si="53"/>
        <v>1328.2366110322491</v>
      </c>
      <c r="K444" s="4">
        <f t="shared" si="54"/>
        <v>298.60091970510524</v>
      </c>
      <c r="L444" s="42">
        <f>Pressure!Q444</f>
        <v>0.51044290074491183</v>
      </c>
      <c r="M444" s="10">
        <f t="shared" si="56"/>
        <v>1.5654566270865331</v>
      </c>
      <c r="N444" s="10">
        <f t="shared" si="55"/>
        <v>2.5616829820695148</v>
      </c>
    </row>
    <row r="445" spans="3:14">
      <c r="C445" s="4">
        <f>Pressure!AB445*1000000</f>
        <v>6850116.6560537601</v>
      </c>
      <c r="D445" s="78">
        <f>Pressure!I445</f>
        <v>1.5059214621494855E-4</v>
      </c>
      <c r="E445" s="40">
        <f>Pressure!H445</f>
        <v>150.59214621494854</v>
      </c>
      <c r="F445" s="10">
        <f t="shared" si="50"/>
        <v>4.25</v>
      </c>
      <c r="G445" s="4">
        <f t="shared" si="49"/>
        <v>313280.02546574833</v>
      </c>
      <c r="H445" s="42">
        <f t="shared" si="51"/>
        <v>10.18167886615597</v>
      </c>
      <c r="I445" s="10">
        <f t="shared" si="52"/>
        <v>1.2878085889041171</v>
      </c>
      <c r="J445" s="4">
        <f t="shared" si="53"/>
        <v>1328.4695598809587</v>
      </c>
      <c r="K445" s="4">
        <f t="shared" si="54"/>
        <v>298.65328894405798</v>
      </c>
      <c r="L445" s="42">
        <f>Pressure!Q445</f>
        <v>0.51162153939199806</v>
      </c>
      <c r="M445" s="10">
        <f t="shared" si="56"/>
        <v>1.5656482834953875</v>
      </c>
      <c r="N445" s="10">
        <f t="shared" si="55"/>
        <v>2.5616829820695148</v>
      </c>
    </row>
    <row r="446" spans="3:14">
      <c r="C446" s="4">
        <f>Pressure!AB446*1000000</f>
        <v>6851248.9588760687</v>
      </c>
      <c r="D446" s="78">
        <f>Pressure!I446</f>
        <v>1.5059214621494855E-4</v>
      </c>
      <c r="E446" s="40">
        <f>Pressure!H446</f>
        <v>150.59214621494854</v>
      </c>
      <c r="F446" s="10">
        <f t="shared" si="50"/>
        <v>4.25</v>
      </c>
      <c r="G446" s="4">
        <f t="shared" si="49"/>
        <v>313331.80967247341</v>
      </c>
      <c r="H446" s="42">
        <f t="shared" si="51"/>
        <v>10.183010061919315</v>
      </c>
      <c r="I446" s="10">
        <f t="shared" si="52"/>
        <v>1.2878189452173405</v>
      </c>
      <c r="J446" s="4">
        <f t="shared" si="53"/>
        <v>1328.6998368041864</v>
      </c>
      <c r="K446" s="4">
        <f t="shared" si="54"/>
        <v>298.70505750734822</v>
      </c>
      <c r="L446" s="42">
        <f>Pressure!Q446</f>
        <v>0.51280011516511737</v>
      </c>
      <c r="M446" s="10">
        <f t="shared" si="56"/>
        <v>1.5658377380035773</v>
      </c>
      <c r="N446" s="10">
        <f t="shared" si="55"/>
        <v>2.5616829820695148</v>
      </c>
    </row>
    <row r="447" spans="3:14">
      <c r="C447" s="4">
        <f>Pressure!AB447*1000000</f>
        <v>6852368.121506447</v>
      </c>
      <c r="D447" s="78">
        <f>Pressure!I447</f>
        <v>1.5059214621494855E-4</v>
      </c>
      <c r="E447" s="40">
        <f>Pressure!H447</f>
        <v>150.59214621494854</v>
      </c>
      <c r="F447" s="10">
        <f t="shared" si="50"/>
        <v>4.25</v>
      </c>
      <c r="G447" s="4">
        <f t="shared" si="49"/>
        <v>313382.99293181766</v>
      </c>
      <c r="H447" s="42">
        <f t="shared" si="51"/>
        <v>10.184325771712414</v>
      </c>
      <c r="I447" s="10">
        <f t="shared" si="52"/>
        <v>1.287829177983957</v>
      </c>
      <c r="J447" s="4">
        <f t="shared" si="53"/>
        <v>1328.9274414007989</v>
      </c>
      <c r="K447" s="4">
        <f t="shared" si="54"/>
        <v>298.75622530479723</v>
      </c>
      <c r="L447" s="42">
        <f>Pressure!Q447</f>
        <v>0.51397862879906286</v>
      </c>
      <c r="M447" s="10">
        <f t="shared" si="56"/>
        <v>1.5660249906550221</v>
      </c>
      <c r="N447" s="10">
        <f t="shared" si="55"/>
        <v>2.5616829820695148</v>
      </c>
    </row>
    <row r="448" spans="3:14">
      <c r="C448" s="4">
        <f>Pressure!AB448*1000000</f>
        <v>6853474.1419924209</v>
      </c>
      <c r="D448" s="78">
        <f>Pressure!I448</f>
        <v>1.5059214621494855E-4</v>
      </c>
      <c r="E448" s="40">
        <f>Pressure!H448</f>
        <v>150.59214621494854</v>
      </c>
      <c r="F448" s="10">
        <f t="shared" si="50"/>
        <v>4.25</v>
      </c>
      <c r="G448" s="4">
        <f t="shared" si="49"/>
        <v>313433.57515448757</v>
      </c>
      <c r="H448" s="42">
        <f t="shared" si="51"/>
        <v>10.185625994566067</v>
      </c>
      <c r="I448" s="10">
        <f t="shared" si="52"/>
        <v>1.2878392873055062</v>
      </c>
      <c r="J448" s="4">
        <f t="shared" si="53"/>
        <v>1329.152373273721</v>
      </c>
      <c r="K448" s="4">
        <f t="shared" si="54"/>
        <v>298.80679224713839</v>
      </c>
      <c r="L448" s="42">
        <f>Pressure!Q448</f>
        <v>0.51515708102825919</v>
      </c>
      <c r="M448" s="10">
        <f t="shared" si="56"/>
        <v>1.5662100414924713</v>
      </c>
      <c r="N448" s="10">
        <f t="shared" si="55"/>
        <v>2.5616829820695148</v>
      </c>
    </row>
    <row r="449" spans="3:14">
      <c r="C449" s="4">
        <f>Pressure!AB449*1000000</f>
        <v>6854567.0184018686</v>
      </c>
      <c r="D449" s="78">
        <f>Pressure!I449</f>
        <v>1.5059214621494855E-4</v>
      </c>
      <c r="E449" s="40">
        <f>Pressure!H449</f>
        <v>150.59214621494854</v>
      </c>
      <c r="F449" s="10">
        <f t="shared" si="50"/>
        <v>4.25</v>
      </c>
      <c r="G449" s="4">
        <f t="shared" si="49"/>
        <v>313483.55625212047</v>
      </c>
      <c r="H449" s="42">
        <f t="shared" si="51"/>
        <v>10.186910729519244</v>
      </c>
      <c r="I449" s="10">
        <f t="shared" si="52"/>
        <v>1.2878492732822391</v>
      </c>
      <c r="J449" s="4">
        <f t="shared" si="53"/>
        <v>1329.3746320300158</v>
      </c>
      <c r="K449" s="4">
        <f t="shared" si="54"/>
        <v>298.85675824603567</v>
      </c>
      <c r="L449" s="42">
        <f>Pressure!Q449</f>
        <v>0.51633547258676693</v>
      </c>
      <c r="M449" s="10">
        <f t="shared" si="56"/>
        <v>1.5663928905573936</v>
      </c>
      <c r="N449" s="10">
        <f t="shared" si="55"/>
        <v>2.5616829820695148</v>
      </c>
    </row>
    <row r="450" spans="3:14">
      <c r="C450" s="4">
        <f>Pressure!AB450*1000000</f>
        <v>6855646.7488230299</v>
      </c>
      <c r="D450" s="78">
        <f>Pressure!I450</f>
        <v>1.5059214621494855E-4</v>
      </c>
      <c r="E450" s="40">
        <f>Pressure!H450</f>
        <v>150.59214621494854</v>
      </c>
      <c r="F450" s="10">
        <f t="shared" si="50"/>
        <v>4.25</v>
      </c>
      <c r="G450" s="4">
        <f t="shared" si="49"/>
        <v>313532.93613728468</v>
      </c>
      <c r="H450" s="42">
        <f t="shared" si="51"/>
        <v>10.188179975619123</v>
      </c>
      <c r="I450" s="10">
        <f t="shared" si="52"/>
        <v>1.2878591360131213</v>
      </c>
      <c r="J450" s="4">
        <f t="shared" si="53"/>
        <v>1329.5942172808884</v>
      </c>
      <c r="K450" s="4">
        <f t="shared" si="54"/>
        <v>298.906123214084</v>
      </c>
      <c r="L450" s="42">
        <f>Pressure!Q450</f>
        <v>0.51751380420828741</v>
      </c>
      <c r="M450" s="10">
        <f t="shared" si="56"/>
        <v>1.5665735378904795</v>
      </c>
      <c r="N450" s="10">
        <f t="shared" si="55"/>
        <v>2.5616829820695148</v>
      </c>
    </row>
    <row r="451" spans="3:14">
      <c r="C451" s="4">
        <f>Pressure!AB451*1000000</f>
        <v>6856713.3313638298</v>
      </c>
      <c r="D451" s="78">
        <f>Pressure!I451</f>
        <v>1.5059214621494855E-4</v>
      </c>
      <c r="E451" s="40">
        <f>Pressure!H451</f>
        <v>150.59214621494854</v>
      </c>
      <c r="F451" s="10">
        <f t="shared" si="50"/>
        <v>4.25</v>
      </c>
      <c r="G451" s="4">
        <f t="shared" si="49"/>
        <v>313581.71472344903</v>
      </c>
      <c r="H451" s="42">
        <f t="shared" si="51"/>
        <v>10.18943373192025</v>
      </c>
      <c r="I451" s="10">
        <f t="shared" si="52"/>
        <v>1.2878688755958283</v>
      </c>
      <c r="J451" s="4">
        <f t="shared" si="53"/>
        <v>1329.8111286415462</v>
      </c>
      <c r="K451" s="4">
        <f t="shared" si="54"/>
        <v>298.95488706477818</v>
      </c>
      <c r="L451" s="42">
        <f>Pressure!Q451</f>
        <v>0.51869207662616734</v>
      </c>
      <c r="M451" s="10">
        <f t="shared" si="56"/>
        <v>1.5667519835314234</v>
      </c>
      <c r="N451" s="10">
        <f t="shared" si="55"/>
        <v>2.5616829820695148</v>
      </c>
    </row>
    <row r="452" spans="3:14">
      <c r="C452" s="4">
        <f>Pressure!AB452*1000000</f>
        <v>6857766.7641529702</v>
      </c>
      <c r="D452" s="78">
        <f>Pressure!I452</f>
        <v>1.5059214621494855E-4</v>
      </c>
      <c r="E452" s="40">
        <f>Pressure!H452</f>
        <v>150.59214621494854</v>
      </c>
      <c r="F452" s="10">
        <f t="shared" si="50"/>
        <v>4.25</v>
      </c>
      <c r="G452" s="4">
        <f t="shared" si="49"/>
        <v>313629.89192503243</v>
      </c>
      <c r="H452" s="42">
        <f t="shared" si="51"/>
        <v>10.190671997485884</v>
      </c>
      <c r="I452" s="10">
        <f t="shared" si="52"/>
        <v>1.2878784921267583</v>
      </c>
      <c r="J452" s="4">
        <f t="shared" si="53"/>
        <v>1330.0253657314227</v>
      </c>
      <c r="K452" s="4">
        <f t="shared" si="54"/>
        <v>299.00304971256298</v>
      </c>
      <c r="L452" s="42">
        <f>Pressure!Q452</f>
        <v>0.51987029057340339</v>
      </c>
      <c r="M452" s="10">
        <f t="shared" si="56"/>
        <v>1.5669282275188379</v>
      </c>
      <c r="N452" s="10">
        <f t="shared" si="55"/>
        <v>2.5616829820695148</v>
      </c>
    </row>
    <row r="453" spans="3:14">
      <c r="C453" s="4">
        <f>Pressure!AB453*1000000</f>
        <v>6858807.0453383941</v>
      </c>
      <c r="D453" s="78">
        <f>Pressure!I453</f>
        <v>1.5059214621494855E-4</v>
      </c>
      <c r="E453" s="40">
        <f>Pressure!H453</f>
        <v>150.59214621494854</v>
      </c>
      <c r="F453" s="10">
        <f t="shared" si="50"/>
        <v>4.25</v>
      </c>
      <c r="G453" s="4">
        <f t="shared" si="49"/>
        <v>313677.46765733371</v>
      </c>
      <c r="H453" s="42">
        <f t="shared" si="51"/>
        <v>10.19189477138616</v>
      </c>
      <c r="I453" s="10">
        <f t="shared" si="52"/>
        <v>1.2878879857010206</v>
      </c>
      <c r="J453" s="4">
        <f t="shared" si="53"/>
        <v>1330.2369281738643</v>
      </c>
      <c r="K453" s="4">
        <f t="shared" si="54"/>
        <v>299.05061107276299</v>
      </c>
      <c r="L453" s="42">
        <f>Pressure!Q453</f>
        <v>0.52104844678264683</v>
      </c>
      <c r="M453" s="10">
        <f t="shared" si="56"/>
        <v>1.5671022698903578</v>
      </c>
      <c r="N453" s="10">
        <f t="shared" si="55"/>
        <v>2.5616829820695148</v>
      </c>
    </row>
    <row r="454" spans="3:14">
      <c r="C454" s="4">
        <f>Pressure!AB454*1000000</f>
        <v>6859834.173089182</v>
      </c>
      <c r="D454" s="78">
        <f>Pressure!I454</f>
        <v>1.5059214621494855E-4</v>
      </c>
      <c r="E454" s="40">
        <f>Pressure!H454</f>
        <v>150.59214621494854</v>
      </c>
      <c r="F454" s="10">
        <f t="shared" si="50"/>
        <v>4.25</v>
      </c>
      <c r="G454" s="4">
        <f t="shared" si="49"/>
        <v>313724.44183661853</v>
      </c>
      <c r="H454" s="42">
        <f t="shared" si="51"/>
        <v>10.193102052700322</v>
      </c>
      <c r="I454" s="10">
        <f t="shared" si="52"/>
        <v>1.2878973564124554</v>
      </c>
      <c r="J454" s="4">
        <f t="shared" si="53"/>
        <v>1330.4458155965158</v>
      </c>
      <c r="K454" s="4">
        <f t="shared" si="54"/>
        <v>299.09757106166893</v>
      </c>
      <c r="L454" s="42">
        <f>Pressure!Q454</f>
        <v>0.52222654598620799</v>
      </c>
      <c r="M454" s="10">
        <f t="shared" si="56"/>
        <v>1.567274110682398</v>
      </c>
      <c r="N454" s="10">
        <f t="shared" si="55"/>
        <v>2.5616829820695148</v>
      </c>
    </row>
    <row r="455" spans="3:14">
      <c r="C455" s="4">
        <f>Pressure!AB455*1000000</f>
        <v>6860848.1455937494</v>
      </c>
      <c r="D455" s="78">
        <f>Pressure!I455</f>
        <v>1.5059214621494855E-4</v>
      </c>
      <c r="E455" s="40">
        <f>Pressure!H455</f>
        <v>150.59214621494854</v>
      </c>
      <c r="F455" s="10">
        <f t="shared" si="50"/>
        <v>4.25</v>
      </c>
      <c r="G455" s="4">
        <f t="shared" si="49"/>
        <v>313770.81438003673</v>
      </c>
      <c r="H455" s="42">
        <f t="shared" si="51"/>
        <v>10.19429384051465</v>
      </c>
      <c r="I455" s="10">
        <f t="shared" si="52"/>
        <v>1.2879066043536191</v>
      </c>
      <c r="J455" s="4">
        <f t="shared" si="53"/>
        <v>1330.6520276309545</v>
      </c>
      <c r="K455" s="4">
        <f t="shared" si="54"/>
        <v>299.14392959645579</v>
      </c>
      <c r="L455" s="42">
        <f>Pressure!Q455</f>
        <v>0.5234045889160609</v>
      </c>
      <c r="M455" s="10">
        <f t="shared" si="56"/>
        <v>1.5674437499304708</v>
      </c>
      <c r="N455" s="10">
        <f t="shared" si="55"/>
        <v>2.5616829820695148</v>
      </c>
    </row>
    <row r="456" spans="3:14">
      <c r="C456" s="4">
        <f>Pressure!AB456*1000000</f>
        <v>6861848.9610610846</v>
      </c>
      <c r="D456" s="78">
        <f>Pressure!I456</f>
        <v>1.5059214621494855E-4</v>
      </c>
      <c r="E456" s="40">
        <f>Pressure!H456</f>
        <v>150.59214621494854</v>
      </c>
      <c r="F456" s="10">
        <f t="shared" si="50"/>
        <v>4.25</v>
      </c>
      <c r="G456" s="4">
        <f t="shared" si="49"/>
        <v>313816.58520567894</v>
      </c>
      <c r="H456" s="42">
        <f t="shared" si="51"/>
        <v>10.19547013392387</v>
      </c>
      <c r="I456" s="10">
        <f t="shared" si="52"/>
        <v>1.2879157296157986</v>
      </c>
      <c r="J456" s="4">
        <f t="shared" si="53"/>
        <v>1330.855563912942</v>
      </c>
      <c r="K456" s="4">
        <f t="shared" si="54"/>
        <v>299.18968659523898</v>
      </c>
      <c r="L456" s="42">
        <f>Pressure!Q456</f>
        <v>0.52458257630384808</v>
      </c>
      <c r="M456" s="10">
        <f t="shared" si="56"/>
        <v>1.5676111876692753</v>
      </c>
      <c r="N456" s="10">
        <f t="shared" si="55"/>
        <v>2.5616829820695148</v>
      </c>
    </row>
    <row r="457" spans="3:14">
      <c r="C457" s="4">
        <f>Pressure!AB457*1000000</f>
        <v>6862836.6177199017</v>
      </c>
      <c r="D457" s="78">
        <f>Pressure!I457</f>
        <v>1.5059214621494855E-4</v>
      </c>
      <c r="E457" s="40">
        <f>Pressure!H457</f>
        <v>150.59214621494854</v>
      </c>
      <c r="F457" s="10">
        <f t="shared" si="50"/>
        <v>4.25</v>
      </c>
      <c r="G457" s="4">
        <f t="shared" si="49"/>
        <v>313861.75423253811</v>
      </c>
      <c r="H457" s="42">
        <f t="shared" si="51"/>
        <v>10.196630932030166</v>
      </c>
      <c r="I457" s="10">
        <f t="shared" si="52"/>
        <v>1.2879247322890051</v>
      </c>
      <c r="J457" s="4">
        <f t="shared" si="53"/>
        <v>1331.0564240822509</v>
      </c>
      <c r="K457" s="4">
        <f t="shared" si="54"/>
        <v>299.2348419770359</v>
      </c>
      <c r="L457" s="42">
        <f>Pressure!Q457</f>
        <v>0.52576050888088488</v>
      </c>
      <c r="M457" s="10">
        <f t="shared" si="56"/>
        <v>1.5677764239321645</v>
      </c>
      <c r="N457" s="10">
        <f t="shared" si="55"/>
        <v>2.5616829820695148</v>
      </c>
    </row>
    <row r="458" spans="3:14">
      <c r="C458" s="4">
        <f>Pressure!AB458*1000000</f>
        <v>6863811.1138190916</v>
      </c>
      <c r="D458" s="78">
        <f>Pressure!I458</f>
        <v>1.5059214621494855E-4</v>
      </c>
      <c r="E458" s="40">
        <f>Pressure!H458</f>
        <v>150.59214621494854</v>
      </c>
      <c r="F458" s="10">
        <f t="shared" si="50"/>
        <v>4.25</v>
      </c>
      <c r="G458" s="4">
        <f t="shared" si="49"/>
        <v>313906.32138052979</v>
      </c>
      <c r="H458" s="42">
        <f t="shared" si="51"/>
        <v>10.197776233943749</v>
      </c>
      <c r="I458" s="10">
        <f t="shared" si="52"/>
        <v>1.2879336124619805</v>
      </c>
      <c r="J458" s="4">
        <f t="shared" si="53"/>
        <v>1331.2546077827569</v>
      </c>
      <c r="K458" s="4">
        <f t="shared" si="54"/>
        <v>299.27939566178611</v>
      </c>
      <c r="L458" s="42">
        <f>Pressure!Q458</f>
        <v>0.52693838737816434</v>
      </c>
      <c r="M458" s="10">
        <f t="shared" si="56"/>
        <v>1.5679394587518432</v>
      </c>
      <c r="N458" s="10">
        <f t="shared" si="55"/>
        <v>2.5616829820695148</v>
      </c>
    </row>
    <row r="459" spans="3:14">
      <c r="C459" s="4">
        <f>Pressure!AB459*1000000</f>
        <v>6864772.4476279328</v>
      </c>
      <c r="D459" s="78">
        <f>Pressure!I459</f>
        <v>1.5059214621494855E-4</v>
      </c>
      <c r="E459" s="40">
        <f>Pressure!H459</f>
        <v>150.59214621494854</v>
      </c>
      <c r="F459" s="10">
        <f t="shared" si="50"/>
        <v>4.25</v>
      </c>
      <c r="G459" s="4">
        <f t="shared" si="49"/>
        <v>313950.28657050192</v>
      </c>
      <c r="H459" s="42">
        <f t="shared" si="51"/>
        <v>10.19890603878309</v>
      </c>
      <c r="I459" s="10">
        <f t="shared" si="52"/>
        <v>1.2879423702222021</v>
      </c>
      <c r="J459" s="4">
        <f t="shared" si="53"/>
        <v>1331.450114662483</v>
      </c>
      <c r="K459" s="4">
        <f t="shared" si="54"/>
        <v>299.3233475703617</v>
      </c>
      <c r="L459" s="42">
        <f>Pressure!Q459</f>
        <v>0.52811621252636132</v>
      </c>
      <c r="M459" s="10">
        <f t="shared" si="56"/>
        <v>1.5681002921594263</v>
      </c>
      <c r="N459" s="10">
        <f t="shared" si="55"/>
        <v>2.5616829820695148</v>
      </c>
    </row>
    <row r="460" spans="3:14">
      <c r="C460" s="4">
        <f>Pressure!AB460*1000000</f>
        <v>6865720.6174352299</v>
      </c>
      <c r="D460" s="78">
        <f>Pressure!I460</f>
        <v>1.5059214621494855E-4</v>
      </c>
      <c r="E460" s="40">
        <f>Pressure!H460</f>
        <v>150.59214621494854</v>
      </c>
      <c r="F460" s="10">
        <f t="shared" si="50"/>
        <v>4.25</v>
      </c>
      <c r="G460" s="4">
        <f t="shared" si="49"/>
        <v>313993.64972419559</v>
      </c>
      <c r="H460" s="42">
        <f t="shared" si="51"/>
        <v>10.200020345673911</v>
      </c>
      <c r="I460" s="10">
        <f t="shared" si="52"/>
        <v>1.2879510056558769</v>
      </c>
      <c r="J460" s="4">
        <f t="shared" si="53"/>
        <v>1331.6429443734226</v>
      </c>
      <c r="K460" s="4">
        <f t="shared" si="54"/>
        <v>299.36669762452738</v>
      </c>
      <c r="L460" s="42">
        <f>Pressure!Q460</f>
        <v>0.52929398505583747</v>
      </c>
      <c r="M460" s="10">
        <f t="shared" si="56"/>
        <v>1.5682589241855496</v>
      </c>
      <c r="N460" s="10">
        <f t="shared" si="55"/>
        <v>2.5616829820695148</v>
      </c>
    </row>
    <row r="461" spans="3:14">
      <c r="C461" s="4">
        <f>Pressure!AB461*1000000</f>
        <v>6866655.6215502331</v>
      </c>
      <c r="D461" s="78">
        <f>Pressure!I461</f>
        <v>1.5059214621494855E-4</v>
      </c>
      <c r="E461" s="40">
        <f>Pressure!H461</f>
        <v>150.59214621494854</v>
      </c>
      <c r="F461" s="10">
        <f t="shared" si="50"/>
        <v>4.25</v>
      </c>
      <c r="G461" s="4">
        <f t="shared" si="49"/>
        <v>314036.41076428676</v>
      </c>
      <c r="H461" s="42">
        <f t="shared" si="51"/>
        <v>10.201119153750247</v>
      </c>
      <c r="I461" s="10">
        <f t="shared" si="52"/>
        <v>1.2879595188479507</v>
      </c>
      <c r="J461" s="4">
        <f t="shared" si="53"/>
        <v>1331.8330965717266</v>
      </c>
      <c r="K461" s="4">
        <f t="shared" si="54"/>
        <v>299.40944574698227</v>
      </c>
      <c r="L461" s="42">
        <f>Pressure!Q461</f>
        <v>0.5304717056966457</v>
      </c>
      <c r="M461" s="10">
        <f t="shared" si="56"/>
        <v>1.5684153548596482</v>
      </c>
      <c r="N461" s="10">
        <f t="shared" si="55"/>
        <v>2.5616829820695148</v>
      </c>
    </row>
    <row r="462" spans="3:14">
      <c r="C462" s="4">
        <f>Pressure!AB462*1000000</f>
        <v>6867577.4583021468</v>
      </c>
      <c r="D462" s="78">
        <f>Pressure!I462</f>
        <v>1.5059214621494855E-4</v>
      </c>
      <c r="E462" s="40">
        <f>Pressure!H462</f>
        <v>150.59214621494854</v>
      </c>
      <c r="F462" s="10">
        <f t="shared" si="50"/>
        <v>4.25</v>
      </c>
      <c r="G462" s="4">
        <f t="shared" si="49"/>
        <v>314078.56961436407</v>
      </c>
      <c r="H462" s="42">
        <f t="shared" si="51"/>
        <v>10.202202462153915</v>
      </c>
      <c r="I462" s="10">
        <f t="shared" si="52"/>
        <v>1.2879679098821073</v>
      </c>
      <c r="J462" s="4">
        <f t="shared" si="53"/>
        <v>1332.0205709176053</v>
      </c>
      <c r="K462" s="4">
        <f t="shared" si="54"/>
        <v>299.45159186133833</v>
      </c>
      <c r="L462" s="42">
        <f>Pressure!Q462</f>
        <v>0.53164937517853461</v>
      </c>
      <c r="M462" s="10">
        <f t="shared" si="56"/>
        <v>1.5685695842100171</v>
      </c>
      <c r="N462" s="10">
        <f t="shared" si="55"/>
        <v>2.5616829820695148</v>
      </c>
    </row>
    <row r="463" spans="3:14">
      <c r="C463" s="4">
        <f>Pressure!AB463*1000000</f>
        <v>6868486.1260400303</v>
      </c>
      <c r="D463" s="78">
        <f>Pressure!I463</f>
        <v>1.5059214621494855E-4</v>
      </c>
      <c r="E463" s="40">
        <f>Pressure!H463</f>
        <v>150.59214621494854</v>
      </c>
      <c r="F463" s="10">
        <f t="shared" si="50"/>
        <v>4.25</v>
      </c>
      <c r="G463" s="4">
        <f t="shared" si="49"/>
        <v>314120.1261989242</v>
      </c>
      <c r="H463" s="42">
        <f t="shared" si="51"/>
        <v>10.203270270034388</v>
      </c>
      <c r="I463" s="10">
        <f t="shared" si="52"/>
        <v>1.2879761788407691</v>
      </c>
      <c r="J463" s="4">
        <f t="shared" si="53"/>
        <v>1332.2053670753057</v>
      </c>
      <c r="K463" s="4">
        <f t="shared" si="54"/>
        <v>299.49313589211494</v>
      </c>
      <c r="L463" s="42">
        <f>Pressure!Q463</f>
        <v>0.53282699423095325</v>
      </c>
      <c r="M463" s="10">
        <f t="shared" si="56"/>
        <v>1.5687216122641918</v>
      </c>
      <c r="N463" s="10">
        <f t="shared" si="55"/>
        <v>2.5616829820695148</v>
      </c>
    </row>
    <row r="464" spans="3:14">
      <c r="C464" s="4">
        <f>Pressure!AB464*1000000</f>
        <v>6869381.6231329832</v>
      </c>
      <c r="D464" s="78">
        <f>Pressure!I464</f>
        <v>1.5059214621494855E-4</v>
      </c>
      <c r="E464" s="40">
        <f>Pressure!H464</f>
        <v>150.59214621494854</v>
      </c>
      <c r="F464" s="10">
        <f t="shared" si="50"/>
        <v>4.25</v>
      </c>
      <c r="G464" s="4">
        <f t="shared" si="49"/>
        <v>314161.08044338034</v>
      </c>
      <c r="H464" s="42">
        <f t="shared" si="51"/>
        <v>10.204322576548982</v>
      </c>
      <c r="I464" s="10">
        <f t="shared" si="52"/>
        <v>1.2879843258051002</v>
      </c>
      <c r="J464" s="4">
        <f t="shared" si="53"/>
        <v>1332.387484713151</v>
      </c>
      <c r="K464" s="4">
        <f t="shared" si="54"/>
        <v>299.53407776474779</v>
      </c>
      <c r="L464" s="42">
        <f>Pressure!Q464</f>
        <v>0.53400456358305537</v>
      </c>
      <c r="M464" s="10">
        <f t="shared" si="56"/>
        <v>1.5688714390482295</v>
      </c>
      <c r="N464" s="10">
        <f t="shared" si="55"/>
        <v>2.5616829820695148</v>
      </c>
    </row>
    <row r="465" spans="3:14">
      <c r="C465" s="4">
        <f>Pressure!AB465*1000000</f>
        <v>6870263.9479703493</v>
      </c>
      <c r="D465" s="78">
        <f>Pressure!I465</f>
        <v>1.5059214621494855E-4</v>
      </c>
      <c r="E465" s="40">
        <f>Pressure!H465</f>
        <v>150.59214621494854</v>
      </c>
      <c r="F465" s="10">
        <f t="shared" si="50"/>
        <v>4.25</v>
      </c>
      <c r="G465" s="4">
        <f t="shared" si="49"/>
        <v>314201.43227407138</v>
      </c>
      <c r="H465" s="42">
        <f t="shared" si="51"/>
        <v>10.20535938086314</v>
      </c>
      <c r="I465" s="10">
        <f t="shared" si="52"/>
        <v>1.2879923508550115</v>
      </c>
      <c r="J465" s="4">
        <f t="shared" si="53"/>
        <v>1332.5669235035816</v>
      </c>
      <c r="K465" s="4">
        <f t="shared" si="54"/>
        <v>299.57441740559813</v>
      </c>
      <c r="L465" s="42">
        <f>Pressure!Q465</f>
        <v>0.53518208396370426</v>
      </c>
      <c r="M465" s="10">
        <f t="shared" si="56"/>
        <v>1.5690190645876505</v>
      </c>
      <c r="N465" s="10">
        <f t="shared" si="55"/>
        <v>2.5616829820695148</v>
      </c>
    </row>
    <row r="466" spans="3:14">
      <c r="C466" s="4">
        <f>Pressure!AB466*1000000</f>
        <v>6871133.0989614967</v>
      </c>
      <c r="D466" s="78">
        <f>Pressure!I466</f>
        <v>1.5059214621494855E-4</v>
      </c>
      <c r="E466" s="40">
        <f>Pressure!H466</f>
        <v>150.59214621494854</v>
      </c>
      <c r="F466" s="10">
        <f t="shared" si="50"/>
        <v>4.25</v>
      </c>
      <c r="G466" s="4">
        <f t="shared" si="49"/>
        <v>314241.18161825219</v>
      </c>
      <c r="H466" s="42">
        <f t="shared" si="51"/>
        <v>10.206380682150177</v>
      </c>
      <c r="I466" s="10">
        <f t="shared" si="52"/>
        <v>1.2880002540691593</v>
      </c>
      <c r="J466" s="4">
        <f t="shared" si="53"/>
        <v>1332.7436831231093</v>
      </c>
      <c r="K466" s="4">
        <f t="shared" si="54"/>
        <v>299.61415474194268</v>
      </c>
      <c r="L466" s="42">
        <f>Pressure!Q466</f>
        <v>0.53635955610147712</v>
      </c>
      <c r="M466" s="10">
        <f t="shared" si="56"/>
        <v>1.569164488906706</v>
      </c>
      <c r="N466" s="10">
        <f t="shared" si="55"/>
        <v>2.5616829820695148</v>
      </c>
    </row>
    <row r="467" spans="3:14">
      <c r="C467" s="4">
        <f>Pressure!AB467*1000000</f>
        <v>6871989.0745353196</v>
      </c>
      <c r="D467" s="78">
        <f>Pressure!I467</f>
        <v>1.5059214621494855E-4</v>
      </c>
      <c r="E467" s="40">
        <f>Pressure!H467</f>
        <v>150.59214621494854</v>
      </c>
      <c r="F467" s="10">
        <f t="shared" si="50"/>
        <v>4.25</v>
      </c>
      <c r="G467" s="4">
        <f t="shared" si="49"/>
        <v>314280.32840407058</v>
      </c>
      <c r="H467" s="42">
        <f t="shared" si="51"/>
        <v>10.207386479590657</v>
      </c>
      <c r="I467" s="10">
        <f t="shared" si="52"/>
        <v>1.2880080355249435</v>
      </c>
      <c r="J467" s="4">
        <f t="shared" si="53"/>
        <v>1332.9177632522183</v>
      </c>
      <c r="K467" s="4">
        <f t="shared" si="54"/>
        <v>299.65328970195094</v>
      </c>
      <c r="L467" s="42">
        <f>Pressure!Q467</f>
        <v>0.53753698072466971</v>
      </c>
      <c r="M467" s="10">
        <f t="shared" si="56"/>
        <v>1.5693077120287438</v>
      </c>
      <c r="N467" s="10">
        <f t="shared" si="55"/>
        <v>2.5616829820695148</v>
      </c>
    </row>
    <row r="468" spans="3:14">
      <c r="C468" s="4">
        <f>Pressure!AB468*1000000</f>
        <v>6872831.8731410773</v>
      </c>
      <c r="D468" s="78">
        <f>Pressure!I468</f>
        <v>1.5059214621494855E-4</v>
      </c>
      <c r="E468" s="40">
        <f>Pressure!H468</f>
        <v>150.59214621494854</v>
      </c>
      <c r="F468" s="10">
        <f t="shared" si="50"/>
        <v>4.25</v>
      </c>
      <c r="G468" s="4">
        <f t="shared" si="49"/>
        <v>314318.87256060558</v>
      </c>
      <c r="H468" s="42">
        <f t="shared" si="51"/>
        <v>10.20837677237343</v>
      </c>
      <c r="I468" s="10">
        <f t="shared" si="52"/>
        <v>1.2880156952985167</v>
      </c>
      <c r="J468" s="4">
        <f t="shared" si="53"/>
        <v>1333.0891635755333</v>
      </c>
      <c r="K468" s="4">
        <f t="shared" si="54"/>
        <v>299.69182221472357</v>
      </c>
      <c r="L468" s="42">
        <f>Pressure!Q468</f>
        <v>0.53871435856130079</v>
      </c>
      <c r="M468" s="10">
        <f t="shared" si="56"/>
        <v>1.5694487339759624</v>
      </c>
      <c r="N468" s="10">
        <f t="shared" si="55"/>
        <v>2.5616829820695148</v>
      </c>
    </row>
    <row r="469" spans="3:14">
      <c r="C469" s="4">
        <f>Pressure!AB469*1000000</f>
        <v>6873661.4932478517</v>
      </c>
      <c r="D469" s="78">
        <f>Pressure!I469</f>
        <v>1.5059214621494855E-4</v>
      </c>
      <c r="E469" s="40">
        <f>Pressure!H469</f>
        <v>150.59214621494854</v>
      </c>
      <c r="F469" s="10">
        <f t="shared" si="50"/>
        <v>4.25</v>
      </c>
      <c r="G469" s="4">
        <f t="shared" si="49"/>
        <v>314356.81401784305</v>
      </c>
      <c r="H469" s="42">
        <f t="shared" si="51"/>
        <v>10.209351559694971</v>
      </c>
      <c r="I469" s="10">
        <f t="shared" si="52"/>
        <v>1.2880232334647816</v>
      </c>
      <c r="J469" s="4">
        <f t="shared" si="53"/>
        <v>1333.2578837817114</v>
      </c>
      <c r="K469" s="4">
        <f t="shared" si="54"/>
        <v>299.72975221026741</v>
      </c>
      <c r="L469" s="42">
        <f>Pressure!Q469</f>
        <v>0.53989169033911666</v>
      </c>
      <c r="M469" s="10">
        <f t="shared" si="56"/>
        <v>1.5695875547696017</v>
      </c>
      <c r="N469" s="10">
        <f t="shared" si="55"/>
        <v>2.5616829820695148</v>
      </c>
    </row>
    <row r="470" spans="3:14">
      <c r="C470" s="4">
        <f>Pressure!AB470*1000000</f>
        <v>6874477.9333447963</v>
      </c>
      <c r="D470" s="78">
        <f>Pressure!I470</f>
        <v>1.5059214621494855E-4</v>
      </c>
      <c r="E470" s="40">
        <f>Pressure!H470</f>
        <v>150.59214621494854</v>
      </c>
      <c r="F470" s="10">
        <f t="shared" si="50"/>
        <v>4.25</v>
      </c>
      <c r="G470" s="4">
        <f t="shared" si="49"/>
        <v>314394.15270668652</v>
      </c>
      <c r="H470" s="42">
        <f t="shared" si="51"/>
        <v>10.210310840759675</v>
      </c>
      <c r="I470" s="10">
        <f t="shared" si="52"/>
        <v>1.2880306500973948</v>
      </c>
      <c r="J470" s="4">
        <f t="shared" si="53"/>
        <v>1333.4239235634905</v>
      </c>
      <c r="K470" s="4">
        <f t="shared" si="54"/>
        <v>299.76707961950689</v>
      </c>
      <c r="L470" s="42">
        <f>Pressure!Q470</f>
        <v>0.54106897678559573</v>
      </c>
      <c r="M470" s="10">
        <f t="shared" si="56"/>
        <v>1.5697241744299157</v>
      </c>
      <c r="N470" s="10">
        <f t="shared" si="55"/>
        <v>2.5616829820695148</v>
      </c>
    </row>
    <row r="471" spans="3:14">
      <c r="C471" s="4">
        <f>Pressure!AB471*1000000</f>
        <v>6875281.1919408552</v>
      </c>
      <c r="D471" s="78">
        <f>Pressure!I471</f>
        <v>1.5059214621494855E-4</v>
      </c>
      <c r="E471" s="40">
        <f>Pressure!H471</f>
        <v>150.59214621494854</v>
      </c>
      <c r="F471" s="10">
        <f t="shared" si="50"/>
        <v>4.25</v>
      </c>
      <c r="G471" s="4">
        <f t="shared" si="49"/>
        <v>314430.88855894486</v>
      </c>
      <c r="H471" s="42">
        <f t="shared" si="51"/>
        <v>10.211254614779552</v>
      </c>
      <c r="I471" s="10">
        <f t="shared" si="52"/>
        <v>1.2880379452687658</v>
      </c>
      <c r="J471" s="4">
        <f t="shared" si="53"/>
        <v>1333.5872826176342</v>
      </c>
      <c r="K471" s="4">
        <f t="shared" si="54"/>
        <v>299.80380437427141</v>
      </c>
      <c r="L471" s="42">
        <f>Pressure!Q471</f>
        <v>0.54224621862795286</v>
      </c>
      <c r="M471" s="10">
        <f t="shared" si="56"/>
        <v>1.5698585929758815</v>
      </c>
      <c r="N471" s="10">
        <f t="shared" si="55"/>
        <v>2.5616829820695148</v>
      </c>
    </row>
    <row r="472" spans="3:14">
      <c r="C472" s="4">
        <f>Pressure!AB472*1000000</f>
        <v>6876071.2675651032</v>
      </c>
      <c r="D472" s="78">
        <f>Pressure!I472</f>
        <v>1.5059214621494855E-4</v>
      </c>
      <c r="E472" s="40">
        <f>Pressure!H472</f>
        <v>150.59214621494854</v>
      </c>
      <c r="F472" s="10">
        <f t="shared" si="50"/>
        <v>4.25</v>
      </c>
      <c r="G472" s="4">
        <f t="shared" si="49"/>
        <v>314467.02150734735</v>
      </c>
      <c r="H472" s="42">
        <f t="shared" si="51"/>
        <v>10.2121828809746</v>
      </c>
      <c r="I472" s="10">
        <f t="shared" si="52"/>
        <v>1.2880451190500624</v>
      </c>
      <c r="J472" s="4">
        <f t="shared" si="53"/>
        <v>1333.7479606449999</v>
      </c>
      <c r="K472" s="4">
        <f t="shared" si="54"/>
        <v>299.83992640731083</v>
      </c>
      <c r="L472" s="42">
        <f>Pressure!Q472</f>
        <v>0.54342341659314419</v>
      </c>
      <c r="M472" s="10">
        <f t="shared" si="56"/>
        <v>1.569990810425953</v>
      </c>
      <c r="N472" s="10">
        <f t="shared" si="55"/>
        <v>2.5616829820695148</v>
      </c>
    </row>
    <row r="473" spans="3:14">
      <c r="C473" s="4">
        <f>Pressure!AB473*1000000</f>
        <v>6876848.1587664727</v>
      </c>
      <c r="D473" s="78">
        <f>Pressure!I473</f>
        <v>1.5059214621494855E-4</v>
      </c>
      <c r="E473" s="40">
        <f>Pressure!H473</f>
        <v>150.59214621494854</v>
      </c>
      <c r="F473" s="10">
        <f t="shared" si="50"/>
        <v>4.25</v>
      </c>
      <c r="G473" s="4">
        <f t="shared" si="49"/>
        <v>314502.55148553161</v>
      </c>
      <c r="H473" s="42">
        <f t="shared" si="51"/>
        <v>10.213095638572513</v>
      </c>
      <c r="I473" s="10">
        <f t="shared" si="52"/>
        <v>1.2880521715112088</v>
      </c>
      <c r="J473" s="4">
        <f t="shared" si="53"/>
        <v>1333.9059573504826</v>
      </c>
      <c r="K473" s="4">
        <f t="shared" si="54"/>
        <v>299.87544565228239</v>
      </c>
      <c r="L473" s="42">
        <f>Pressure!Q473</f>
        <v>0.54460057140787133</v>
      </c>
      <c r="M473" s="10">
        <f t="shared" si="56"/>
        <v>1.570120826797041</v>
      </c>
      <c r="N473" s="10">
        <f t="shared" si="55"/>
        <v>2.5616829820695148</v>
      </c>
    </row>
    <row r="474" spans="3:14">
      <c r="C474" s="4">
        <f>Pressure!AB474*1000000</f>
        <v>6877611.8641137406</v>
      </c>
      <c r="D474" s="78">
        <f>Pressure!I474</f>
        <v>1.5059214621494855E-4</v>
      </c>
      <c r="E474" s="40">
        <f>Pressure!H474</f>
        <v>150.59214621494854</v>
      </c>
      <c r="F474" s="10">
        <f t="shared" si="50"/>
        <v>4.25</v>
      </c>
      <c r="G474" s="4">
        <f t="shared" si="49"/>
        <v>314537.47842804273</v>
      </c>
      <c r="H474" s="42">
        <f t="shared" si="51"/>
        <v>10.213992886808654</v>
      </c>
      <c r="I474" s="10">
        <f t="shared" si="52"/>
        <v>1.2880591027208892</v>
      </c>
      <c r="J474" s="4">
        <f t="shared" si="53"/>
        <v>1334.061272443015</v>
      </c>
      <c r="K474" s="4">
        <f t="shared" si="54"/>
        <v>299.91036204375143</v>
      </c>
      <c r="L474" s="42">
        <f>Pressure!Q474</f>
        <v>0.54577768379858616</v>
      </c>
      <c r="M474" s="10">
        <f t="shared" ref="M474:M505" si="57">(J474+J473)/2*(L474-L473)</f>
        <v>1.5702486421055224</v>
      </c>
      <c r="N474" s="10">
        <f t="shared" si="55"/>
        <v>2.5616829820695148</v>
      </c>
    </row>
    <row r="475" spans="3:14">
      <c r="C475" s="4">
        <f>Pressure!AB475*1000000</f>
        <v>6878362.3821956832</v>
      </c>
      <c r="D475" s="78">
        <f>Pressure!I475</f>
        <v>1.5059214621494855E-4</v>
      </c>
      <c r="E475" s="40">
        <f>Pressure!H475</f>
        <v>150.59214621494854</v>
      </c>
      <c r="F475" s="10">
        <f t="shared" si="50"/>
        <v>4.25</v>
      </c>
      <c r="G475" s="4">
        <f t="shared" si="49"/>
        <v>314571.80227034044</v>
      </c>
      <c r="H475" s="42">
        <f t="shared" si="51"/>
        <v>10.214874624926235</v>
      </c>
      <c r="I475" s="10">
        <f t="shared" si="52"/>
        <v>1.2880659127465488</v>
      </c>
      <c r="J475" s="4">
        <f t="shared" si="53"/>
        <v>1334.213905635595</v>
      </c>
      <c r="K475" s="4">
        <f t="shared" ref="K475:K506" si="58">J475/4.4482</f>
        <v>299.94467551719686</v>
      </c>
      <c r="L475" s="42">
        <f>Pressure!Q475</f>
        <v>0.546954754491495</v>
      </c>
      <c r="M475" s="10">
        <f t="shared" si="57"/>
        <v>1.5703742563662291</v>
      </c>
      <c r="N475" s="10">
        <f t="shared" si="55"/>
        <v>2.5616829820695148</v>
      </c>
    </row>
    <row r="476" spans="3:14">
      <c r="C476" s="4">
        <f>Pressure!AB476*1000000</f>
        <v>6879099.7116209893</v>
      </c>
      <c r="D476" s="78">
        <f>Pressure!I476</f>
        <v>1.5059214621494855E-4</v>
      </c>
      <c r="E476" s="40">
        <f>Pressure!H476</f>
        <v>150.59214621494854</v>
      </c>
      <c r="F476" s="10">
        <f t="shared" si="50"/>
        <v>4.25</v>
      </c>
      <c r="G476" s="4">
        <f t="shared" ref="G476:G539" si="59">IF(C476/(1+(k-1)/2*N476^2)^(k/(k-1))&lt;patm*1000000,patm*1000000,C476/(1+(k-1)/2*N476^2)^(k/(k-1)))</f>
        <v>314605.52294879523</v>
      </c>
      <c r="H476" s="42">
        <f t="shared" si="51"/>
        <v>10.215740852176243</v>
      </c>
      <c r="I476" s="10">
        <f t="shared" si="52"/>
        <v>1.288072601654396</v>
      </c>
      <c r="J476" s="4">
        <f t="shared" si="53"/>
        <v>1334.3638566452717</v>
      </c>
      <c r="K476" s="4">
        <f t="shared" si="58"/>
        <v>299.97838600900849</v>
      </c>
      <c r="L476" s="42">
        <f>Pressure!Q476</f>
        <v>0.54813178421256337</v>
      </c>
      <c r="M476" s="10">
        <f t="shared" si="57"/>
        <v>1.5704976695933486</v>
      </c>
      <c r="N476" s="10">
        <f t="shared" si="55"/>
        <v>2.5616829820695148</v>
      </c>
    </row>
    <row r="477" spans="3:14">
      <c r="C477" s="4">
        <f>Pressure!AB477*1000000</f>
        <v>6879823.8510182286</v>
      </c>
      <c r="D477" s="78">
        <f>Pressure!I477</f>
        <v>1.5059214621494855E-4</v>
      </c>
      <c r="E477" s="40">
        <f>Pressure!H477</f>
        <v>150.59214621494854</v>
      </c>
      <c r="F477" s="10">
        <f t="shared" ref="F477:F540" si="60">aexit/E477</f>
        <v>4.25</v>
      </c>
      <c r="G477" s="4">
        <f t="shared" si="59"/>
        <v>314638.64040068671</v>
      </c>
      <c r="H477" s="42">
        <f t="shared" ref="H477:H540" si="61">1/(((k+1)/2)^(1/(k-1))*(patm*1000000/C477)^(1/k)*SQRT((k+1)/(k-1)*(1-(patm*1000000/C477)^((k-1)/k))))</f>
        <v>10.216591567817373</v>
      </c>
      <c r="I477" s="10">
        <f t="shared" ref="I477:I540" si="62">etanoz*SQRT(2*k^2/(k-1)*(2/(k+1))^((k+1)/(k-1))*(1-(G477/C477)^((k-1)/k)))+(G477-patm*1000000)/C477*(aexit/E477)</f>
        <v>1.2880791695094027</v>
      </c>
      <c r="J477" s="4">
        <f t="shared" ref="J477:J540" si="63">I477*D477*C477</f>
        <v>1334.511125193136</v>
      </c>
      <c r="K477" s="4">
        <f t="shared" si="58"/>
        <v>300.01149345648486</v>
      </c>
      <c r="L477" s="42">
        <f>Pressure!Q477</f>
        <v>0.54930877368752029</v>
      </c>
      <c r="M477" s="10">
        <f t="shared" si="57"/>
        <v>1.5706188817998292</v>
      </c>
      <c r="N477" s="10">
        <f t="shared" si="55"/>
        <v>2.5616829820695148</v>
      </c>
    </row>
    <row r="478" spans="3:14">
      <c r="C478" s="4">
        <f>Pressure!AB478*1000000</f>
        <v>6880534.7990358016</v>
      </c>
      <c r="D478" s="78">
        <f>Pressure!I478</f>
        <v>1.5059214621494855E-4</v>
      </c>
      <c r="E478" s="40">
        <f>Pressure!H478</f>
        <v>150.59214621494854</v>
      </c>
      <c r="F478" s="10">
        <f t="shared" si="60"/>
        <v>4.25</v>
      </c>
      <c r="G478" s="4">
        <f t="shared" si="59"/>
        <v>314671.15456420148</v>
      </c>
      <c r="H478" s="42">
        <f t="shared" si="61"/>
        <v>10.217426771115997</v>
      </c>
      <c r="I478" s="10">
        <f t="shared" si="62"/>
        <v>1.2880856163753063</v>
      </c>
      <c r="J478" s="4">
        <f t="shared" si="63"/>
        <v>1334.6557110043127</v>
      </c>
      <c r="K478" s="4">
        <f t="shared" si="58"/>
        <v>300.0439977978312</v>
      </c>
      <c r="L478" s="42">
        <f>Pressure!Q478</f>
        <v>0.5504857236418631</v>
      </c>
      <c r="M478" s="10">
        <f t="shared" si="57"/>
        <v>1.5707378929979647</v>
      </c>
      <c r="N478" s="10">
        <f t="shared" ref="N478:N541" si="64">N477-1/834*(me-mef)</f>
        <v>2.5616829820695148</v>
      </c>
    </row>
    <row r="479" spans="3:14">
      <c r="C479" s="4">
        <f>Pressure!AB479*1000000</f>
        <v>6881232.5543420333</v>
      </c>
      <c r="D479" s="78">
        <f>Pressure!I479</f>
        <v>1.5059214621494855E-4</v>
      </c>
      <c r="E479" s="40">
        <f>Pressure!H479</f>
        <v>150.59214621494854</v>
      </c>
      <c r="F479" s="10">
        <f t="shared" si="60"/>
        <v>4.25</v>
      </c>
      <c r="G479" s="4">
        <f t="shared" si="59"/>
        <v>314703.06537843728</v>
      </c>
      <c r="H479" s="42">
        <f t="shared" si="61"/>
        <v>10.218246461346276</v>
      </c>
      <c r="I479" s="10">
        <f t="shared" si="62"/>
        <v>1.2880919423146118</v>
      </c>
      <c r="J479" s="4">
        <f t="shared" si="63"/>
        <v>1334.7976138079794</v>
      </c>
      <c r="K479" s="4">
        <f t="shared" si="58"/>
        <v>300.07589897216388</v>
      </c>
      <c r="L479" s="42">
        <f>Pressure!Q479</f>
        <v>0.55166263480086153</v>
      </c>
      <c r="M479" s="10">
        <f t="shared" si="57"/>
        <v>1.5708547031985212</v>
      </c>
      <c r="N479" s="10">
        <f t="shared" si="64"/>
        <v>2.5616829820695148</v>
      </c>
    </row>
    <row r="480" spans="3:14">
      <c r="C480" s="4">
        <f>Pressure!AB480*1000000</f>
        <v>6881917.1156252641</v>
      </c>
      <c r="D480" s="78">
        <f>Pressure!I480</f>
        <v>1.5059214621494855E-4</v>
      </c>
      <c r="E480" s="40">
        <f>Pressure!H480</f>
        <v>150.59214621494854</v>
      </c>
      <c r="F480" s="10">
        <f t="shared" si="60"/>
        <v>4.25</v>
      </c>
      <c r="G480" s="4">
        <f t="shared" si="59"/>
        <v>314734.37278340739</v>
      </c>
      <c r="H480" s="42">
        <f t="shared" si="61"/>
        <v>10.219050637790234</v>
      </c>
      <c r="I480" s="10">
        <f t="shared" si="62"/>
        <v>1.2880981473885937</v>
      </c>
      <c r="J480" s="4">
        <f t="shared" si="63"/>
        <v>1334.936833337382</v>
      </c>
      <c r="K480" s="4">
        <f t="shared" si="58"/>
        <v>300.10719691951397</v>
      </c>
      <c r="L480" s="42">
        <f>Pressure!Q480</f>
        <v>0.55283950788956238</v>
      </c>
      <c r="M480" s="10">
        <f t="shared" si="57"/>
        <v>1.5709693124115052</v>
      </c>
      <c r="N480" s="10">
        <f t="shared" si="64"/>
        <v>2.5616829820695148</v>
      </c>
    </row>
    <row r="481" spans="3:14">
      <c r="C481" s="4">
        <f>Pressure!AB481*1000000</f>
        <v>6882588.4815935707</v>
      </c>
      <c r="D481" s="78">
        <f>Pressure!I481</f>
        <v>1.5059214621494855E-4</v>
      </c>
      <c r="E481" s="40">
        <f>Pressure!H481</f>
        <v>150.59214621494854</v>
      </c>
      <c r="F481" s="10">
        <f t="shared" si="60"/>
        <v>4.25</v>
      </c>
      <c r="G481" s="4">
        <f t="shared" si="59"/>
        <v>314765.07672002749</v>
      </c>
      <c r="H481" s="42">
        <f t="shared" si="61"/>
        <v>10.219839299737478</v>
      </c>
      <c r="I481" s="10">
        <f t="shared" si="62"/>
        <v>1.2881042316572957</v>
      </c>
      <c r="J481" s="4">
        <f t="shared" si="63"/>
        <v>1335.0733693297821</v>
      </c>
      <c r="K481" s="4">
        <f t="shared" si="58"/>
        <v>300.13789158081516</v>
      </c>
      <c r="L481" s="42">
        <f>Pressure!Q481</f>
        <v>0.55401634363279395</v>
      </c>
      <c r="M481" s="10">
        <f t="shared" si="57"/>
        <v>1.5710817206458494</v>
      </c>
      <c r="N481" s="10">
        <f t="shared" si="64"/>
        <v>2.5616829820695148</v>
      </c>
    </row>
    <row r="482" spans="3:14">
      <c r="C482" s="4">
        <f>Pressure!AB482*1000000</f>
        <v>6883246.6509749265</v>
      </c>
      <c r="D482" s="78">
        <f>Pressure!I482</f>
        <v>1.5059214621494855E-4</v>
      </c>
      <c r="E482" s="40">
        <f>Pressure!H482</f>
        <v>150.59214621494854</v>
      </c>
      <c r="F482" s="10">
        <f t="shared" si="60"/>
        <v>4.25</v>
      </c>
      <c r="G482" s="4">
        <f t="shared" si="59"/>
        <v>314795.17713012343</v>
      </c>
      <c r="H482" s="42">
        <f t="shared" si="61"/>
        <v>10.220612446485376</v>
      </c>
      <c r="I482" s="10">
        <f t="shared" si="62"/>
        <v>1.2881101951795328</v>
      </c>
      <c r="J482" s="4">
        <f t="shared" si="63"/>
        <v>1335.2072215264868</v>
      </c>
      <c r="K482" s="4">
        <f t="shared" si="58"/>
        <v>300.1679828979108</v>
      </c>
      <c r="L482" s="42">
        <f>Pressure!Q482</f>
        <v>0.55519314275517062</v>
      </c>
      <c r="M482" s="10">
        <f t="shared" si="57"/>
        <v>1.571191927909557</v>
      </c>
      <c r="N482" s="10">
        <f t="shared" si="64"/>
        <v>2.5616829820695148</v>
      </c>
    </row>
    <row r="483" spans="3:14">
      <c r="C483" s="4">
        <f>Pressure!AB483*1000000</f>
        <v>6883891.62251708</v>
      </c>
      <c r="D483" s="78">
        <f>Pressure!I483</f>
        <v>1.5059214621494855E-4</v>
      </c>
      <c r="E483" s="40">
        <f>Pressure!H483</f>
        <v>150.59214621494854</v>
      </c>
      <c r="F483" s="10">
        <f t="shared" si="60"/>
        <v>4.25</v>
      </c>
      <c r="G483" s="4">
        <f t="shared" si="59"/>
        <v>314824.67395642516</v>
      </c>
      <c r="H483" s="42">
        <f t="shared" si="61"/>
        <v>10.221370077338902</v>
      </c>
      <c r="I483" s="10">
        <f t="shared" si="62"/>
        <v>1.2881160380128924</v>
      </c>
      <c r="J483" s="4">
        <f t="shared" si="63"/>
        <v>1335.3383896728258</v>
      </c>
      <c r="K483" s="4">
        <f t="shared" si="58"/>
        <v>300.19747081354836</v>
      </c>
      <c r="L483" s="42">
        <f>Pressure!Q483</f>
        <v>0.55636990598109715</v>
      </c>
      <c r="M483" s="10">
        <f t="shared" si="57"/>
        <v>1.5712999342094129</v>
      </c>
      <c r="N483" s="10">
        <f t="shared" si="64"/>
        <v>2.5616829820695148</v>
      </c>
    </row>
    <row r="484" spans="3:14">
      <c r="C484" s="4">
        <f>Pressure!AB484*1000000</f>
        <v>6884523.3949877508</v>
      </c>
      <c r="D484" s="78">
        <f>Pressure!I484</f>
        <v>1.5059214621494855E-4</v>
      </c>
      <c r="E484" s="40">
        <f>Pressure!H484</f>
        <v>150.59214621494854</v>
      </c>
      <c r="F484" s="10">
        <f t="shared" si="60"/>
        <v>4.25</v>
      </c>
      <c r="G484" s="4">
        <f t="shared" si="59"/>
        <v>314853.56714257633</v>
      </c>
      <c r="H484" s="42">
        <f t="shared" si="61"/>
        <v>10.222112191610877</v>
      </c>
      <c r="I484" s="10">
        <f t="shared" si="62"/>
        <v>1.2881217602137369</v>
      </c>
      <c r="J484" s="4">
        <f t="shared" si="63"/>
        <v>1335.466873518189</v>
      </c>
      <c r="K484" s="4">
        <f t="shared" si="58"/>
        <v>300.22635527138823</v>
      </c>
      <c r="L484" s="42">
        <f>Pressure!Q484</f>
        <v>0.55754663403477345</v>
      </c>
      <c r="M484" s="10">
        <f t="shared" si="57"/>
        <v>1.5714057395515926</v>
      </c>
      <c r="N484" s="10">
        <f t="shared" si="64"/>
        <v>2.5616829820695148</v>
      </c>
    </row>
    <row r="485" spans="3:14">
      <c r="C485" s="4">
        <f>Pressure!AB485*1000000</f>
        <v>6885141.9671744024</v>
      </c>
      <c r="D485" s="78">
        <f>Pressure!I485</f>
        <v>1.5059214621494855E-4</v>
      </c>
      <c r="E485" s="40">
        <f>Pressure!H485</f>
        <v>150.59214621494854</v>
      </c>
      <c r="F485" s="10">
        <f t="shared" si="60"/>
        <v>4.25</v>
      </c>
      <c r="G485" s="4">
        <f t="shared" si="59"/>
        <v>314881.85663312324</v>
      </c>
      <c r="H485" s="42">
        <f t="shared" si="61"/>
        <v>10.222838788621702</v>
      </c>
      <c r="I485" s="10">
        <f t="shared" si="62"/>
        <v>1.2881273618372031</v>
      </c>
      <c r="J485" s="4">
        <f t="shared" si="63"/>
        <v>1335.5926728159827</v>
      </c>
      <c r="K485" s="4">
        <f t="shared" si="58"/>
        <v>300.25463621599363</v>
      </c>
      <c r="L485" s="42">
        <f>Pressure!Q485</f>
        <v>0.55872332764019861</v>
      </c>
      <c r="M485" s="10">
        <f t="shared" si="57"/>
        <v>1.5715093439406254</v>
      </c>
      <c r="N485" s="10">
        <f t="shared" si="64"/>
        <v>2.5616829820695148</v>
      </c>
    </row>
    <row r="486" spans="3:14">
      <c r="C486" s="4">
        <f>Pressure!AB486*1000000</f>
        <v>6885747.3378843507</v>
      </c>
      <c r="D486" s="78">
        <f>Pressure!I486</f>
        <v>1.5059214621494855E-4</v>
      </c>
      <c r="E486" s="40">
        <f>Pressure!H486</f>
        <v>150.59214621494854</v>
      </c>
      <c r="F486" s="10">
        <f t="shared" si="60"/>
        <v>4.25</v>
      </c>
      <c r="G486" s="4">
        <f t="shared" si="59"/>
        <v>314909.54237352021</v>
      </c>
      <c r="H486" s="42">
        <f t="shared" si="61"/>
        <v>10.223549867699495</v>
      </c>
      <c r="I486" s="10">
        <f t="shared" si="62"/>
        <v>1.2881328429372048</v>
      </c>
      <c r="J486" s="4">
        <f t="shared" si="63"/>
        <v>1335.7157873236501</v>
      </c>
      <c r="K486" s="4">
        <f t="shared" si="58"/>
        <v>300.28231359283535</v>
      </c>
      <c r="L486" s="42">
        <f>Pressure!Q486</f>
        <v>0.55989998752117565</v>
      </c>
      <c r="M486" s="10">
        <f t="shared" si="57"/>
        <v>1.5716107473804275</v>
      </c>
      <c r="N486" s="10">
        <f t="shared" si="64"/>
        <v>2.5616829820695148</v>
      </c>
    </row>
    <row r="487" spans="3:14">
      <c r="C487" s="4">
        <f>Pressure!AB487*1000000</f>
        <v>6886339.5059449123</v>
      </c>
      <c r="D487" s="78">
        <f>Pressure!I487</f>
        <v>1.5059214621494855E-4</v>
      </c>
      <c r="E487" s="40">
        <f>Pressure!H487</f>
        <v>150.59214621494854</v>
      </c>
      <c r="F487" s="10">
        <f t="shared" si="60"/>
        <v>4.25</v>
      </c>
      <c r="G487" s="4">
        <f t="shared" si="59"/>
        <v>314936.62431013642</v>
      </c>
      <c r="H487" s="42">
        <f t="shared" si="61"/>
        <v>10.224245428180268</v>
      </c>
      <c r="I487" s="10">
        <f t="shared" si="62"/>
        <v>1.288138203566435</v>
      </c>
      <c r="J487" s="4">
        <f t="shared" si="63"/>
        <v>1335.8362168027022</v>
      </c>
      <c r="K487" s="4">
        <f t="shared" si="58"/>
        <v>300.30938734829869</v>
      </c>
      <c r="L487" s="42">
        <f>Pressure!Q487</f>
        <v>0.56107661440131584</v>
      </c>
      <c r="M487" s="10">
        <f t="shared" si="57"/>
        <v>1.5717099498737404</v>
      </c>
      <c r="N487" s="10">
        <f t="shared" si="64"/>
        <v>2.5616829820695148</v>
      </c>
    </row>
    <row r="488" spans="3:14">
      <c r="C488" s="4">
        <f>Pressure!AB488*1000000</f>
        <v>6886918.470202988</v>
      </c>
      <c r="D488" s="78">
        <f>Pressure!I488</f>
        <v>1.5059214621494855E-4</v>
      </c>
      <c r="E488" s="40">
        <f>Pressure!H488</f>
        <v>150.59214621494854</v>
      </c>
      <c r="F488" s="10">
        <f t="shared" si="60"/>
        <v>4.25</v>
      </c>
      <c r="G488" s="4">
        <f t="shared" si="59"/>
        <v>314963.10239023645</v>
      </c>
      <c r="H488" s="42">
        <f t="shared" si="61"/>
        <v>10.224925469407429</v>
      </c>
      <c r="I488" s="10">
        <f t="shared" si="62"/>
        <v>1.2881434437763637</v>
      </c>
      <c r="J488" s="4">
        <f t="shared" si="63"/>
        <v>1335.9539610186328</v>
      </c>
      <c r="K488" s="4">
        <f t="shared" si="58"/>
        <v>300.33585742966432</v>
      </c>
      <c r="L488" s="42">
        <f>Pressure!Q488</f>
        <v>0.56225320900404341</v>
      </c>
      <c r="M488" s="10">
        <f t="shared" si="57"/>
        <v>1.5718069514225523</v>
      </c>
      <c r="N488" s="10">
        <f t="shared" si="64"/>
        <v>2.5616829820695148</v>
      </c>
    </row>
    <row r="489" spans="3:14">
      <c r="C489" s="4">
        <f>Pressure!AB489*1000000</f>
        <v>6887484.2295254711</v>
      </c>
      <c r="D489" s="78">
        <f>Pressure!I489</f>
        <v>1.5059214621494855E-4</v>
      </c>
      <c r="E489" s="40">
        <f>Pressure!H489</f>
        <v>150.59214621494854</v>
      </c>
      <c r="F489" s="10">
        <f t="shared" si="60"/>
        <v>4.25</v>
      </c>
      <c r="G489" s="4">
        <f t="shared" si="59"/>
        <v>314988.97656199941</v>
      </c>
      <c r="H489" s="42">
        <f t="shared" si="61"/>
        <v>10.225589990732265</v>
      </c>
      <c r="I489" s="10">
        <f t="shared" si="62"/>
        <v>1.2881485636172427</v>
      </c>
      <c r="J489" s="4">
        <f t="shared" si="63"/>
        <v>1336.0690197410008</v>
      </c>
      <c r="K489" s="4">
        <f t="shared" si="58"/>
        <v>300.36172378512674</v>
      </c>
      <c r="L489" s="42">
        <f>Pressure!Q489</f>
        <v>0.5634297720525997</v>
      </c>
      <c r="M489" s="10">
        <f t="shared" si="57"/>
        <v>1.5719017520275089</v>
      </c>
      <c r="N489" s="10">
        <f t="shared" si="64"/>
        <v>2.5616829820695148</v>
      </c>
    </row>
    <row r="490" spans="3:14">
      <c r="C490" s="4">
        <f>Pressure!AB490*1000000</f>
        <v>6888036.7827989357</v>
      </c>
      <c r="D490" s="78">
        <f>Pressure!I490</f>
        <v>1.5059214621494855E-4</v>
      </c>
      <c r="E490" s="40">
        <f>Pressure!H490</f>
        <v>150.59214621494854</v>
      </c>
      <c r="F490" s="10">
        <f t="shared" si="60"/>
        <v>4.25</v>
      </c>
      <c r="G490" s="4">
        <f t="shared" si="59"/>
        <v>315014.24677450437</v>
      </c>
      <c r="H490" s="42">
        <f t="shared" si="61"/>
        <v>10.226238991513579</v>
      </c>
      <c r="I490" s="10">
        <f t="shared" si="62"/>
        <v>1.288153563138104</v>
      </c>
      <c r="J490" s="4">
        <f t="shared" si="63"/>
        <v>1336.1813927433689</v>
      </c>
      <c r="K490" s="4">
        <f t="shared" si="58"/>
        <v>300.38698636378058</v>
      </c>
      <c r="L490" s="42">
        <f>Pressure!Q490</f>
        <v>0.56460630427004765</v>
      </c>
      <c r="M490" s="10">
        <f t="shared" si="57"/>
        <v>1.571994351688226</v>
      </c>
      <c r="N490" s="10">
        <f t="shared" si="64"/>
        <v>2.5616829820695148</v>
      </c>
    </row>
    <row r="491" spans="3:14">
      <c r="C491" s="4">
        <f>Pressure!AB491*1000000</f>
        <v>6888576.1289297352</v>
      </c>
      <c r="D491" s="78">
        <f>Pressure!I491</f>
        <v>1.5059214621494855E-4</v>
      </c>
      <c r="E491" s="40">
        <f>Pressure!H491</f>
        <v>150.59214621494854</v>
      </c>
      <c r="F491" s="10">
        <f t="shared" si="60"/>
        <v>4.25</v>
      </c>
      <c r="G491" s="4">
        <f t="shared" si="59"/>
        <v>315038.91297773499</v>
      </c>
      <c r="H491" s="42">
        <f t="shared" si="61"/>
        <v>10.22687247111784</v>
      </c>
      <c r="I491" s="10">
        <f t="shared" si="62"/>
        <v>1.288158442386762</v>
      </c>
      <c r="J491" s="4">
        <f t="shared" si="63"/>
        <v>1336.2910798033217</v>
      </c>
      <c r="K491" s="4">
        <f t="shared" si="58"/>
        <v>300.41164511562471</v>
      </c>
      <c r="L491" s="42">
        <f>Pressure!Q491</f>
        <v>0.56578280637927647</v>
      </c>
      <c r="M491" s="10">
        <f t="shared" si="57"/>
        <v>1.5720847504035655</v>
      </c>
      <c r="N491" s="10">
        <f t="shared" si="64"/>
        <v>2.5616829820695148</v>
      </c>
    </row>
    <row r="492" spans="3:14">
      <c r="C492" s="4">
        <f>Pressure!AB492*1000000</f>
        <v>6889102.2668442903</v>
      </c>
      <c r="D492" s="78">
        <f>Pressure!I492</f>
        <v>1.5059214621494855E-4</v>
      </c>
      <c r="E492" s="40">
        <f>Pressure!H492</f>
        <v>150.59214621494854</v>
      </c>
      <c r="F492" s="10">
        <f t="shared" si="60"/>
        <v>4.25</v>
      </c>
      <c r="G492" s="4">
        <f t="shared" si="59"/>
        <v>315062.97512259276</v>
      </c>
      <c r="H492" s="42">
        <f t="shared" si="61"/>
        <v>10.227490428919447</v>
      </c>
      <c r="I492" s="10">
        <f t="shared" si="62"/>
        <v>1.2881632014098172</v>
      </c>
      <c r="J492" s="4">
        <f t="shared" si="63"/>
        <v>1336.3980807025248</v>
      </c>
      <c r="K492" s="4">
        <f t="shared" si="58"/>
        <v>300.43569999157518</v>
      </c>
      <c r="L492" s="42">
        <f>Pressure!Q492</f>
        <v>0.56695927910300581</v>
      </c>
      <c r="M492" s="10">
        <f t="shared" si="57"/>
        <v>1.5721729481710958</v>
      </c>
      <c r="N492" s="10">
        <f t="shared" si="64"/>
        <v>2.5616829820695148</v>
      </c>
    </row>
    <row r="493" spans="3:14">
      <c r="C493" s="4">
        <f>Pressure!AB493*1000000</f>
        <v>6889615.1954885153</v>
      </c>
      <c r="D493" s="78">
        <f>Pressure!I493</f>
        <v>1.5059214621494855E-4</v>
      </c>
      <c r="E493" s="40">
        <f>Pressure!H493</f>
        <v>150.59214621494854</v>
      </c>
      <c r="F493" s="10">
        <f t="shared" si="60"/>
        <v>4.25</v>
      </c>
      <c r="G493" s="4">
        <f t="shared" si="59"/>
        <v>315086.43316087051</v>
      </c>
      <c r="H493" s="42">
        <f t="shared" si="61"/>
        <v>10.228092864300139</v>
      </c>
      <c r="I493" s="10">
        <f t="shared" si="62"/>
        <v>1.2881678402526515</v>
      </c>
      <c r="J493" s="4">
        <f t="shared" si="63"/>
        <v>1336.5023952266081</v>
      </c>
      <c r="K493" s="4">
        <f t="shared" si="58"/>
        <v>300.45915094343962</v>
      </c>
      <c r="L493" s="42">
        <f>Pressure!Q493</f>
        <v>0.56813572316379035</v>
      </c>
      <c r="M493" s="10">
        <f t="shared" si="57"/>
        <v>1.5722589449875031</v>
      </c>
      <c r="N493" s="10">
        <f t="shared" si="64"/>
        <v>2.5616829820695148</v>
      </c>
    </row>
    <row r="494" spans="3:14">
      <c r="C494" s="4">
        <f>Pressure!AB494*1000000</f>
        <v>6890114.9138282062</v>
      </c>
      <c r="D494" s="78">
        <f>Pressure!I494</f>
        <v>1.5059214621494855E-4</v>
      </c>
      <c r="E494" s="40">
        <f>Pressure!H494</f>
        <v>150.59214621494854</v>
      </c>
      <c r="F494" s="10">
        <f t="shared" si="60"/>
        <v>4.25</v>
      </c>
      <c r="G494" s="4">
        <f t="shared" si="59"/>
        <v>315109.28704527055</v>
      </c>
      <c r="H494" s="42">
        <f t="shared" si="61"/>
        <v>10.228679776649397</v>
      </c>
      <c r="I494" s="10">
        <f t="shared" si="62"/>
        <v>1.2881723589594343</v>
      </c>
      <c r="J494" s="4">
        <f t="shared" si="63"/>
        <v>1336.6040231652455</v>
      </c>
      <c r="K494" s="4">
        <f t="shared" si="58"/>
        <v>300.4819979239345</v>
      </c>
      <c r="L494" s="42">
        <f>Pressure!Q494</f>
        <v>0.56931213928402424</v>
      </c>
      <c r="M494" s="10">
        <f t="shared" si="57"/>
        <v>1.5723427408484294</v>
      </c>
      <c r="N494" s="10">
        <f t="shared" si="64"/>
        <v>2.5616829820695148</v>
      </c>
    </row>
    <row r="495" spans="3:14">
      <c r="C495" s="4">
        <f>Pressure!AB495*1000000</f>
        <v>6890601.4208489573</v>
      </c>
      <c r="D495" s="78">
        <f>Pressure!I495</f>
        <v>1.5059214621494855E-4</v>
      </c>
      <c r="E495" s="40">
        <f>Pressure!H495</f>
        <v>150.59214621494854</v>
      </c>
      <c r="F495" s="10">
        <f t="shared" si="60"/>
        <v>4.25</v>
      </c>
      <c r="G495" s="4">
        <f t="shared" si="59"/>
        <v>315131.5367294004</v>
      </c>
      <c r="H495" s="42">
        <f t="shared" si="61"/>
        <v>10.229251165364383</v>
      </c>
      <c r="I495" s="10">
        <f t="shared" si="62"/>
        <v>1.2881767575731209</v>
      </c>
      <c r="J495" s="4">
        <f t="shared" si="63"/>
        <v>1336.7029643121364</v>
      </c>
      <c r="K495" s="4">
        <f t="shared" si="58"/>
        <v>300.50424088668143</v>
      </c>
      <c r="L495" s="42">
        <f>Pressure!Q495</f>
        <v>0.57048852818594553</v>
      </c>
      <c r="M495" s="10">
        <f t="shared" si="57"/>
        <v>1.5724243357485119</v>
      </c>
      <c r="N495" s="10">
        <f t="shared" si="64"/>
        <v>2.5616829820695148</v>
      </c>
    </row>
    <row r="496" spans="3:14">
      <c r="C496" s="4">
        <f>Pressure!AB496*1000000</f>
        <v>6891074.7155563189</v>
      </c>
      <c r="D496" s="78">
        <f>Pressure!I496</f>
        <v>1.5059214621494855E-4</v>
      </c>
      <c r="E496" s="40">
        <f>Pressure!H496</f>
        <v>150.59214621494854</v>
      </c>
      <c r="F496" s="10">
        <f t="shared" si="60"/>
        <v>4.25</v>
      </c>
      <c r="G496" s="4">
        <f t="shared" si="59"/>
        <v>315153.18216778053</v>
      </c>
      <c r="H496" s="42">
        <f t="shared" si="61"/>
        <v>10.229807029850104</v>
      </c>
      <c r="I496" s="10">
        <f t="shared" si="62"/>
        <v>1.2881810361354564</v>
      </c>
      <c r="J496" s="4">
        <f t="shared" si="63"/>
        <v>1336.7992184650395</v>
      </c>
      <c r="K496" s="4">
        <f t="shared" si="58"/>
        <v>300.52587978621455</v>
      </c>
      <c r="L496" s="42">
        <f>Pressure!Q496</f>
        <v>0.57166489059164038</v>
      </c>
      <c r="M496" s="10">
        <f t="shared" si="57"/>
        <v>1.5725037296810997</v>
      </c>
      <c r="N496" s="10">
        <f t="shared" si="64"/>
        <v>2.5616829820695148</v>
      </c>
    </row>
    <row r="497" spans="3:14">
      <c r="C497" s="114">
        <f>Pressure!AB497*1000000</f>
        <v>6891534.7969752308</v>
      </c>
      <c r="D497" s="79">
        <f>Pressure!I497</f>
        <v>1.5059214621494855E-4</v>
      </c>
      <c r="E497" s="111">
        <f>Pressure!H497</f>
        <v>150.59214621494854</v>
      </c>
      <c r="F497" s="10">
        <f t="shared" si="60"/>
        <v>4.25</v>
      </c>
      <c r="G497" s="4">
        <f t="shared" si="59"/>
        <v>315174.22331581783</v>
      </c>
      <c r="H497" s="58">
        <f t="shared" si="61"/>
        <v>10.230347369518748</v>
      </c>
      <c r="I497" s="10">
        <f t="shared" si="62"/>
        <v>1.2881851946869711</v>
      </c>
      <c r="J497" s="4">
        <f t="shared" si="63"/>
        <v>1336.8927854256563</v>
      </c>
      <c r="K497" s="4">
        <f t="shared" si="58"/>
        <v>300.54691457795428</v>
      </c>
      <c r="L497" s="42">
        <f>Pressure!Q497</f>
        <v>0.57284122722304787</v>
      </c>
      <c r="M497" s="10">
        <f t="shared" si="57"/>
        <v>1.5725809226389504</v>
      </c>
      <c r="N497" s="10">
        <f t="shared" si="64"/>
        <v>2.5616829820695148</v>
      </c>
    </row>
    <row r="498" spans="3:14">
      <c r="C498" s="4">
        <f>Pressure!AB498*1000000</f>
        <v>6891981.6641506637</v>
      </c>
      <c r="D498" s="78">
        <f>Pressure!I498</f>
        <v>1.5059214621494855E-4</v>
      </c>
      <c r="E498" s="40">
        <f>Pressure!H498</f>
        <v>150.59214621494854</v>
      </c>
      <c r="F498" s="10">
        <f t="shared" si="60"/>
        <v>4.25</v>
      </c>
      <c r="G498" s="4">
        <f t="shared" si="59"/>
        <v>315194.66012983554</v>
      </c>
      <c r="H498" s="42">
        <f t="shared" si="61"/>
        <v>10.230872183790458</v>
      </c>
      <c r="I498" s="10">
        <f t="shared" si="62"/>
        <v>1.2881892332669869</v>
      </c>
      <c r="J498" s="4">
        <f t="shared" si="63"/>
        <v>1336.9836649997619</v>
      </c>
      <c r="K498" s="4">
        <f t="shared" si="58"/>
        <v>300.56734521823705</v>
      </c>
      <c r="L498" s="42">
        <f>Pressure!Q498</f>
        <v>0.57401753880196427</v>
      </c>
      <c r="M498" s="10">
        <f t="shared" si="57"/>
        <v>1.5726559146136518</v>
      </c>
      <c r="N498" s="10">
        <f t="shared" si="64"/>
        <v>2.5616829820695148</v>
      </c>
    </row>
    <row r="499" spans="3:14">
      <c r="C499" s="4">
        <f>Pressure!AB499*1000000</f>
        <v>6892415.3161474494</v>
      </c>
      <c r="D499" s="78">
        <f>Pressure!I499</f>
        <v>1.5059214621494855E-4</v>
      </c>
      <c r="E499" s="40">
        <f>Pressure!H499</f>
        <v>150.59214621494854</v>
      </c>
      <c r="F499" s="10">
        <f t="shared" si="60"/>
        <v>4.25</v>
      </c>
      <c r="G499" s="4">
        <f t="shared" si="59"/>
        <v>315214.49256706511</v>
      </c>
      <c r="H499" s="42">
        <f t="shared" si="61"/>
        <v>10.231381472093107</v>
      </c>
      <c r="I499" s="10">
        <f t="shared" si="62"/>
        <v>1.2881931519136174</v>
      </c>
      <c r="J499" s="4">
        <f t="shared" si="63"/>
        <v>1337.0718569971712</v>
      </c>
      <c r="K499" s="4">
        <f t="shared" si="58"/>
        <v>300.58717166430716</v>
      </c>
      <c r="L499" s="42">
        <f>Pressure!Q499</f>
        <v>0.57519382605004721</v>
      </c>
      <c r="M499" s="10">
        <f t="shared" si="57"/>
        <v>1.5727287055953825</v>
      </c>
      <c r="N499" s="10">
        <f t="shared" si="64"/>
        <v>2.5616829820695148</v>
      </c>
    </row>
    <row r="500" spans="3:14">
      <c r="C500" s="4">
        <f>Pressure!AB500*1000000</f>
        <v>6892835.75204976</v>
      </c>
      <c r="D500" s="78">
        <f>Pressure!I500</f>
        <v>1.5059214621494855E-4</v>
      </c>
      <c r="E500" s="40">
        <f>Pressure!H500</f>
        <v>150.59214621494854</v>
      </c>
      <c r="F500" s="10">
        <f t="shared" si="60"/>
        <v>4.25</v>
      </c>
      <c r="G500" s="4">
        <f t="shared" si="59"/>
        <v>315233.72058562248</v>
      </c>
      <c r="H500" s="42">
        <f t="shared" si="61"/>
        <v>10.231875233861723</v>
      </c>
      <c r="I500" s="10">
        <f t="shared" si="62"/>
        <v>1.2881969506637634</v>
      </c>
      <c r="J500" s="4">
        <f t="shared" si="63"/>
        <v>1337.1573612316313</v>
      </c>
      <c r="K500" s="4">
        <f t="shared" si="58"/>
        <v>300.60639387429325</v>
      </c>
      <c r="L500" s="42">
        <f>Pressure!Q500</f>
        <v>0.57637008968882053</v>
      </c>
      <c r="M500" s="10">
        <f t="shared" si="57"/>
        <v>1.5727992955738748</v>
      </c>
      <c r="N500" s="10">
        <f t="shared" si="64"/>
        <v>2.5616829820695148</v>
      </c>
    </row>
    <row r="501" spans="3:14">
      <c r="C501" s="4">
        <f>Pressure!AB501*1000000</f>
        <v>6893242.9709619023</v>
      </c>
      <c r="D501" s="78">
        <f>Pressure!I501</f>
        <v>1.5059214621494855E-4</v>
      </c>
      <c r="E501" s="40">
        <f>Pressure!H501</f>
        <v>150.59214621494854</v>
      </c>
      <c r="F501" s="10">
        <f t="shared" si="60"/>
        <v>4.25</v>
      </c>
      <c r="G501" s="4">
        <f t="shared" si="59"/>
        <v>315252.34414454439</v>
      </c>
      <c r="H501" s="42">
        <f t="shared" si="61"/>
        <v>10.232353468539383</v>
      </c>
      <c r="I501" s="10">
        <f t="shared" si="62"/>
        <v>1.288200629553121</v>
      </c>
      <c r="J501" s="4">
        <f t="shared" si="63"/>
        <v>1337.2401775209848</v>
      </c>
      <c r="K501" s="4">
        <f t="shared" si="58"/>
        <v>300.62501180724445</v>
      </c>
      <c r="L501" s="42">
        <f>Pressure!Q501</f>
        <v>0.5775463304396784</v>
      </c>
      <c r="M501" s="10">
        <f t="shared" si="57"/>
        <v>1.5728676845374097</v>
      </c>
      <c r="N501" s="10">
        <f t="shared" si="64"/>
        <v>2.5616829820695148</v>
      </c>
    </row>
    <row r="502" spans="3:14">
      <c r="C502" s="4">
        <f>Pressure!AB502*1000000</f>
        <v>6893636.9720077924</v>
      </c>
      <c r="D502" s="78">
        <f>Pressure!I502</f>
        <v>1.5059214621494855E-4</v>
      </c>
      <c r="E502" s="40">
        <f>Pressure!H502</f>
        <v>150.59214621494854</v>
      </c>
      <c r="F502" s="10">
        <f t="shared" si="60"/>
        <v>4.25</v>
      </c>
      <c r="G502" s="4">
        <f t="shared" si="59"/>
        <v>315270.36320376449</v>
      </c>
      <c r="H502" s="42">
        <f t="shared" si="61"/>
        <v>10.232816175576627</v>
      </c>
      <c r="I502" s="10">
        <f t="shared" si="62"/>
        <v>1.288204188616179</v>
      </c>
      <c r="J502" s="4">
        <f t="shared" si="63"/>
        <v>1337.3203056870623</v>
      </c>
      <c r="K502" s="4">
        <f t="shared" si="58"/>
        <v>300.64302542310651</v>
      </c>
      <c r="L502" s="42">
        <f>Pressure!Q502</f>
        <v>0.57872254902388998</v>
      </c>
      <c r="M502" s="10">
        <f t="shared" si="57"/>
        <v>1.5729338724735971</v>
      </c>
      <c r="N502" s="10">
        <f t="shared" si="64"/>
        <v>2.5616829820695148</v>
      </c>
    </row>
    <row r="503" spans="3:14">
      <c r="C503" s="4">
        <f>Pressure!AB503*1000000</f>
        <v>6894017.754331205</v>
      </c>
      <c r="D503" s="78">
        <f>Pressure!I503</f>
        <v>1.5059214621494855E-4</v>
      </c>
      <c r="E503" s="40">
        <f>Pressure!H503</f>
        <v>150.59214621494854</v>
      </c>
      <c r="F503" s="10">
        <f t="shared" si="60"/>
        <v>4.25</v>
      </c>
      <c r="G503" s="4">
        <f t="shared" si="59"/>
        <v>315287.77772412455</v>
      </c>
      <c r="H503" s="42">
        <f t="shared" si="61"/>
        <v>10.233263354431731</v>
      </c>
      <c r="I503" s="10">
        <f t="shared" si="62"/>
        <v>1.2882076278862198</v>
      </c>
      <c r="J503" s="4">
        <f t="shared" si="63"/>
        <v>1337.3977455557329</v>
      </c>
      <c r="K503" s="4">
        <f t="shared" si="58"/>
        <v>300.66043468273301</v>
      </c>
      <c r="L503" s="42">
        <f>Pressure!Q503</f>
        <v>0.5798987461626034</v>
      </c>
      <c r="M503" s="10">
        <f t="shared" si="57"/>
        <v>1.5729978593684544</v>
      </c>
      <c r="N503" s="10">
        <f t="shared" si="64"/>
        <v>2.5616829820695148</v>
      </c>
    </row>
    <row r="504" spans="3:14">
      <c r="C504" s="4">
        <f>Pressure!AB504*1000000</f>
        <v>6894385.3170955218</v>
      </c>
      <c r="D504" s="78">
        <f>Pressure!I504</f>
        <v>1.5059214621494855E-4</v>
      </c>
      <c r="E504" s="40">
        <f>Pressure!H504</f>
        <v>150.59214621494854</v>
      </c>
      <c r="F504" s="10">
        <f t="shared" si="60"/>
        <v>4.25</v>
      </c>
      <c r="G504" s="4">
        <f t="shared" si="59"/>
        <v>315304.58766736306</v>
      </c>
      <c r="H504" s="42">
        <f t="shared" si="61"/>
        <v>10.233695004570444</v>
      </c>
      <c r="I504" s="10">
        <f t="shared" si="62"/>
        <v>1.2882109473953198</v>
      </c>
      <c r="J504" s="4">
        <f t="shared" si="63"/>
        <v>1337.4724969568533</v>
      </c>
      <c r="K504" s="4">
        <f t="shared" si="58"/>
        <v>300.67723954787402</v>
      </c>
      <c r="L504" s="42">
        <f>Pressure!Q504</f>
        <v>0.58107492257685067</v>
      </c>
      <c r="M504" s="10">
        <f t="shared" si="57"/>
        <v>1.573059645207598</v>
      </c>
      <c r="N504" s="10">
        <f t="shared" si="64"/>
        <v>2.5616829820695148</v>
      </c>
    </row>
    <row r="505" spans="3:14">
      <c r="C505" s="4">
        <f>Pressure!AB505*1000000</f>
        <v>6894739.6594837634</v>
      </c>
      <c r="D505" s="78">
        <f>Pressure!I505</f>
        <v>1.5059214621494855E-4</v>
      </c>
      <c r="E505" s="40">
        <f>Pressure!H505</f>
        <v>150.59214621494854</v>
      </c>
      <c r="F505" s="10">
        <f t="shared" si="60"/>
        <v>4.25</v>
      </c>
      <c r="G505" s="4">
        <f t="shared" si="59"/>
        <v>315320.79299611668</v>
      </c>
      <c r="H505" s="42">
        <f t="shared" si="61"/>
        <v>10.234111125465976</v>
      </c>
      <c r="I505" s="10">
        <f t="shared" si="62"/>
        <v>1.2882141471743489</v>
      </c>
      <c r="J505" s="4">
        <f t="shared" si="63"/>
        <v>1337.5445597242733</v>
      </c>
      <c r="K505" s="4">
        <f t="shared" si="58"/>
        <v>300.69343998117739</v>
      </c>
      <c r="L505" s="42">
        <f>Pressure!Q505</f>
        <v>0.58225107898755191</v>
      </c>
      <c r="M505" s="10">
        <f t="shared" si="57"/>
        <v>1.5731192299753274</v>
      </c>
      <c r="N505" s="10">
        <f t="shared" si="64"/>
        <v>2.5616829820695148</v>
      </c>
    </row>
    <row r="506" spans="3:14">
      <c r="C506" s="4">
        <f>Pressure!AB506*1000000</f>
        <v>6895080.7806989392</v>
      </c>
      <c r="D506" s="78">
        <f>Pressure!I506</f>
        <v>1.5059214621494855E-4</v>
      </c>
      <c r="E506" s="40">
        <f>Pressure!H506</f>
        <v>150.59214621494854</v>
      </c>
      <c r="F506" s="10">
        <f t="shared" si="60"/>
        <v>4.25</v>
      </c>
      <c r="G506" s="4">
        <f t="shared" si="59"/>
        <v>315336.3936739362</v>
      </c>
      <c r="H506" s="42">
        <f t="shared" si="61"/>
        <v>10.234511716599467</v>
      </c>
      <c r="I506" s="10">
        <f t="shared" si="62"/>
        <v>1.2882172272529762</v>
      </c>
      <c r="J506" s="4">
        <f t="shared" si="63"/>
        <v>1337.6139336959097</v>
      </c>
      <c r="K506" s="4">
        <f t="shared" si="58"/>
        <v>300.70903594620518</v>
      </c>
      <c r="L506" s="42">
        <f>Pressure!Q506</f>
        <v>0.58342721611551962</v>
      </c>
      <c r="M506" s="10">
        <f t="shared" ref="M506:M526" si="65">(J506+J505)/2*(L506-L505)</f>
        <v>1.5731766136548246</v>
      </c>
      <c r="N506" s="10">
        <f t="shared" si="64"/>
        <v>2.5616829820695148</v>
      </c>
    </row>
    <row r="507" spans="3:14">
      <c r="C507" s="4">
        <f>Pressure!AB507*1000000</f>
        <v>6895408.6799636642</v>
      </c>
      <c r="D507" s="78">
        <f>Pressure!I507</f>
        <v>1.5059214621494855E-4</v>
      </c>
      <c r="E507" s="40">
        <f>Pressure!H507</f>
        <v>150.59214621494854</v>
      </c>
      <c r="F507" s="10">
        <f t="shared" si="60"/>
        <v>4.25</v>
      </c>
      <c r="G507" s="4">
        <f t="shared" si="59"/>
        <v>315351.389665269</v>
      </c>
      <c r="H507" s="42">
        <f t="shared" si="61"/>
        <v>10.23489677745949</v>
      </c>
      <c r="I507" s="10">
        <f t="shared" si="62"/>
        <v>1.2882201876596651</v>
      </c>
      <c r="J507" s="4">
        <f t="shared" si="63"/>
        <v>1337.6806187136642</v>
      </c>
      <c r="K507" s="4">
        <f t="shared" ref="K507:K526" si="66">J507/4.4482</f>
        <v>300.72402740741518</v>
      </c>
      <c r="L507" s="42">
        <f>Pressure!Q507</f>
        <v>0.5846033346814633</v>
      </c>
      <c r="M507" s="10">
        <f t="shared" si="65"/>
        <v>1.5732317962284499</v>
      </c>
      <c r="N507" s="10">
        <f t="shared" si="64"/>
        <v>2.5616829820695148</v>
      </c>
    </row>
    <row r="508" spans="3:14">
      <c r="C508" s="4">
        <f>Pressure!AB508*1000000</f>
        <v>6895723.3565202029</v>
      </c>
      <c r="D508" s="78">
        <f>Pressure!I508</f>
        <v>1.5059214621494855E-4</v>
      </c>
      <c r="E508" s="40">
        <f>Pressure!H508</f>
        <v>150.59214621494854</v>
      </c>
      <c r="F508" s="10">
        <f t="shared" si="60"/>
        <v>4.25</v>
      </c>
      <c r="G508" s="4">
        <f t="shared" si="59"/>
        <v>315365.78093546128</v>
      </c>
      <c r="H508" s="42">
        <f t="shared" si="61"/>
        <v>10.23526630754213</v>
      </c>
      <c r="I508" s="10">
        <f t="shared" si="62"/>
        <v>1.2882230284216765</v>
      </c>
      <c r="J508" s="4">
        <f t="shared" si="63"/>
        <v>1337.744614623437</v>
      </c>
      <c r="K508" s="4">
        <f t="shared" si="66"/>
        <v>300.73841433016435</v>
      </c>
      <c r="L508" s="42">
        <f>Pressure!Q508</f>
        <v>0.58577943540599375</v>
      </c>
      <c r="M508" s="10">
        <f t="shared" si="65"/>
        <v>1.573284777677405</v>
      </c>
      <c r="N508" s="10">
        <f t="shared" si="64"/>
        <v>2.5616829820695148</v>
      </c>
    </row>
    <row r="509" spans="3:14">
      <c r="C509" s="4">
        <f>Pressure!AB509*1000000</f>
        <v>6896024.8096307125</v>
      </c>
      <c r="D509" s="78">
        <f>Pressure!I509</f>
        <v>1.5059214621494855E-4</v>
      </c>
      <c r="E509" s="40">
        <f>Pressure!H509</f>
        <v>150.59214621494854</v>
      </c>
      <c r="F509" s="10">
        <f t="shared" si="60"/>
        <v>4.25</v>
      </c>
      <c r="G509" s="4">
        <f t="shared" si="59"/>
        <v>315379.56745076884</v>
      </c>
      <c r="H509" s="42">
        <f t="shared" si="61"/>
        <v>10.23562030635126</v>
      </c>
      <c r="I509" s="10">
        <f t="shared" si="62"/>
        <v>1.2882257495650695</v>
      </c>
      <c r="J509" s="4">
        <f t="shared" si="63"/>
        <v>1337.8059212751718</v>
      </c>
      <c r="K509" s="4">
        <f t="shared" si="66"/>
        <v>300.75219668071844</v>
      </c>
      <c r="L509" s="42">
        <f>Pressure!Q509</f>
        <v>0.5869555190096275</v>
      </c>
      <c r="M509" s="10">
        <f t="shared" si="65"/>
        <v>1.5733355579819215</v>
      </c>
      <c r="N509" s="10">
        <f t="shared" si="64"/>
        <v>2.5616829820695148</v>
      </c>
    </row>
    <row r="510" spans="3:14">
      <c r="C510" s="4">
        <f>Pressure!AB510*1000000</f>
        <v>6896313.0385768805</v>
      </c>
      <c r="D510" s="78">
        <f>Pressure!I510</f>
        <v>1.5059214621494855E-4</v>
      </c>
      <c r="E510" s="40">
        <f>Pressure!H510</f>
        <v>150.59214621494854</v>
      </c>
      <c r="F510" s="10">
        <f t="shared" si="60"/>
        <v>4.25</v>
      </c>
      <c r="G510" s="4">
        <f t="shared" si="59"/>
        <v>315392.74917834072</v>
      </c>
      <c r="H510" s="42">
        <f t="shared" si="61"/>
        <v>10.235958773398119</v>
      </c>
      <c r="I510" s="10">
        <f t="shared" si="62"/>
        <v>1.2882283511147008</v>
      </c>
      <c r="J510" s="4">
        <f t="shared" si="63"/>
        <v>1337.8645385227853</v>
      </c>
      <c r="K510" s="4">
        <f t="shared" si="66"/>
        <v>300.76537442623652</v>
      </c>
      <c r="L510" s="42">
        <f>Pressure!Q510</f>
        <v>0.58813158621279116</v>
      </c>
      <c r="M510" s="10">
        <f t="shared" si="65"/>
        <v>1.5733841371210975</v>
      </c>
      <c r="N510" s="10">
        <f t="shared" si="64"/>
        <v>2.5616829820695148</v>
      </c>
    </row>
    <row r="511" spans="3:14">
      <c r="C511" s="4">
        <f>Pressure!AB511*1000000</f>
        <v>6896588.0426602559</v>
      </c>
      <c r="D511" s="78">
        <f>Pressure!I511</f>
        <v>1.5059214621494855E-4</v>
      </c>
      <c r="E511" s="40">
        <f>Pressure!H511</f>
        <v>150.59214621494854</v>
      </c>
      <c r="F511" s="10">
        <f t="shared" si="60"/>
        <v>4.25</v>
      </c>
      <c r="G511" s="4">
        <f t="shared" si="59"/>
        <v>315405.32608623424</v>
      </c>
      <c r="H511" s="42">
        <f t="shared" si="61"/>
        <v>10.236281708201714</v>
      </c>
      <c r="I511" s="10">
        <f t="shared" si="62"/>
        <v>1.2882308330942265</v>
      </c>
      <c r="J511" s="4">
        <f t="shared" si="63"/>
        <v>1337.920466224233</v>
      </c>
      <c r="K511" s="4">
        <f t="shared" si="66"/>
        <v>300.77794753478554</v>
      </c>
      <c r="L511" s="42">
        <f>Pressure!Q511</f>
        <v>0.58930763773582584</v>
      </c>
      <c r="M511" s="10">
        <f t="shared" si="65"/>
        <v>1.5734305150730479</v>
      </c>
      <c r="N511" s="10">
        <f t="shared" si="64"/>
        <v>2.5616829820695148</v>
      </c>
    </row>
    <row r="512" spans="3:14">
      <c r="C512" s="4">
        <f>Pressure!AB512*1000000</f>
        <v>6896849.8212019643</v>
      </c>
      <c r="D512" s="78">
        <f>Pressure!I512</f>
        <v>1.5059214621494855E-4</v>
      </c>
      <c r="E512" s="40">
        <f>Pressure!H512</f>
        <v>150.59214621494854</v>
      </c>
      <c r="F512" s="10">
        <f t="shared" si="60"/>
        <v>4.25</v>
      </c>
      <c r="G512" s="4">
        <f t="shared" si="59"/>
        <v>315417.29814340209</v>
      </c>
      <c r="H512" s="42">
        <f t="shared" si="61"/>
        <v>10.236589110288465</v>
      </c>
      <c r="I512" s="10">
        <f t="shared" si="62"/>
        <v>1.2882331955261017</v>
      </c>
      <c r="J512" s="4">
        <f t="shared" si="63"/>
        <v>1337.9737042414524</v>
      </c>
      <c r="K512" s="4">
        <f t="shared" si="66"/>
        <v>300.78991597532763</v>
      </c>
      <c r="L512" s="42">
        <f>Pressure!Q512</f>
        <v>0.59048367429899173</v>
      </c>
      <c r="M512" s="10">
        <f t="shared" si="65"/>
        <v>1.5734746918150582</v>
      </c>
      <c r="N512" s="10">
        <f t="shared" si="64"/>
        <v>2.5616829820695148</v>
      </c>
    </row>
    <row r="513" spans="3:14">
      <c r="C513" s="4">
        <f>Pressure!AB513*1000000</f>
        <v>6897098.3735429598</v>
      </c>
      <c r="D513" s="78">
        <f>Pressure!I513</f>
        <v>1.5059214621494855E-4</v>
      </c>
      <c r="E513" s="40">
        <f>Pressure!H513</f>
        <v>150.59214621494854</v>
      </c>
      <c r="F513" s="10">
        <f t="shared" si="60"/>
        <v>4.25</v>
      </c>
      <c r="G513" s="4">
        <f t="shared" si="59"/>
        <v>315428.66531970381</v>
      </c>
      <c r="H513" s="42">
        <f t="shared" si="61"/>
        <v>10.236880979192485</v>
      </c>
      <c r="I513" s="10">
        <f t="shared" si="62"/>
        <v>1.2882354384315815</v>
      </c>
      <c r="J513" s="4">
        <f t="shared" si="63"/>
        <v>1338.0242524404127</v>
      </c>
      <c r="K513" s="4">
        <f t="shared" si="66"/>
        <v>300.8012797177314</v>
      </c>
      <c r="L513" s="42">
        <f>Pressure!Q513</f>
        <v>0.5916596966224722</v>
      </c>
      <c r="M513" s="10">
        <f t="shared" si="65"/>
        <v>1.5735166673229899</v>
      </c>
      <c r="N513" s="10">
        <f t="shared" si="64"/>
        <v>2.5616829820695148</v>
      </c>
    </row>
    <row r="514" spans="3:14">
      <c r="C514" s="4">
        <f>Pressure!AB514*1000000</f>
        <v>6897333.6990438933</v>
      </c>
      <c r="D514" s="78">
        <f>Pressure!I514</f>
        <v>1.5059214621494855E-4</v>
      </c>
      <c r="E514" s="40">
        <f>Pressure!H514</f>
        <v>150.59214621494854</v>
      </c>
      <c r="F514" s="10">
        <f t="shared" si="60"/>
        <v>4.25</v>
      </c>
      <c r="G514" s="4">
        <f t="shared" si="59"/>
        <v>315439.42758589966</v>
      </c>
      <c r="H514" s="42">
        <f t="shared" si="61"/>
        <v>10.237157314455491</v>
      </c>
      <c r="I514" s="10">
        <f t="shared" si="62"/>
        <v>1.288237561830722</v>
      </c>
      <c r="J514" s="4">
        <f t="shared" si="63"/>
        <v>1338.0721106910894</v>
      </c>
      <c r="K514" s="4">
        <f t="shared" si="66"/>
        <v>300.81203873276593</v>
      </c>
      <c r="L514" s="42">
        <f>Pressure!Q514</f>
        <v>0.59283570542637842</v>
      </c>
      <c r="M514" s="10">
        <f t="shared" si="65"/>
        <v>1.5735564415720389</v>
      </c>
      <c r="N514" s="10">
        <f t="shared" si="64"/>
        <v>2.5616829820695148</v>
      </c>
    </row>
    <row r="515" spans="3:14">
      <c r="C515" s="4">
        <f>Pressure!AB515*1000000</f>
        <v>6897555.7970850691</v>
      </c>
      <c r="D515" s="78">
        <f>Pressure!I515</f>
        <v>1.5059214621494855E-4</v>
      </c>
      <c r="E515" s="40">
        <f>Pressure!H515</f>
        <v>150.59214621494854</v>
      </c>
      <c r="F515" s="10">
        <f t="shared" si="60"/>
        <v>4.25</v>
      </c>
      <c r="G515" s="4">
        <f t="shared" si="59"/>
        <v>315449.58491364878</v>
      </c>
      <c r="H515" s="42">
        <f t="shared" si="61"/>
        <v>10.237418115626685</v>
      </c>
      <c r="I515" s="10">
        <f t="shared" si="62"/>
        <v>1.2882395657423793</v>
      </c>
      <c r="J515" s="4">
        <f t="shared" si="63"/>
        <v>1338.1172788674546</v>
      </c>
      <c r="K515" s="4">
        <f t="shared" si="66"/>
        <v>300.82219299209896</v>
      </c>
      <c r="L515" s="42">
        <f>Pressure!Q515</f>
        <v>0.59401170143075366</v>
      </c>
      <c r="M515" s="10">
        <f t="shared" si="65"/>
        <v>1.5735940145361234</v>
      </c>
      <c r="N515" s="10">
        <f t="shared" si="64"/>
        <v>2.5616829820695148</v>
      </c>
    </row>
    <row r="516" spans="3:14">
      <c r="C516" s="4">
        <f>Pressure!AB516*1000000</f>
        <v>6897764.6670664409</v>
      </c>
      <c r="D516" s="78">
        <f>Pressure!I516</f>
        <v>1.5059214621494855E-4</v>
      </c>
      <c r="E516" s="40">
        <f>Pressure!H516</f>
        <v>150.59214621494854</v>
      </c>
      <c r="F516" s="10">
        <f t="shared" si="60"/>
        <v>4.25</v>
      </c>
      <c r="G516" s="4">
        <f t="shared" si="59"/>
        <v>315459.13727550901</v>
      </c>
      <c r="H516" s="42">
        <f t="shared" si="61"/>
        <v>10.237663382262797</v>
      </c>
      <c r="I516" s="10">
        <f t="shared" si="62"/>
        <v>1.2882414501842103</v>
      </c>
      <c r="J516" s="4">
        <f t="shared" si="63"/>
        <v>1338.1597568474767</v>
      </c>
      <c r="K516" s="4">
        <f t="shared" si="66"/>
        <v>300.83174246829657</v>
      </c>
      <c r="L516" s="42">
        <f>Pressure!Q516</f>
        <v>0.59518768535557776</v>
      </c>
      <c r="M516" s="10">
        <f t="shared" si="65"/>
        <v>1.5736293861883233</v>
      </c>
      <c r="N516" s="10">
        <f t="shared" si="64"/>
        <v>2.5616829820695148</v>
      </c>
    </row>
    <row r="517" spans="3:14">
      <c r="C517" s="4">
        <f>Pressure!AB517*1000000</f>
        <v>6897960.3084077565</v>
      </c>
      <c r="D517" s="78">
        <f>Pressure!I517</f>
        <v>1.5059214621494855E-4</v>
      </c>
      <c r="E517" s="40">
        <f>Pressure!H517</f>
        <v>150.59214621494854</v>
      </c>
      <c r="F517" s="10">
        <f t="shared" si="60"/>
        <v>4.25</v>
      </c>
      <c r="G517" s="4">
        <f t="shared" si="59"/>
        <v>315468.08464494324</v>
      </c>
      <c r="H517" s="42">
        <f t="shared" si="61"/>
        <v>10.237893113928209</v>
      </c>
      <c r="I517" s="10">
        <f t="shared" si="62"/>
        <v>1.2882432151726739</v>
      </c>
      <c r="J517" s="4">
        <f t="shared" si="63"/>
        <v>1338.1995445131495</v>
      </c>
      <c r="K517" s="4">
        <f t="shared" si="66"/>
        <v>300.84068713482969</v>
      </c>
      <c r="L517" s="42">
        <f>Pressure!Q517</f>
        <v>0.59636365792077151</v>
      </c>
      <c r="M517" s="10">
        <f t="shared" si="65"/>
        <v>1.5736625565006044</v>
      </c>
      <c r="N517" s="10">
        <f t="shared" si="64"/>
        <v>2.5616829820695148</v>
      </c>
    </row>
    <row r="518" spans="3:14">
      <c r="C518" s="4">
        <f>Pressure!AB518*1000000</f>
        <v>6898142.7205484966</v>
      </c>
      <c r="D518" s="78">
        <f>Pressure!I518</f>
        <v>1.5059214621494855E-4</v>
      </c>
      <c r="E518" s="40">
        <f>Pressure!H518</f>
        <v>150.59214621494854</v>
      </c>
      <c r="F518" s="10">
        <f t="shared" si="60"/>
        <v>4.25</v>
      </c>
      <c r="G518" s="4">
        <f t="shared" si="59"/>
        <v>315476.42699631705</v>
      </c>
      <c r="H518" s="42">
        <f t="shared" si="61"/>
        <v>10.23810731019493</v>
      </c>
      <c r="I518" s="10">
        <f t="shared" si="62"/>
        <v>1.2882448607230321</v>
      </c>
      <c r="J518" s="4">
        <f t="shared" si="63"/>
        <v>1338.2366417504797</v>
      </c>
      <c r="K518" s="4">
        <f t="shared" si="66"/>
        <v>300.84902696607162</v>
      </c>
      <c r="L518" s="42">
        <f>Pressure!Q518</f>
        <v>0.59753961984620085</v>
      </c>
      <c r="M518" s="10">
        <f t="shared" si="65"/>
        <v>1.5736935254436784</v>
      </c>
      <c r="N518" s="10">
        <f t="shared" si="64"/>
        <v>2.5616829820695148</v>
      </c>
    </row>
    <row r="519" spans="3:14">
      <c r="C519" s="4">
        <f>Pressure!AB519*1000000</f>
        <v>6898311.9029476922</v>
      </c>
      <c r="D519" s="78">
        <f>Pressure!I519</f>
        <v>1.5059214621494855E-4</v>
      </c>
      <c r="E519" s="40">
        <f>Pressure!H519</f>
        <v>150.59214621494854</v>
      </c>
      <c r="F519" s="10">
        <f t="shared" si="60"/>
        <v>4.25</v>
      </c>
      <c r="G519" s="4">
        <f t="shared" si="59"/>
        <v>315484.16430488997</v>
      </c>
      <c r="H519" s="42">
        <f t="shared" si="61"/>
        <v>10.238305970642353</v>
      </c>
      <c r="I519" s="10">
        <f t="shared" si="62"/>
        <v>1.2882463868493468</v>
      </c>
      <c r="J519" s="4">
        <f t="shared" si="63"/>
        <v>1338.2710484494505</v>
      </c>
      <c r="K519" s="4">
        <f t="shared" si="66"/>
        <v>300.85676193728938</v>
      </c>
      <c r="L519" s="42">
        <f>Pressure!Q519</f>
        <v>0.59871557185168167</v>
      </c>
      <c r="M519" s="10">
        <f t="shared" si="65"/>
        <v>1.5737222929877199</v>
      </c>
      <c r="N519" s="10">
        <f t="shared" si="64"/>
        <v>2.5616829820695148</v>
      </c>
    </row>
    <row r="520" spans="3:14">
      <c r="C520" s="4">
        <f>Pressure!AB520*1000000</f>
        <v>6898467.8550841222</v>
      </c>
      <c r="D520" s="78">
        <f>Pressure!I520</f>
        <v>1.5059214621494855E-4</v>
      </c>
      <c r="E520" s="40">
        <f>Pressure!H520</f>
        <v>150.59214621494854</v>
      </c>
      <c r="F520" s="10">
        <f t="shared" si="60"/>
        <v>4.25</v>
      </c>
      <c r="G520" s="4">
        <f t="shared" si="59"/>
        <v>315491.29654682474</v>
      </c>
      <c r="H520" s="42">
        <f t="shared" si="61"/>
        <v>10.238489094857499</v>
      </c>
      <c r="I520" s="10">
        <f t="shared" si="62"/>
        <v>1.2882477935644838</v>
      </c>
      <c r="J520" s="4">
        <f t="shared" si="63"/>
        <v>1338.3027645040611</v>
      </c>
      <c r="K520" s="4">
        <f t="shared" si="66"/>
        <v>300.8638920246529</v>
      </c>
      <c r="L520" s="42">
        <f>Pressure!Q520</f>
        <v>0.59989151465698387</v>
      </c>
      <c r="M520" s="10">
        <f t="shared" si="65"/>
        <v>1.5737488591014781</v>
      </c>
      <c r="N520" s="10">
        <f t="shared" si="64"/>
        <v>2.5616829820695148</v>
      </c>
    </row>
    <row r="521" spans="3:14">
      <c r="C521" s="4">
        <f>Pressure!AB521*1000000</f>
        <v>6898610.5764563363</v>
      </c>
      <c r="D521" s="78">
        <f>Pressure!I521</f>
        <v>1.5059214621494855E-4</v>
      </c>
      <c r="E521" s="40">
        <f>Pressure!H521</f>
        <v>150.59214621494854</v>
      </c>
      <c r="F521" s="10">
        <f t="shared" si="60"/>
        <v>4.25</v>
      </c>
      <c r="G521" s="4">
        <f t="shared" si="59"/>
        <v>315497.82369918824</v>
      </c>
      <c r="H521" s="42">
        <f t="shared" si="61"/>
        <v>10.238656682435026</v>
      </c>
      <c r="I521" s="10">
        <f t="shared" si="62"/>
        <v>1.2882490808801119</v>
      </c>
      <c r="J521" s="4">
        <f t="shared" si="63"/>
        <v>1338.331789812331</v>
      </c>
      <c r="K521" s="4">
        <f t="shared" si="66"/>
        <v>300.87041720523604</v>
      </c>
      <c r="L521" s="42">
        <f>Pressure!Q521</f>
        <v>0.60106744898183584</v>
      </c>
      <c r="M521" s="10">
        <f t="shared" si="65"/>
        <v>1.5737732237527478</v>
      </c>
      <c r="N521" s="10">
        <f t="shared" si="64"/>
        <v>2.5616829820695148</v>
      </c>
    </row>
    <row r="522" spans="3:14">
      <c r="C522" s="4">
        <f>Pressure!AB522*1000000</f>
        <v>6898740.0665823929</v>
      </c>
      <c r="D522" s="78">
        <f>Pressure!I522</f>
        <v>1.5059214621494855E-4</v>
      </c>
      <c r="E522" s="40">
        <f>Pressure!H522</f>
        <v>150.59214621494854</v>
      </c>
      <c r="F522" s="10">
        <f t="shared" si="60"/>
        <v>4.25</v>
      </c>
      <c r="G522" s="4">
        <f t="shared" si="59"/>
        <v>315503.74573993956</v>
      </c>
      <c r="H522" s="42">
        <f t="shared" si="61"/>
        <v>10.238808732976942</v>
      </c>
      <c r="I522" s="10">
        <f t="shared" si="62"/>
        <v>1.2882502488067011</v>
      </c>
      <c r="J522" s="4">
        <f t="shared" si="63"/>
        <v>1338.3581242762473</v>
      </c>
      <c r="K522" s="4">
        <f t="shared" si="66"/>
        <v>300.87633745700447</v>
      </c>
      <c r="L522" s="42">
        <f>Pressure!Q522</f>
        <v>0.60224337554592888</v>
      </c>
      <c r="M522" s="10">
        <f t="shared" si="65"/>
        <v>1.5737953869083432</v>
      </c>
      <c r="N522" s="10">
        <f t="shared" si="64"/>
        <v>2.5616829820695148</v>
      </c>
    </row>
    <row r="523" spans="3:14">
      <c r="C523" s="4">
        <f>Pressure!AB523*1000000</f>
        <v>6898856.325000165</v>
      </c>
      <c r="D523" s="78">
        <f>Pressure!I523</f>
        <v>1.5059214621494855E-4</v>
      </c>
      <c r="E523" s="40">
        <f>Pressure!H523</f>
        <v>150.59214621494854</v>
      </c>
      <c r="F523" s="10">
        <f t="shared" si="60"/>
        <v>4.25</v>
      </c>
      <c r="G523" s="4">
        <f t="shared" si="59"/>
        <v>315509.06264794403</v>
      </c>
      <c r="H523" s="42">
        <f t="shared" si="61"/>
        <v>10.238945246092964</v>
      </c>
      <c r="I523" s="10">
        <f t="shared" si="62"/>
        <v>1.2882512973535267</v>
      </c>
      <c r="J523" s="4">
        <f t="shared" si="63"/>
        <v>1338.3817678018277</v>
      </c>
      <c r="K523" s="4">
        <f t="shared" si="66"/>
        <v>300.88165275883</v>
      </c>
      <c r="L523" s="42">
        <f>Pressure!Q523</f>
        <v>0.60341929506892167</v>
      </c>
      <c r="M523" s="10">
        <f t="shared" si="65"/>
        <v>1.5738153485341051</v>
      </c>
      <c r="N523" s="10">
        <f t="shared" si="64"/>
        <v>2.5616829820695148</v>
      </c>
    </row>
    <row r="524" spans="3:14">
      <c r="C524" s="4">
        <f>Pressure!AB524*1000000</f>
        <v>6898959.3512671739</v>
      </c>
      <c r="D524" s="78">
        <f>Pressure!I524</f>
        <v>1.5059214621494855E-4</v>
      </c>
      <c r="E524" s="40">
        <f>Pressure!H524</f>
        <v>150.59214621494854</v>
      </c>
      <c r="F524" s="10">
        <f t="shared" si="60"/>
        <v>4.25</v>
      </c>
      <c r="G524" s="4">
        <f t="shared" si="59"/>
        <v>315513.77440296556</v>
      </c>
      <c r="H524" s="42">
        <f t="shared" si="61"/>
        <v>10.239066221400309</v>
      </c>
      <c r="I524" s="10">
        <f t="shared" si="62"/>
        <v>1.288252226528666</v>
      </c>
      <c r="J524" s="4">
        <f t="shared" si="63"/>
        <v>1338.4027202990844</v>
      </c>
      <c r="K524" s="4">
        <f t="shared" si="66"/>
        <v>300.88636309048252</v>
      </c>
      <c r="L524" s="42">
        <f>Pressure!Q524</f>
        <v>0.60459520827044444</v>
      </c>
      <c r="M524" s="10">
        <f t="shared" si="65"/>
        <v>1.5738331085946182</v>
      </c>
      <c r="N524" s="10">
        <f t="shared" si="64"/>
        <v>2.5616829820695148</v>
      </c>
    </row>
    <row r="525" spans="3:14">
      <c r="C525" s="4">
        <f>Pressure!AB525*1000000</f>
        <v>6899049.1449608225</v>
      </c>
      <c r="D525" s="78">
        <f>Pressure!I525</f>
        <v>1.5059214621494855E-4</v>
      </c>
      <c r="E525" s="40">
        <f>Pressure!H525</f>
        <v>150.59214621494854</v>
      </c>
      <c r="F525" s="10">
        <f t="shared" si="60"/>
        <v>4.25</v>
      </c>
      <c r="G525" s="4">
        <f t="shared" si="59"/>
        <v>315517.8809856773</v>
      </c>
      <c r="H525" s="42">
        <f t="shared" si="61"/>
        <v>10.239171658523954</v>
      </c>
      <c r="I525" s="10">
        <f t="shared" si="62"/>
        <v>1.2882530363390021</v>
      </c>
      <c r="J525" s="4">
        <f t="shared" si="63"/>
        <v>1338.4209816820744</v>
      </c>
      <c r="K525" s="4">
        <f t="shared" si="66"/>
        <v>300.89046843264117</v>
      </c>
      <c r="L525" s="42">
        <f>Pressure!Q525</f>
        <v>0.60577111587010346</v>
      </c>
      <c r="M525" s="10">
        <f t="shared" si="65"/>
        <v>1.573848667053519</v>
      </c>
      <c r="N525" s="10">
        <f t="shared" si="64"/>
        <v>2.5616829820695148</v>
      </c>
    </row>
    <row r="526" spans="3:14">
      <c r="C526" s="4">
        <f>Pressure!AB526*1000000</f>
        <v>6899125.7056778176</v>
      </c>
      <c r="D526" s="78">
        <f>Pressure!I526</f>
        <v>1.5059214621494855E-4</v>
      </c>
      <c r="E526" s="40">
        <f>Pressure!H526</f>
        <v>150.59214621494854</v>
      </c>
      <c r="F526" s="10">
        <f t="shared" si="60"/>
        <v>4.25</v>
      </c>
      <c r="G526" s="4">
        <f t="shared" si="59"/>
        <v>315521.38237763511</v>
      </c>
      <c r="H526" s="42">
        <f t="shared" si="61"/>
        <v>10.239261557096002</v>
      </c>
      <c r="I526" s="10">
        <f t="shared" si="62"/>
        <v>1.2882537267902185</v>
      </c>
      <c r="J526" s="4">
        <f t="shared" si="63"/>
        <v>1338.4365518687791</v>
      </c>
      <c r="K526" s="4">
        <f t="shared" si="66"/>
        <v>300.89396876686732</v>
      </c>
      <c r="L526" s="42">
        <f>Pressure!Q526</f>
        <v>0.60694701858748568</v>
      </c>
      <c r="M526" s="10">
        <f t="shared" si="65"/>
        <v>1.573862023873752</v>
      </c>
      <c r="N526" s="10">
        <f t="shared" si="64"/>
        <v>2.5616829820695148</v>
      </c>
    </row>
    <row r="527" spans="3:14">
      <c r="C527" s="4">
        <f>Pressure!AB527*1000000</f>
        <v>6899189.0330347531</v>
      </c>
      <c r="D527" s="78">
        <f>Pressure!I527</f>
        <v>1.5059214621494855E-4</v>
      </c>
      <c r="E527" s="40">
        <f>Pressure!H527</f>
        <v>150.59214621494854</v>
      </c>
      <c r="F527" s="10">
        <f t="shared" si="60"/>
        <v>4.25</v>
      </c>
      <c r="G527" s="4">
        <f t="shared" si="59"/>
        <v>315524.27856130461</v>
      </c>
      <c r="H527" s="42">
        <f t="shared" si="61"/>
        <v>10.23933591675633</v>
      </c>
      <c r="I527" s="10">
        <f t="shared" si="62"/>
        <v>1.2882542978868041</v>
      </c>
      <c r="J527" s="4">
        <f t="shared" si="63"/>
        <v>1338.4494307812254</v>
      </c>
      <c r="K527" s="4">
        <f t="shared" ref="K527:K590" si="67">J527/4.4482</f>
        <v>300.89686407563181</v>
      </c>
      <c r="L527" s="42">
        <f>Pressure!Q527</f>
        <v>0.60812291714216271</v>
      </c>
      <c r="M527" s="10">
        <f t="shared" ref="M527:M590" si="68">(J527+J526)/2*(L527-L526)</f>
        <v>1.5738731790166778</v>
      </c>
      <c r="N527" s="10">
        <f t="shared" si="64"/>
        <v>2.5616829820695148</v>
      </c>
    </row>
    <row r="528" spans="3:14">
      <c r="C528" s="4">
        <f>Pressure!AB528*1000000</f>
        <v>6899239.1266680462</v>
      </c>
      <c r="D528" s="78">
        <f>Pressure!I528</f>
        <v>1.5059214621494855E-4</v>
      </c>
      <c r="E528" s="40">
        <f>Pressure!H528</f>
        <v>150.59214621494854</v>
      </c>
      <c r="F528" s="10">
        <f t="shared" si="60"/>
        <v>4.25</v>
      </c>
      <c r="G528" s="4">
        <f t="shared" si="59"/>
        <v>315526.56952005788</v>
      </c>
      <c r="H528" s="42">
        <f t="shared" si="61"/>
        <v>10.23939473715253</v>
      </c>
      <c r="I528" s="10">
        <f t="shared" si="62"/>
        <v>1.2882547496320533</v>
      </c>
      <c r="J528" s="4">
        <f t="shared" si="63"/>
        <v>1338.4596183454714</v>
      </c>
      <c r="K528" s="4">
        <f t="shared" si="67"/>
        <v>300.89915434231182</v>
      </c>
      <c r="L528" s="42">
        <f>Pressure!Q528</f>
        <v>0.60929881225369553</v>
      </c>
      <c r="M528" s="10">
        <f t="shared" si="68"/>
        <v>1.5738821324430274</v>
      </c>
      <c r="N528" s="10">
        <f t="shared" si="64"/>
        <v>2.5616829820695148</v>
      </c>
    </row>
    <row r="529" spans="3:14">
      <c r="C529" s="4">
        <f>Pressure!AB529*1000000</f>
        <v>6899275.9862334654</v>
      </c>
      <c r="D529" s="78">
        <f>Pressure!I529</f>
        <v>1.5059214621494855E-4</v>
      </c>
      <c r="E529" s="40">
        <f>Pressure!H529</f>
        <v>150.59214621494854</v>
      </c>
      <c r="F529" s="10">
        <f t="shared" si="60"/>
        <v>4.25</v>
      </c>
      <c r="G529" s="4">
        <f t="shared" si="59"/>
        <v>315528.25523815188</v>
      </c>
      <c r="H529" s="42">
        <f t="shared" si="61"/>
        <v>10.239438017939333</v>
      </c>
      <c r="I529" s="10">
        <f t="shared" si="62"/>
        <v>1.2882550820280605</v>
      </c>
      <c r="J529" s="4">
        <f t="shared" si="63"/>
        <v>1338.4671144915101</v>
      </c>
      <c r="K529" s="4">
        <f t="shared" si="67"/>
        <v>300.90083955116904</v>
      </c>
      <c r="L529" s="42">
        <f>Pressure!Q529</f>
        <v>0.61047470464163867</v>
      </c>
      <c r="M529" s="10">
        <f t="shared" si="68"/>
        <v>1.5738888841122447</v>
      </c>
      <c r="N529" s="10">
        <f t="shared" si="64"/>
        <v>2.5616829820695148</v>
      </c>
    </row>
    <row r="530" spans="3:14">
      <c r="C530" s="4">
        <f>Pressure!AB530*1000000</f>
        <v>6899299.61140667</v>
      </c>
      <c r="D530" s="78">
        <f>Pressure!I530</f>
        <v>1.5059214621494855E-4</v>
      </c>
      <c r="E530" s="40">
        <f>Pressure!H530</f>
        <v>150.59214621494854</v>
      </c>
      <c r="F530" s="10">
        <f t="shared" si="60"/>
        <v>4.25</v>
      </c>
      <c r="G530" s="4">
        <f t="shared" si="59"/>
        <v>315529.33570075344</v>
      </c>
      <c r="H530" s="42">
        <f t="shared" si="61"/>
        <v>10.239465758779259</v>
      </c>
      <c r="I530" s="10">
        <f t="shared" si="62"/>
        <v>1.2882552950757271</v>
      </c>
      <c r="J530" s="4">
        <f t="shared" si="63"/>
        <v>1338.4719191533807</v>
      </c>
      <c r="K530" s="4">
        <f t="shared" si="67"/>
        <v>300.9019196873748</v>
      </c>
      <c r="L530" s="42">
        <f>Pressure!Q530</f>
        <v>0.61165059502554475</v>
      </c>
      <c r="M530" s="10">
        <f t="shared" si="68"/>
        <v>1.5738934339829391</v>
      </c>
      <c r="N530" s="10">
        <f t="shared" si="64"/>
        <v>2.5616829820695148</v>
      </c>
    </row>
    <row r="531" spans="3:14">
      <c r="C531" s="4">
        <f>Pressure!AB531*1000000</f>
        <v>6899310.0018829834</v>
      </c>
      <c r="D531" s="78">
        <f>Pressure!I531</f>
        <v>1.5059214621494855E-4</v>
      </c>
      <c r="E531" s="40">
        <f>Pressure!H531</f>
        <v>150.59214621494854</v>
      </c>
      <c r="F531" s="10">
        <f t="shared" si="60"/>
        <v>4.25</v>
      </c>
      <c r="G531" s="4">
        <f t="shared" si="59"/>
        <v>315529.81089392857</v>
      </c>
      <c r="H531" s="42">
        <f t="shared" si="61"/>
        <v>10.239477959342366</v>
      </c>
      <c r="I531" s="10">
        <f t="shared" si="62"/>
        <v>1.2882553887747572</v>
      </c>
      <c r="J531" s="4">
        <f t="shared" si="63"/>
        <v>1338.4740322691205</v>
      </c>
      <c r="K531" s="4">
        <f t="shared" si="67"/>
        <v>300.90239473699933</v>
      </c>
      <c r="L531" s="42">
        <f>Pressure!Q531</f>
        <v>0.61282648412496887</v>
      </c>
      <c r="M531" s="10">
        <f t="shared" si="68"/>
        <v>1.5738957820126258</v>
      </c>
      <c r="N531" s="10">
        <f t="shared" si="64"/>
        <v>2.5616829820695148</v>
      </c>
    </row>
    <row r="532" spans="3:14">
      <c r="C532" s="4">
        <f>Pressure!AB532*1000000</f>
        <v>6899307.1573773036</v>
      </c>
      <c r="D532" s="78">
        <f>Pressure!I532</f>
        <v>1.5059214621494855E-4</v>
      </c>
      <c r="E532" s="40">
        <f>Pressure!H532</f>
        <v>150.59214621494854</v>
      </c>
      <c r="F532" s="10">
        <f t="shared" si="60"/>
        <v>4.25</v>
      </c>
      <c r="G532" s="4">
        <f t="shared" si="59"/>
        <v>315529.68080463866</v>
      </c>
      <c r="H532" s="42">
        <f t="shared" si="61"/>
        <v>10.239474619306097</v>
      </c>
      <c r="I532" s="10">
        <f t="shared" si="62"/>
        <v>1.2882553631236588</v>
      </c>
      <c r="J532" s="4">
        <f t="shared" si="63"/>
        <v>1338.4734537807492</v>
      </c>
      <c r="K532" s="4">
        <f t="shared" si="67"/>
        <v>300.90226468700803</v>
      </c>
      <c r="L532" s="42">
        <f>Pressure!Q532</f>
        <v>0.61400237265947288</v>
      </c>
      <c r="M532" s="10">
        <f t="shared" si="68"/>
        <v>1.5738959281576879</v>
      </c>
      <c r="N532" s="10">
        <f t="shared" si="64"/>
        <v>2.5616829820695148</v>
      </c>
    </row>
    <row r="533" spans="3:14">
      <c r="C533" s="4">
        <f>Pressure!AB533*1000000</f>
        <v>6899291.0776244057</v>
      </c>
      <c r="D533" s="78">
        <f>Pressure!I533</f>
        <v>1.5059214621494855E-4</v>
      </c>
      <c r="E533" s="40">
        <f>Pressure!H533</f>
        <v>150.59214621494854</v>
      </c>
      <c r="F533" s="10">
        <f t="shared" si="60"/>
        <v>4.25</v>
      </c>
      <c r="G533" s="4">
        <f t="shared" si="59"/>
        <v>315528.94542075391</v>
      </c>
      <c r="H533" s="42">
        <f t="shared" si="61"/>
        <v>10.239455738355677</v>
      </c>
      <c r="I533" s="10">
        <f t="shared" si="62"/>
        <v>1.2882552181197444</v>
      </c>
      <c r="J533" s="4">
        <f t="shared" si="63"/>
        <v>1338.4701836343265</v>
      </c>
      <c r="K533" s="4">
        <f t="shared" si="67"/>
        <v>300.90152952527461</v>
      </c>
      <c r="L533" s="42">
        <f>Pressure!Q533</f>
        <v>0.61517826134862974</v>
      </c>
      <c r="M533" s="10">
        <f t="shared" si="68"/>
        <v>1.5738938723734002</v>
      </c>
      <c r="N533" s="10">
        <f t="shared" si="64"/>
        <v>2.5616829820695148</v>
      </c>
    </row>
    <row r="534" spans="3:14">
      <c r="C534" s="4">
        <f>Pressure!AB534*1000000</f>
        <v>6899261.7623785911</v>
      </c>
      <c r="D534" s="78">
        <f>Pressure!I534</f>
        <v>1.5059214621494855E-4</v>
      </c>
      <c r="E534" s="40">
        <f>Pressure!H534</f>
        <v>150.59214621494854</v>
      </c>
      <c r="F534" s="10">
        <f t="shared" si="60"/>
        <v>4.25</v>
      </c>
      <c r="G534" s="4">
        <f t="shared" si="59"/>
        <v>315527.60473103775</v>
      </c>
      <c r="H534" s="42">
        <f t="shared" si="61"/>
        <v>10.239421316183696</v>
      </c>
      <c r="I534" s="10">
        <f t="shared" si="62"/>
        <v>1.2882549537591295</v>
      </c>
      <c r="J534" s="4">
        <f t="shared" si="63"/>
        <v>1338.4642217798855</v>
      </c>
      <c r="K534" s="4">
        <f t="shared" si="67"/>
        <v>300.90018924056596</v>
      </c>
      <c r="L534" s="42">
        <f>Pressure!Q534</f>
        <v>0.61635415091202816</v>
      </c>
      <c r="M534" s="10">
        <f t="shared" si="68"/>
        <v>1.5738896146143695</v>
      </c>
      <c r="N534" s="10">
        <f t="shared" si="64"/>
        <v>2.5616829820695148</v>
      </c>
    </row>
    <row r="535" spans="3:14">
      <c r="C535" s="4">
        <f>Pressure!AB535*1000000</f>
        <v>6899219.2114137318</v>
      </c>
      <c r="D535" s="78">
        <f>Pressure!I535</f>
        <v>1.5059214621494855E-4</v>
      </c>
      <c r="E535" s="40">
        <f>Pressure!H535</f>
        <v>150.59214621494854</v>
      </c>
      <c r="F535" s="10">
        <f t="shared" si="60"/>
        <v>4.25</v>
      </c>
      <c r="G535" s="4">
        <f t="shared" si="59"/>
        <v>315525.65872514847</v>
      </c>
      <c r="H535" s="42">
        <f t="shared" si="61"/>
        <v>10.239371352490132</v>
      </c>
      <c r="I535" s="10">
        <f t="shared" si="62"/>
        <v>1.2882545700367318</v>
      </c>
      <c r="J535" s="4">
        <f t="shared" si="63"/>
        <v>1338.4555681714378</v>
      </c>
      <c r="K535" s="4">
        <f t="shared" si="67"/>
        <v>300.89824382254346</v>
      </c>
      <c r="L535" s="42">
        <f>Pressure!Q535</f>
        <v>0.61753004206927686</v>
      </c>
      <c r="M535" s="10">
        <f t="shared" si="68"/>
        <v>1.5738831548339023</v>
      </c>
      <c r="N535" s="10">
        <f t="shared" si="64"/>
        <v>2.5616829820695148</v>
      </c>
    </row>
    <row r="536" spans="3:14">
      <c r="C536" s="4">
        <f>Pressure!AB536*1000000</f>
        <v>6899163.4245236078</v>
      </c>
      <c r="D536" s="78">
        <f>Pressure!I536</f>
        <v>1.5059214621494855E-4</v>
      </c>
      <c r="E536" s="40">
        <f>Pressure!H536</f>
        <v>150.59214621494854</v>
      </c>
      <c r="F536" s="10">
        <f t="shared" si="60"/>
        <v>4.25</v>
      </c>
      <c r="G536" s="4">
        <f t="shared" si="59"/>
        <v>315523.10739365499</v>
      </c>
      <c r="H536" s="42">
        <f t="shared" si="61"/>
        <v>10.239305846982765</v>
      </c>
      <c r="I536" s="10">
        <f t="shared" si="62"/>
        <v>1.288254066946275</v>
      </c>
      <c r="J536" s="4">
        <f t="shared" si="63"/>
        <v>1338.4442227670452</v>
      </c>
      <c r="K536" s="4">
        <f t="shared" si="67"/>
        <v>300.89569326177894</v>
      </c>
      <c r="L536" s="42">
        <f>Pressure!Q536</f>
        <v>0.61870593554000886</v>
      </c>
      <c r="M536" s="10">
        <f t="shared" si="68"/>
        <v>1.5738744929841988</v>
      </c>
      <c r="N536" s="10">
        <f t="shared" si="64"/>
        <v>2.5616829820695148</v>
      </c>
    </row>
    <row r="537" spans="3:14">
      <c r="C537" s="4">
        <f>Pressure!AB537*1000000</f>
        <v>6899094.40152157</v>
      </c>
      <c r="D537" s="78">
        <f>Pressure!I537</f>
        <v>1.5059214621494855E-4</v>
      </c>
      <c r="E537" s="40">
        <f>Pressure!H537</f>
        <v>150.59214621494854</v>
      </c>
      <c r="F537" s="10">
        <f t="shared" si="60"/>
        <v>4.25</v>
      </c>
      <c r="G537" s="4">
        <f t="shared" si="59"/>
        <v>315519.95072802115</v>
      </c>
      <c r="H537" s="42">
        <f t="shared" si="61"/>
        <v>10.239224799376782</v>
      </c>
      <c r="I537" s="10">
        <f t="shared" si="62"/>
        <v>1.2882534444802842</v>
      </c>
      <c r="J537" s="4">
        <f t="shared" si="63"/>
        <v>1338.4301855287481</v>
      </c>
      <c r="K537" s="4">
        <f t="shared" si="67"/>
        <v>300.89253754973879</v>
      </c>
      <c r="L537" s="42">
        <f>Pressure!Q537</f>
        <v>0.61988183204388592</v>
      </c>
      <c r="M537" s="10">
        <f t="shared" si="68"/>
        <v>1.5738636290164996</v>
      </c>
      <c r="N537" s="10">
        <f t="shared" si="64"/>
        <v>2.5616829820695148</v>
      </c>
    </row>
    <row r="538" spans="3:14">
      <c r="C538" s="4">
        <f>Pressure!AB538*1000000</f>
        <v>6899012.1422407124</v>
      </c>
      <c r="D538" s="78">
        <f>Pressure!I538</f>
        <v>1.5059214621494855E-4</v>
      </c>
      <c r="E538" s="40">
        <f>Pressure!H538</f>
        <v>150.59214621494854</v>
      </c>
      <c r="F538" s="10">
        <f t="shared" si="60"/>
        <v>4.25</v>
      </c>
      <c r="G538" s="4">
        <f t="shared" si="59"/>
        <v>315516.18872061372</v>
      </c>
      <c r="H538" s="42">
        <f t="shared" si="61"/>
        <v>10.239128209394975</v>
      </c>
      <c r="I538" s="10">
        <f t="shared" si="62"/>
        <v>1.288252702630089</v>
      </c>
      <c r="J538" s="4">
        <f t="shared" si="63"/>
        <v>1338.4134564226028</v>
      </c>
      <c r="K538" s="4">
        <f t="shared" si="67"/>
        <v>300.88877667879206</v>
      </c>
      <c r="L538" s="42">
        <f>Pressure!Q538</f>
        <v>0.62105773230060302</v>
      </c>
      <c r="M538" s="10">
        <f t="shared" si="68"/>
        <v>1.5738505628810646</v>
      </c>
      <c r="N538" s="10">
        <f t="shared" si="64"/>
        <v>2.5616829820695148</v>
      </c>
    </row>
    <row r="539" spans="3:14">
      <c r="C539" s="4">
        <f>Pressure!AB539*1000000</f>
        <v>6898916.646533655</v>
      </c>
      <c r="D539" s="78">
        <f>Pressure!I539</f>
        <v>1.5059214621494855E-4</v>
      </c>
      <c r="E539" s="40">
        <f>Pressure!H539</f>
        <v>150.59214621494854</v>
      </c>
      <c r="F539" s="10">
        <f t="shared" si="60"/>
        <v>4.25</v>
      </c>
      <c r="G539" s="4">
        <f t="shared" si="59"/>
        <v>315511.82136469247</v>
      </c>
      <c r="H539" s="42">
        <f t="shared" si="61"/>
        <v>10.239016076767486</v>
      </c>
      <c r="I539" s="10">
        <f t="shared" si="62"/>
        <v>1.2882518413858191</v>
      </c>
      <c r="J539" s="4">
        <f t="shared" si="63"/>
        <v>1338.394035418637</v>
      </c>
      <c r="K539" s="4">
        <f t="shared" si="67"/>
        <v>300.88441064220069</v>
      </c>
      <c r="L539" s="42">
        <f>Pressure!Q539</f>
        <v>0.62223363702989276</v>
      </c>
      <c r="M539" s="10">
        <f t="shared" si="68"/>
        <v>1.5738352945271674</v>
      </c>
      <c r="N539" s="10">
        <f t="shared" si="64"/>
        <v>2.5616829820695148</v>
      </c>
    </row>
    <row r="540" spans="3:14">
      <c r="C540" s="4">
        <f>Pressure!AB540*1000000</f>
        <v>6898807.9142727787</v>
      </c>
      <c r="D540" s="78">
        <f>Pressure!I540</f>
        <v>1.5059214621494855E-4</v>
      </c>
      <c r="E540" s="40">
        <f>Pressure!H540</f>
        <v>150.59214621494854</v>
      </c>
      <c r="F540" s="10">
        <f t="shared" si="60"/>
        <v>4.25</v>
      </c>
      <c r="G540" s="4">
        <f t="shared" ref="G540:G603" si="69">IF(C540/(1+(k-1)/2*N540^2)^(k/(k-1))&lt;patm*1000000,patm*1000000,C540/(1+(k-1)/2*N540^2)^(k/(k-1)))</f>
        <v>315506.84865442105</v>
      </c>
      <c r="H540" s="42">
        <f t="shared" si="61"/>
        <v>10.238888401232073</v>
      </c>
      <c r="I540" s="10">
        <f t="shared" si="62"/>
        <v>1.2882508607364087</v>
      </c>
      <c r="J540" s="4">
        <f t="shared" si="63"/>
        <v>1338.3719224908966</v>
      </c>
      <c r="K540" s="4">
        <f t="shared" si="67"/>
        <v>300.87943943412989</v>
      </c>
      <c r="L540" s="42">
        <f>Pressure!Q540</f>
        <v>0.62340954695152972</v>
      </c>
      <c r="M540" s="10">
        <f t="shared" si="68"/>
        <v>1.5738178239029461</v>
      </c>
      <c r="N540" s="10">
        <f t="shared" si="64"/>
        <v>2.5616829820695148</v>
      </c>
    </row>
    <row r="541" spans="3:14">
      <c r="C541" s="4">
        <f>Pressure!AB541*1000000</f>
        <v>6898685.9453501683</v>
      </c>
      <c r="D541" s="78">
        <f>Pressure!I541</f>
        <v>1.5059214621494855E-4</v>
      </c>
      <c r="E541" s="40">
        <f>Pressure!H541</f>
        <v>150.59214621494854</v>
      </c>
      <c r="F541" s="10">
        <f t="shared" ref="F541:F604" si="70">aexit/E541</f>
        <v>4.25</v>
      </c>
      <c r="G541" s="4">
        <f t="shared" si="69"/>
        <v>315501.27058486396</v>
      </c>
      <c r="H541" s="42">
        <f t="shared" ref="H541:H604" si="71">1/(((k+1)/2)^(1/(k-1))*(patm*1000000/C541)^(1/k)*SQRT((k+1)/(k-1)*(1-(patm*1000000/C541)^((k-1)/k))))</f>
        <v>10.238745182534046</v>
      </c>
      <c r="I541" s="10">
        <f t="shared" ref="I541:I604" si="72">etanoz*SQRT(2*k^2/(k-1)*(2/(k+1))^((k+1)/(k-1))*(1-(G541/C541)^((k-1)/k)))+(G541-patm*1000000)/C541*(aexit/E541)</f>
        <v>1.2882497606695935</v>
      </c>
      <c r="J541" s="4">
        <f t="shared" ref="J541:J604" si="73">I541*D541*C541</f>
        <v>1338.3471176174344</v>
      </c>
      <c r="K541" s="4">
        <f t="shared" si="67"/>
        <v>300.87386304964576</v>
      </c>
      <c r="L541" s="42">
        <f>Pressure!Q541</f>
        <v>0.62458546278533478</v>
      </c>
      <c r="M541" s="10">
        <f t="shared" si="68"/>
        <v>1.5737981509554235</v>
      </c>
      <c r="N541" s="10">
        <f t="shared" si="64"/>
        <v>2.5616829820695148</v>
      </c>
    </row>
    <row r="542" spans="3:14">
      <c r="C542" s="4">
        <f>Pressure!AB542*1000000</f>
        <v>6898550.7396775633</v>
      </c>
      <c r="D542" s="78">
        <f>Pressure!I542</f>
        <v>1.5059214621494855E-4</v>
      </c>
      <c r="E542" s="40">
        <f>Pressure!H542</f>
        <v>150.59214621494854</v>
      </c>
      <c r="F542" s="10">
        <f t="shared" si="70"/>
        <v>4.25</v>
      </c>
      <c r="G542" s="4">
        <f t="shared" si="69"/>
        <v>315495.08715198486</v>
      </c>
      <c r="H542" s="42">
        <f t="shared" si="71"/>
        <v>10.238586420426211</v>
      </c>
      <c r="I542" s="10">
        <f t="shared" si="72"/>
        <v>1.2882485411719113</v>
      </c>
      <c r="J542" s="4">
        <f t="shared" si="73"/>
        <v>1338.3196207803012</v>
      </c>
      <c r="K542" s="4">
        <f t="shared" si="67"/>
        <v>300.86768148471322</v>
      </c>
      <c r="L542" s="42">
        <f>Pressure!Q542</f>
        <v>0.62576138525117952</v>
      </c>
      <c r="M542" s="10">
        <f t="shared" si="68"/>
        <v>1.5737762756306415</v>
      </c>
      <c r="N542" s="10">
        <f t="shared" ref="N542:N605" si="74">N541-1/834*(me-mef)</f>
        <v>2.5616829820695148</v>
      </c>
    </row>
    <row r="543" spans="3:14">
      <c r="C543" s="4">
        <f>Pressure!AB543*1000000</f>
        <v>6898402.2971864576</v>
      </c>
      <c r="D543" s="78">
        <f>Pressure!I543</f>
        <v>1.5059214621494855E-4</v>
      </c>
      <c r="E543" s="40">
        <f>Pressure!H543</f>
        <v>150.59214621494854</v>
      </c>
      <c r="F543" s="10">
        <f t="shared" si="70"/>
        <v>4.25</v>
      </c>
      <c r="G543" s="4">
        <f t="shared" si="69"/>
        <v>315488.29835265066</v>
      </c>
      <c r="H543" s="42">
        <f t="shared" si="71"/>
        <v>10.238412114668995</v>
      </c>
      <c r="I543" s="10">
        <f t="shared" si="72"/>
        <v>1.2882472022287017</v>
      </c>
      <c r="J543" s="4">
        <f t="shared" si="73"/>
        <v>1338.289431965565</v>
      </c>
      <c r="K543" s="4">
        <f t="shared" si="67"/>
        <v>300.86089473620001</v>
      </c>
      <c r="L543" s="42">
        <f>Pressure!Q543</f>
        <v>0.62693731506899086</v>
      </c>
      <c r="M543" s="10">
        <f t="shared" si="68"/>
        <v>1.5737521978738132</v>
      </c>
      <c r="N543" s="10">
        <f t="shared" si="74"/>
        <v>2.5616829820695148</v>
      </c>
    </row>
    <row r="544" spans="3:14">
      <c r="C544" s="4">
        <f>Pressure!AB544*1000000</f>
        <v>6898240.6178279389</v>
      </c>
      <c r="D544" s="78">
        <f>Pressure!I544</f>
        <v>1.5059214621494855E-4</v>
      </c>
      <c r="E544" s="40">
        <f>Pressure!H544</f>
        <v>150.59214621494854</v>
      </c>
      <c r="F544" s="10">
        <f t="shared" si="70"/>
        <v>4.25</v>
      </c>
      <c r="G544" s="4">
        <f t="shared" si="69"/>
        <v>315480.90418462444</v>
      </c>
      <c r="H544" s="42">
        <f t="shared" si="71"/>
        <v>10.23822226503022</v>
      </c>
      <c r="I544" s="10">
        <f t="shared" si="72"/>
        <v>1.2882457438241048</v>
      </c>
      <c r="J544" s="4">
        <f t="shared" si="73"/>
        <v>1338.2565511632783</v>
      </c>
      <c r="K544" s="4">
        <f t="shared" si="67"/>
        <v>300.85350280187004</v>
      </c>
      <c r="L544" s="42">
        <f>Pressure!Q544</f>
        <v>0.62811325295875509</v>
      </c>
      <c r="M544" s="10">
        <f t="shared" si="68"/>
        <v>1.5737259176287193</v>
      </c>
      <c r="N544" s="10">
        <f t="shared" si="74"/>
        <v>2.5616829820695148</v>
      </c>
    </row>
    <row r="545" spans="3:14">
      <c r="C545" s="4">
        <f>Pressure!AB545*1000000</f>
        <v>6898065.7015728112</v>
      </c>
      <c r="D545" s="78">
        <f>Pressure!I545</f>
        <v>1.5059214621494855E-4</v>
      </c>
      <c r="E545" s="40">
        <f>Pressure!H545</f>
        <v>150.59214621494854</v>
      </c>
      <c r="F545" s="10">
        <f t="shared" si="70"/>
        <v>4.25</v>
      </c>
      <c r="G545" s="4">
        <f t="shared" si="69"/>
        <v>315472.90464657097</v>
      </c>
      <c r="H545" s="42">
        <f t="shared" si="71"/>
        <v>10.238016871285295</v>
      </c>
      <c r="I545" s="10">
        <f t="shared" si="72"/>
        <v>1.2882441659410613</v>
      </c>
      <c r="J545" s="4">
        <f t="shared" si="73"/>
        <v>1338.2209783675032</v>
      </c>
      <c r="K545" s="4">
        <f t="shared" si="67"/>
        <v>300.84550568038833</v>
      </c>
      <c r="L545" s="42">
        <f>Pressure!Q545</f>
        <v>0.62928919964052255</v>
      </c>
      <c r="M545" s="10">
        <f t="shared" si="68"/>
        <v>1.5736974348384447</v>
      </c>
      <c r="N545" s="10">
        <f t="shared" si="74"/>
        <v>2.5616829820695148</v>
      </c>
    </row>
    <row r="546" spans="3:14">
      <c r="C546" s="4">
        <f>Pressure!AB546*1000000</f>
        <v>6897877.5484113954</v>
      </c>
      <c r="D546" s="78">
        <f>Pressure!I546</f>
        <v>1.5059214621494855E-4</v>
      </c>
      <c r="E546" s="40">
        <f>Pressure!H546</f>
        <v>150.59214621494854</v>
      </c>
      <c r="F546" s="10">
        <f t="shared" si="70"/>
        <v>4.25</v>
      </c>
      <c r="G546" s="4">
        <f t="shared" si="69"/>
        <v>315464.29973804759</v>
      </c>
      <c r="H546" s="42">
        <f t="shared" si="71"/>
        <v>10.237795933216926</v>
      </c>
      <c r="I546" s="10">
        <f t="shared" si="72"/>
        <v>1.2882424685613112</v>
      </c>
      <c r="J546" s="4">
        <f t="shared" si="73"/>
        <v>1338.1827135762719</v>
      </c>
      <c r="K546" s="4">
        <f t="shared" si="67"/>
        <v>300.83690337131242</v>
      </c>
      <c r="L546" s="42">
        <f>Pressure!Q546</f>
        <v>0.63046515583441198</v>
      </c>
      <c r="M546" s="10">
        <f t="shared" si="68"/>
        <v>1.5736667494449208</v>
      </c>
      <c r="N546" s="10">
        <f t="shared" si="74"/>
        <v>2.5616829820695148</v>
      </c>
    </row>
    <row r="547" spans="3:14">
      <c r="C547" s="4">
        <f>Pressure!AB547*1000000</f>
        <v>6897676.1583541287</v>
      </c>
      <c r="D547" s="78">
        <f>Pressure!I547</f>
        <v>1.5059214621494855E-4</v>
      </c>
      <c r="E547" s="40">
        <f>Pressure!H547</f>
        <v>150.59214621494854</v>
      </c>
      <c r="F547" s="10">
        <f t="shared" si="70"/>
        <v>4.25</v>
      </c>
      <c r="G547" s="4">
        <f t="shared" si="69"/>
        <v>315455.08945953165</v>
      </c>
      <c r="H547" s="42">
        <f t="shared" si="71"/>
        <v>10.23755945061588</v>
      </c>
      <c r="I547" s="10">
        <f t="shared" si="72"/>
        <v>1.2882406516653979</v>
      </c>
      <c r="J547" s="4">
        <f t="shared" si="73"/>
        <v>1338.1417567917067</v>
      </c>
      <c r="K547" s="4">
        <f t="shared" si="67"/>
        <v>300.82769587511956</v>
      </c>
      <c r="L547" s="42">
        <f>Pressure!Q547</f>
        <v>0.63164112226061486</v>
      </c>
      <c r="M547" s="10">
        <f t="shared" si="68"/>
        <v>1.5736338613889722</v>
      </c>
      <c r="N547" s="10">
        <f t="shared" si="74"/>
        <v>2.5616829820695148</v>
      </c>
    </row>
    <row r="548" spans="3:14">
      <c r="C548" s="4">
        <f>Pressure!AB548*1000000</f>
        <v>6897461.5314306179</v>
      </c>
      <c r="D548" s="78">
        <f>Pressure!I548</f>
        <v>1.5059214621494855E-4</v>
      </c>
      <c r="E548" s="40">
        <f>Pressure!H548</f>
        <v>150.59214621494854</v>
      </c>
      <c r="F548" s="10">
        <f t="shared" si="70"/>
        <v>4.25</v>
      </c>
      <c r="G548" s="4">
        <f t="shared" si="69"/>
        <v>315445.27381237713</v>
      </c>
      <c r="H548" s="42">
        <f t="shared" si="71"/>
        <v>10.237307423279802</v>
      </c>
      <c r="I548" s="10">
        <f t="shared" si="72"/>
        <v>1.2882387152326589</v>
      </c>
      <c r="J548" s="4">
        <f t="shared" si="73"/>
        <v>1338.0981080198285</v>
      </c>
      <c r="K548" s="4">
        <f t="shared" si="67"/>
        <v>300.8178831931632</v>
      </c>
      <c r="L548" s="42">
        <f>Pressure!Q548</f>
        <v>0.63281709963939969</v>
      </c>
      <c r="M548" s="10">
        <f t="shared" si="68"/>
        <v>1.5735987706102703</v>
      </c>
      <c r="N548" s="10">
        <f t="shared" si="74"/>
        <v>2.5616829820695148</v>
      </c>
    </row>
    <row r="549" spans="3:14">
      <c r="C549" s="4">
        <f>Pressure!AB549*1000000</f>
        <v>6897233.6676906077</v>
      </c>
      <c r="D549" s="78">
        <f>Pressure!I549</f>
        <v>1.5059214621494855E-4</v>
      </c>
      <c r="E549" s="40">
        <f>Pressure!H549</f>
        <v>150.59214621494854</v>
      </c>
      <c r="F549" s="10">
        <f t="shared" si="70"/>
        <v>4.25</v>
      </c>
      <c r="G549" s="4">
        <f t="shared" si="69"/>
        <v>315434.85279885906</v>
      </c>
      <c r="H549" s="42">
        <f t="shared" si="71"/>
        <v>10.237039851014417</v>
      </c>
      <c r="I549" s="10">
        <f t="shared" si="72"/>
        <v>1.2882366592412353</v>
      </c>
      <c r="J549" s="4">
        <f t="shared" si="73"/>
        <v>1338.0517672707542</v>
      </c>
      <c r="K549" s="4">
        <f t="shared" si="67"/>
        <v>300.80746532771781</v>
      </c>
      <c r="L549" s="42">
        <f>Pressure!Q549</f>
        <v>0.6339930886911167</v>
      </c>
      <c r="M549" s="10">
        <f t="shared" si="68"/>
        <v>1.5735614770477808</v>
      </c>
      <c r="N549" s="10">
        <f t="shared" si="74"/>
        <v>2.5616829820695148</v>
      </c>
    </row>
    <row r="550" spans="3:14">
      <c r="C550" s="4">
        <f>Pressure!AB550*1000000</f>
        <v>6896992.567203369</v>
      </c>
      <c r="D550" s="78">
        <f>Pressure!I550</f>
        <v>1.5059214621494855E-4</v>
      </c>
      <c r="E550" s="40">
        <f>Pressure!H550</f>
        <v>150.59214621494854</v>
      </c>
      <c r="F550" s="10">
        <f t="shared" si="70"/>
        <v>4.25</v>
      </c>
      <c r="G550" s="4">
        <f t="shared" si="69"/>
        <v>315423.82642214542</v>
      </c>
      <c r="H550" s="42">
        <f t="shared" si="71"/>
        <v>10.23675673363276</v>
      </c>
      <c r="I550" s="10">
        <f t="shared" si="72"/>
        <v>1.2882344836680646</v>
      </c>
      <c r="J550" s="4">
        <f t="shared" si="73"/>
        <v>1338.0027345585715</v>
      </c>
      <c r="K550" s="4">
        <f t="shared" si="67"/>
        <v>300.79644228195036</v>
      </c>
      <c r="L550" s="42">
        <f>Pressure!Q550</f>
        <v>0.63516909013620204</v>
      </c>
      <c r="M550" s="10">
        <f t="shared" si="68"/>
        <v>1.573521980639208</v>
      </c>
      <c r="N550" s="10">
        <f t="shared" si="74"/>
        <v>2.5616829820695148</v>
      </c>
    </row>
    <row r="551" spans="3:14">
      <c r="C551" s="4">
        <f>Pressure!AB551*1000000</f>
        <v>6896738.230057626</v>
      </c>
      <c r="D551" s="78">
        <f>Pressure!I551</f>
        <v>1.5059214621494855E-4</v>
      </c>
      <c r="E551" s="40">
        <f>Pressure!H551</f>
        <v>150.59214621494854</v>
      </c>
      <c r="F551" s="10">
        <f t="shared" si="70"/>
        <v>4.25</v>
      </c>
      <c r="G551" s="4">
        <f t="shared" si="69"/>
        <v>315412.19468629395</v>
      </c>
      <c r="H551" s="42">
        <f t="shared" si="71"/>
        <v>10.236458070955097</v>
      </c>
      <c r="I551" s="10">
        <f t="shared" si="72"/>
        <v>1.2882321884888794</v>
      </c>
      <c r="J551" s="4">
        <f t="shared" si="73"/>
        <v>1337.9510099013241</v>
      </c>
      <c r="K551" s="4">
        <f t="shared" si="67"/>
        <v>300.78481405991732</v>
      </c>
      <c r="L551" s="42">
        <f>Pressure!Q551</f>
        <v>0.63634510469518235</v>
      </c>
      <c r="M551" s="10">
        <f t="shared" si="68"/>
        <v>1.573480281321356</v>
      </c>
      <c r="N551" s="10">
        <f t="shared" si="74"/>
        <v>2.5616829820695148</v>
      </c>
    </row>
    <row r="552" spans="3:14">
      <c r="C552" s="4">
        <f>Pressure!AB552*1000000</f>
        <v>6896470.6563621536</v>
      </c>
      <c r="D552" s="78">
        <f>Pressure!I552</f>
        <v>1.5059214621494855E-4</v>
      </c>
      <c r="E552" s="40">
        <f>Pressure!H552</f>
        <v>150.59214621494854</v>
      </c>
      <c r="F552" s="10">
        <f t="shared" si="70"/>
        <v>4.25</v>
      </c>
      <c r="G552" s="4">
        <f t="shared" si="69"/>
        <v>315399.95759627922</v>
      </c>
      <c r="H552" s="42">
        <f t="shared" si="71"/>
        <v>10.23614386280965</v>
      </c>
      <c r="I552" s="10">
        <f t="shared" si="72"/>
        <v>1.2882297736782129</v>
      </c>
      <c r="J552" s="4">
        <f t="shared" si="73"/>
        <v>1337.8965933211337</v>
      </c>
      <c r="K552" s="4">
        <f t="shared" si="67"/>
        <v>300.77258066659181</v>
      </c>
      <c r="L552" s="42">
        <f>Pressure!Q552</f>
        <v>0.63752113308867897</v>
      </c>
      <c r="M552" s="10">
        <f t="shared" si="68"/>
        <v>1.5734363790297439</v>
      </c>
      <c r="N552" s="10">
        <f t="shared" si="74"/>
        <v>2.5616829820695148</v>
      </c>
    </row>
    <row r="553" spans="3:14">
      <c r="C553" s="4">
        <f>Pressure!AB553*1000000</f>
        <v>6896189.8462452469</v>
      </c>
      <c r="D553" s="78">
        <f>Pressure!I553</f>
        <v>1.5059214621494855E-4</v>
      </c>
      <c r="E553" s="40">
        <f>Pressure!H553</f>
        <v>150.59214621494854</v>
      </c>
      <c r="F553" s="10">
        <f t="shared" si="70"/>
        <v>4.25</v>
      </c>
      <c r="G553" s="4">
        <f t="shared" si="69"/>
        <v>315387.1151579686</v>
      </c>
      <c r="H553" s="42">
        <f t="shared" si="71"/>
        <v>10.235814109031962</v>
      </c>
      <c r="I553" s="10">
        <f t="shared" si="72"/>
        <v>1.288227239209393</v>
      </c>
      <c r="J553" s="4">
        <f t="shared" si="73"/>
        <v>1337.8394848440917</v>
      </c>
      <c r="K553" s="4">
        <f t="shared" si="67"/>
        <v>300.75974210783949</v>
      </c>
      <c r="L553" s="42">
        <f>Pressure!Q553</f>
        <v>0.63869717603741238</v>
      </c>
      <c r="M553" s="10">
        <f t="shared" si="68"/>
        <v>1.5733902736989052</v>
      </c>
      <c r="N553" s="10">
        <f t="shared" si="74"/>
        <v>2.5616829820695148</v>
      </c>
    </row>
    <row r="554" spans="3:14">
      <c r="C554" s="4">
        <f>Pressure!AB554*1000000</f>
        <v>6895895.7998550646</v>
      </c>
      <c r="D554" s="78">
        <f>Pressure!I554</f>
        <v>1.5059214621494855E-4</v>
      </c>
      <c r="E554" s="40">
        <f>Pressure!H554</f>
        <v>150.59214621494854</v>
      </c>
      <c r="F554" s="10">
        <f t="shared" si="70"/>
        <v>4.25</v>
      </c>
      <c r="G554" s="4">
        <f t="shared" si="69"/>
        <v>315373.66737813805</v>
      </c>
      <c r="H554" s="42">
        <f t="shared" si="71"/>
        <v>10.235468809465267</v>
      </c>
      <c r="I554" s="10">
        <f t="shared" si="72"/>
        <v>1.2882245850545446</v>
      </c>
      <c r="J554" s="4">
        <f t="shared" si="73"/>
        <v>1337.779684500329</v>
      </c>
      <c r="K554" s="4">
        <f t="shared" si="67"/>
        <v>300.74629839043411</v>
      </c>
      <c r="L554" s="42">
        <f>Pressure!Q554</f>
        <v>0.63987323426220688</v>
      </c>
      <c r="M554" s="10">
        <f t="shared" si="68"/>
        <v>1.5733419652626619</v>
      </c>
      <c r="N554" s="10">
        <f t="shared" si="74"/>
        <v>2.5616829820695148</v>
      </c>
    </row>
    <row r="555" spans="3:14">
      <c r="C555" s="4">
        <f>Pressure!AB555*1000000</f>
        <v>6895588.5173592102</v>
      </c>
      <c r="D555" s="78">
        <f>Pressure!I555</f>
        <v>1.5059214621494855E-4</v>
      </c>
      <c r="E555" s="40">
        <f>Pressure!H555</f>
        <v>150.59214621494854</v>
      </c>
      <c r="F555" s="10">
        <f t="shared" si="70"/>
        <v>4.25</v>
      </c>
      <c r="G555" s="4">
        <f t="shared" si="69"/>
        <v>315359.61426445254</v>
      </c>
      <c r="H555" s="42">
        <f t="shared" si="71"/>
        <v>10.235107963960026</v>
      </c>
      <c r="I555" s="10">
        <f t="shared" si="72"/>
        <v>1.2882218111845853</v>
      </c>
      <c r="J555" s="4">
        <f t="shared" si="73"/>
        <v>1337.7171923239316</v>
      </c>
      <c r="K555" s="4">
        <f t="shared" si="67"/>
        <v>300.7322495220385</v>
      </c>
      <c r="L555" s="42">
        <f>Pressure!Q555</f>
        <v>0.64104930848399466</v>
      </c>
      <c r="M555" s="10">
        <f t="shared" si="68"/>
        <v>1.5732914536533664</v>
      </c>
      <c r="N555" s="10">
        <f t="shared" si="74"/>
        <v>2.5616829820695148</v>
      </c>
    </row>
    <row r="556" spans="3:14">
      <c r="C556" s="4">
        <f>Pressure!AB556*1000000</f>
        <v>6895267.9989452483</v>
      </c>
      <c r="D556" s="78">
        <f>Pressure!I556</f>
        <v>1.5059214621494855E-4</v>
      </c>
      <c r="E556" s="40">
        <f>Pressure!H556</f>
        <v>150.59214621494854</v>
      </c>
      <c r="F556" s="10">
        <f t="shared" si="70"/>
        <v>4.25</v>
      </c>
      <c r="G556" s="4">
        <f t="shared" si="69"/>
        <v>315344.95582549012</v>
      </c>
      <c r="H556" s="42">
        <f t="shared" si="71"/>
        <v>10.234731572374544</v>
      </c>
      <c r="I556" s="10">
        <f t="shared" si="72"/>
        <v>1.2882189175692296</v>
      </c>
      <c r="J556" s="4">
        <f t="shared" si="73"/>
        <v>1337.6520083530445</v>
      </c>
      <c r="K556" s="4">
        <f t="shared" si="67"/>
        <v>300.71759551122801</v>
      </c>
      <c r="L556" s="42">
        <f>Pressure!Q556</f>
        <v>0.6422253994238204</v>
      </c>
      <c r="M556" s="10">
        <f t="shared" si="68"/>
        <v>1.5732387388025062</v>
      </c>
      <c r="N556" s="10">
        <f t="shared" si="74"/>
        <v>2.5616829820695148</v>
      </c>
    </row>
    <row r="557" spans="3:14">
      <c r="C557" s="4">
        <f>Pressure!AB557*1000000</f>
        <v>6894934.2448202064</v>
      </c>
      <c r="D557" s="78">
        <f>Pressure!I557</f>
        <v>1.5059214621494855E-4</v>
      </c>
      <c r="E557" s="40">
        <f>Pressure!H557</f>
        <v>150.59214621494854</v>
      </c>
      <c r="F557" s="10">
        <f t="shared" si="70"/>
        <v>4.25</v>
      </c>
      <c r="G557" s="4">
        <f t="shared" si="69"/>
        <v>315329.69207071885</v>
      </c>
      <c r="H557" s="42">
        <f t="shared" si="71"/>
        <v>10.234339634574331</v>
      </c>
      <c r="I557" s="10">
        <f t="shared" si="72"/>
        <v>1.2882159041769827</v>
      </c>
      <c r="J557" s="4">
        <f t="shared" si="73"/>
        <v>1337.5841326297705</v>
      </c>
      <c r="K557" s="4">
        <f t="shared" si="67"/>
        <v>300.70233636746786</v>
      </c>
      <c r="L557" s="42">
        <f>Pressure!Q557</f>
        <v>0.64340150780284577</v>
      </c>
      <c r="M557" s="10">
        <f t="shared" si="68"/>
        <v>1.5731838206407001</v>
      </c>
      <c r="N557" s="10">
        <f t="shared" si="74"/>
        <v>2.5616829820695148</v>
      </c>
    </row>
    <row r="558" spans="3:14">
      <c r="C558" s="4">
        <f>Pressure!AB558*1000000</f>
        <v>6894587.2552110739</v>
      </c>
      <c r="D558" s="78">
        <f>Pressure!I558</f>
        <v>1.5059214621494855E-4</v>
      </c>
      <c r="E558" s="40">
        <f>Pressure!H558</f>
        <v>150.59214621494854</v>
      </c>
      <c r="F558" s="10">
        <f t="shared" si="70"/>
        <v>4.25</v>
      </c>
      <c r="G558" s="4">
        <f t="shared" si="69"/>
        <v>315313.82301051985</v>
      </c>
      <c r="H558" s="42">
        <f t="shared" si="71"/>
        <v>10.233932150432741</v>
      </c>
      <c r="I558" s="10">
        <f t="shared" si="72"/>
        <v>1.2882127709751454</v>
      </c>
      <c r="J558" s="4">
        <f t="shared" si="73"/>
        <v>1337.513565200273</v>
      </c>
      <c r="K558" s="4">
        <f t="shared" si="67"/>
        <v>300.68647210113596</v>
      </c>
      <c r="L558" s="42">
        <f>Pressure!Q558</f>
        <v>0.6445776343423536</v>
      </c>
      <c r="M558" s="10">
        <f t="shared" si="68"/>
        <v>1.5731266990971016</v>
      </c>
      <c r="N558" s="10">
        <f t="shared" si="74"/>
        <v>2.5616829820695148</v>
      </c>
    </row>
    <row r="559" spans="3:14">
      <c r="C559" s="4">
        <f>Pressure!AB559*1000000</f>
        <v>6894227.0303643467</v>
      </c>
      <c r="D559" s="78">
        <f>Pressure!I559</f>
        <v>1.5059214621494855E-4</v>
      </c>
      <c r="E559" s="40">
        <f>Pressure!H559</f>
        <v>150.59214621494854</v>
      </c>
      <c r="F559" s="10">
        <f t="shared" si="70"/>
        <v>4.25</v>
      </c>
      <c r="G559" s="4">
        <f t="shared" si="69"/>
        <v>315297.34865616611</v>
      </c>
      <c r="H559" s="42">
        <f t="shared" si="71"/>
        <v>10.233509119830401</v>
      </c>
      <c r="I559" s="10">
        <f t="shared" si="72"/>
        <v>1.2882095179298083</v>
      </c>
      <c r="J559" s="4">
        <f t="shared" si="73"/>
        <v>1337.440306114682</v>
      </c>
      <c r="K559" s="4">
        <f t="shared" si="67"/>
        <v>300.67000272350208</v>
      </c>
      <c r="L559" s="42">
        <f>Pressure!Q559</f>
        <v>0.64575377976375259</v>
      </c>
      <c r="M559" s="10">
        <f t="shared" si="68"/>
        <v>1.5730673741002918</v>
      </c>
      <c r="N559" s="10">
        <f t="shared" si="74"/>
        <v>2.5616829820695148</v>
      </c>
    </row>
    <row r="560" spans="3:14">
      <c r="C560" s="4">
        <f>Pressure!AB560*1000000</f>
        <v>6893853.5705465041</v>
      </c>
      <c r="D560" s="78">
        <f>Pressure!I560</f>
        <v>1.5059214621494855E-4</v>
      </c>
      <c r="E560" s="40">
        <f>Pressure!H560</f>
        <v>150.59214621494854</v>
      </c>
      <c r="F560" s="10">
        <f t="shared" si="70"/>
        <v>4.25</v>
      </c>
      <c r="G560" s="4">
        <f t="shared" si="69"/>
        <v>315280.26901984477</v>
      </c>
      <c r="H560" s="42">
        <f t="shared" si="71"/>
        <v>10.23307054265578</v>
      </c>
      <c r="I560" s="10">
        <f t="shared" si="72"/>
        <v>1.2882061450058555</v>
      </c>
      <c r="J560" s="4">
        <f t="shared" si="73"/>
        <v>1337.3643554271914</v>
      </c>
      <c r="K560" s="4">
        <f t="shared" si="67"/>
        <v>300.65292824674958</v>
      </c>
      <c r="L560" s="42">
        <f>Pressure!Q560</f>
        <v>0.64692994478858135</v>
      </c>
      <c r="M560" s="10">
        <f t="shared" si="68"/>
        <v>1.5730058455772362</v>
      </c>
      <c r="N560" s="10">
        <f t="shared" si="74"/>
        <v>2.5616829820695148</v>
      </c>
    </row>
    <row r="561" spans="3:14">
      <c r="C561" s="4">
        <f>Pressure!AB561*1000000</f>
        <v>6893466.8760434501</v>
      </c>
      <c r="D561" s="78">
        <f>Pressure!I561</f>
        <v>1.5059214621494855E-4</v>
      </c>
      <c r="E561" s="40">
        <f>Pressure!H561</f>
        <v>150.59214621494854</v>
      </c>
      <c r="F561" s="10">
        <f t="shared" si="70"/>
        <v>4.25</v>
      </c>
      <c r="G561" s="4">
        <f t="shared" si="69"/>
        <v>315262.58411463123</v>
      </c>
      <c r="H561" s="42">
        <f t="shared" si="71"/>
        <v>10.232616418804522</v>
      </c>
      <c r="I561" s="10">
        <f t="shared" si="72"/>
        <v>1.2882026521669587</v>
      </c>
      <c r="J561" s="4">
        <f t="shared" si="73"/>
        <v>1337.2857131959454</v>
      </c>
      <c r="K561" s="4">
        <f t="shared" si="67"/>
        <v>300.63524868394978</v>
      </c>
      <c r="L561" s="42">
        <f>Pressure!Q561</f>
        <v>0.64810613013851337</v>
      </c>
      <c r="M561" s="10">
        <f t="shared" si="68"/>
        <v>1.572942113454608</v>
      </c>
      <c r="N561" s="10">
        <f t="shared" si="74"/>
        <v>2.5616829820695148</v>
      </c>
    </row>
    <row r="562" spans="3:14">
      <c r="C562" s="4">
        <f>Pressure!AB562*1000000</f>
        <v>6893066.9471610384</v>
      </c>
      <c r="D562" s="78">
        <f>Pressure!I562</f>
        <v>1.5059214621494855E-4</v>
      </c>
      <c r="E562" s="40">
        <f>Pressure!H562</f>
        <v>150.59214621494854</v>
      </c>
      <c r="F562" s="10">
        <f t="shared" si="70"/>
        <v>4.25</v>
      </c>
      <c r="G562" s="4">
        <f t="shared" si="69"/>
        <v>315244.29395451315</v>
      </c>
      <c r="H562" s="42">
        <f t="shared" si="71"/>
        <v>10.232146748180059</v>
      </c>
      <c r="I562" s="10">
        <f t="shared" si="72"/>
        <v>1.2881990393755809</v>
      </c>
      <c r="J562" s="4">
        <f t="shared" si="73"/>
        <v>1337.2043794831461</v>
      </c>
      <c r="K562" s="4">
        <f t="shared" si="67"/>
        <v>300.61696404908639</v>
      </c>
      <c r="L562" s="42">
        <f>Pressure!Q562</f>
        <v>0.64928233653536094</v>
      </c>
      <c r="M562" s="10">
        <f t="shared" si="68"/>
        <v>1.5728761776572959</v>
      </c>
      <c r="N562" s="10">
        <f t="shared" si="74"/>
        <v>2.5616829820695148</v>
      </c>
    </row>
    <row r="563" spans="3:14">
      <c r="C563" s="4">
        <f>Pressure!AB563*1000000</f>
        <v>6892653.7842246629</v>
      </c>
      <c r="D563" s="78">
        <f>Pressure!I563</f>
        <v>1.5059214621494855E-4</v>
      </c>
      <c r="E563" s="40">
        <f>Pressure!H563</f>
        <v>150.59214621494854</v>
      </c>
      <c r="F563" s="10">
        <f t="shared" si="70"/>
        <v>4.25</v>
      </c>
      <c r="G563" s="4">
        <f t="shared" si="69"/>
        <v>315225.39855437208</v>
      </c>
      <c r="H563" s="42">
        <f t="shared" si="71"/>
        <v>10.231661530693156</v>
      </c>
      <c r="I563" s="10">
        <f t="shared" si="72"/>
        <v>1.2881953065929719</v>
      </c>
      <c r="J563" s="4">
        <f t="shared" si="73"/>
        <v>1337.1203543549686</v>
      </c>
      <c r="K563" s="4">
        <f t="shared" si="67"/>
        <v>300.59807435703624</v>
      </c>
      <c r="L563" s="42">
        <f>Pressure!Q563</f>
        <v>0.65045856470107988</v>
      </c>
      <c r="M563" s="10">
        <f t="shared" si="68"/>
        <v>1.572808038109599</v>
      </c>
      <c r="N563" s="10">
        <f t="shared" si="74"/>
        <v>2.5616829820695148</v>
      </c>
    </row>
    <row r="564" spans="3:14">
      <c r="C564" s="4">
        <f>Pressure!AB564*1000000</f>
        <v>6892227.3875797028</v>
      </c>
      <c r="D564" s="78">
        <f>Pressure!I564</f>
        <v>1.5059214621494855E-4</v>
      </c>
      <c r="E564" s="40">
        <f>Pressure!H564</f>
        <v>150.59214621494854</v>
      </c>
      <c r="F564" s="10">
        <f t="shared" si="70"/>
        <v>4.25</v>
      </c>
      <c r="G564" s="4">
        <f t="shared" si="69"/>
        <v>315205.89793000335</v>
      </c>
      <c r="H564" s="42">
        <f t="shared" si="71"/>
        <v>10.231160766262391</v>
      </c>
      <c r="I564" s="10">
        <f t="shared" si="72"/>
        <v>1.288191453779171</v>
      </c>
      <c r="J564" s="4">
        <f t="shared" si="73"/>
        <v>1337.0336378816532</v>
      </c>
      <c r="K564" s="4">
        <f t="shared" si="67"/>
        <v>300.57857962359003</v>
      </c>
      <c r="L564" s="42">
        <f>Pressure!Q564</f>
        <v>0.6516348153577739</v>
      </c>
      <c r="M564" s="10">
        <f t="shared" si="68"/>
        <v>1.5727376947346339</v>
      </c>
      <c r="N564" s="10">
        <f t="shared" si="74"/>
        <v>2.5616829820695148</v>
      </c>
    </row>
    <row r="565" spans="3:14">
      <c r="C565" s="4">
        <f>Pressure!AB565*1000000</f>
        <v>6891787.7575911134</v>
      </c>
      <c r="D565" s="78">
        <f>Pressure!I565</f>
        <v>1.5059214621494855E-4</v>
      </c>
      <c r="E565" s="40">
        <f>Pressure!H565</f>
        <v>150.59214621494854</v>
      </c>
      <c r="F565" s="10">
        <f t="shared" si="70"/>
        <v>4.25</v>
      </c>
      <c r="G565" s="4">
        <f t="shared" si="69"/>
        <v>315185.79209809774</v>
      </c>
      <c r="H565" s="42">
        <f t="shared" si="71"/>
        <v>10.230644454813691</v>
      </c>
      <c r="I565" s="10">
        <f t="shared" si="72"/>
        <v>1.2881874808930027</v>
      </c>
      <c r="J565" s="4">
        <f t="shared" si="73"/>
        <v>1336.9442301374204</v>
      </c>
      <c r="K565" s="4">
        <f t="shared" si="67"/>
        <v>300.5584798654333</v>
      </c>
      <c r="L565" s="42">
        <f>Pressure!Q565</f>
        <v>0.65281108922769904</v>
      </c>
      <c r="M565" s="10">
        <f t="shared" si="68"/>
        <v>1.5726651474544822</v>
      </c>
      <c r="N565" s="10">
        <f t="shared" si="74"/>
        <v>2.5616829820695148</v>
      </c>
    </row>
    <row r="566" spans="3:14">
      <c r="C566" s="4">
        <f>Pressure!AB566*1000000</f>
        <v>6891334.8946434297</v>
      </c>
      <c r="D566" s="78">
        <f>Pressure!I566</f>
        <v>1.5059214621494855E-4</v>
      </c>
      <c r="E566" s="40">
        <f>Pressure!H566</f>
        <v>150.59214621494854</v>
      </c>
      <c r="F566" s="10">
        <f t="shared" si="70"/>
        <v>4.25</v>
      </c>
      <c r="G566" s="4">
        <f t="shared" si="69"/>
        <v>315165.08107624127</v>
      </c>
      <c r="H566" s="42">
        <f t="shared" si="71"/>
        <v>10.230112596280318</v>
      </c>
      <c r="I566" s="10">
        <f t="shared" si="72"/>
        <v>1.2881833878920756</v>
      </c>
      <c r="J566" s="4">
        <f t="shared" si="73"/>
        <v>1336.8521312004737</v>
      </c>
      <c r="K566" s="4">
        <f t="shared" si="67"/>
        <v>300.53777510014697</v>
      </c>
      <c r="L566" s="42">
        <f>Pressure!Q566</f>
        <v>0.65398738703326809</v>
      </c>
      <c r="M566" s="10">
        <f t="shared" si="68"/>
        <v>1.5725903961901362</v>
      </c>
      <c r="N566" s="10">
        <f t="shared" si="74"/>
        <v>2.5616829820695148</v>
      </c>
    </row>
    <row r="567" spans="3:14">
      <c r="C567" s="4">
        <f>Pressure!AB567*1000000</f>
        <v>6890868.7991412999</v>
      </c>
      <c r="D567" s="78">
        <f>Pressure!I567</f>
        <v>1.5059214621494855E-4</v>
      </c>
      <c r="E567" s="40">
        <f>Pressure!H567</f>
        <v>150.59214621494854</v>
      </c>
      <c r="F567" s="10">
        <f t="shared" si="70"/>
        <v>4.25</v>
      </c>
      <c r="G567" s="4">
        <f t="shared" si="69"/>
        <v>315143.76488293998</v>
      </c>
      <c r="H567" s="42">
        <f t="shared" si="71"/>
        <v>10.229565190603521</v>
      </c>
      <c r="I567" s="10">
        <f t="shared" si="72"/>
        <v>1.288179174732786</v>
      </c>
      <c r="J567" s="4">
        <f t="shared" si="73"/>
        <v>1336.7573411531064</v>
      </c>
      <c r="K567" s="4">
        <f t="shared" si="67"/>
        <v>300.51646534623137</v>
      </c>
      <c r="L567" s="42">
        <f>Pressure!Q567</f>
        <v>0.65516370949705505</v>
      </c>
      <c r="M567" s="10">
        <f t="shared" si="68"/>
        <v>1.5725134408615595</v>
      </c>
      <c r="N567" s="10">
        <f t="shared" si="74"/>
        <v>2.5616829820695148</v>
      </c>
    </row>
    <row r="568" spans="3:14">
      <c r="C568" s="4">
        <f>Pressure!AB568*1000000</f>
        <v>6890389.4715089407</v>
      </c>
      <c r="D568" s="78">
        <f>Pressure!I568</f>
        <v>1.5059214621494855E-4</v>
      </c>
      <c r="E568" s="40">
        <f>Pressure!H568</f>
        <v>150.59214621494854</v>
      </c>
      <c r="F568" s="10">
        <f t="shared" si="70"/>
        <v>4.25</v>
      </c>
      <c r="G568" s="4">
        <f t="shared" si="69"/>
        <v>315121.84353759483</v>
      </c>
      <c r="H568" s="42">
        <f t="shared" si="71"/>
        <v>10.229002237731871</v>
      </c>
      <c r="I568" s="10">
        <f t="shared" si="72"/>
        <v>1.288174841370312</v>
      </c>
      <c r="J568" s="4">
        <f t="shared" si="73"/>
        <v>1336.6598600815919</v>
      </c>
      <c r="K568" s="4">
        <f t="shared" si="67"/>
        <v>300.49455062308169</v>
      </c>
      <c r="L568" s="42">
        <f>Pressure!Q568</f>
        <v>0.65634005734179957</v>
      </c>
      <c r="M568" s="10">
        <f t="shared" si="68"/>
        <v>1.5724342813876799</v>
      </c>
      <c r="N568" s="10">
        <f t="shared" si="74"/>
        <v>2.5616829820695148</v>
      </c>
    </row>
    <row r="569" spans="3:14">
      <c r="C569" s="4">
        <f>Pressure!AB569*1000000</f>
        <v>6889896.9121903433</v>
      </c>
      <c r="D569" s="78">
        <f>Pressure!I569</f>
        <v>1.5059214621494855E-4</v>
      </c>
      <c r="E569" s="40">
        <f>Pressure!H569</f>
        <v>150.59214621494854</v>
      </c>
      <c r="F569" s="10">
        <f t="shared" si="70"/>
        <v>4.25</v>
      </c>
      <c r="G569" s="4">
        <f t="shared" si="69"/>
        <v>315099.31706051109</v>
      </c>
      <c r="H569" s="42">
        <f t="shared" si="71"/>
        <v>10.228423737621506</v>
      </c>
      <c r="I569" s="10">
        <f t="shared" si="72"/>
        <v>1.2881703877586139</v>
      </c>
      <c r="J569" s="4">
        <f t="shared" si="73"/>
        <v>1336.5596880762246</v>
      </c>
      <c r="K569" s="4">
        <f t="shared" si="67"/>
        <v>300.47203095099695</v>
      </c>
      <c r="L569" s="42">
        <f>Pressure!Q569</f>
        <v>0.65751643129041137</v>
      </c>
      <c r="M569" s="10">
        <f t="shared" si="68"/>
        <v>1.5723529176863427</v>
      </c>
      <c r="N569" s="10">
        <f t="shared" si="74"/>
        <v>2.5616829820695148</v>
      </c>
    </row>
    <row r="570" spans="3:14">
      <c r="C570" s="4">
        <f>Pressure!AB570*1000000</f>
        <v>6889391.1216492476</v>
      </c>
      <c r="D570" s="78">
        <f>Pressure!I570</f>
        <v>1.5059214621494855E-4</v>
      </c>
      <c r="E570" s="40">
        <f>Pressure!H570</f>
        <v>150.59214621494854</v>
      </c>
      <c r="F570" s="10">
        <f t="shared" si="70"/>
        <v>4.25</v>
      </c>
      <c r="G570" s="4">
        <f t="shared" si="69"/>
        <v>315076.1854728972</v>
      </c>
      <c r="H570" s="42">
        <f t="shared" si="71"/>
        <v>10.227829690236083</v>
      </c>
      <c r="I570" s="10">
        <f t="shared" si="72"/>
        <v>1.2881658138504333</v>
      </c>
      <c r="J570" s="4">
        <f t="shared" si="73"/>
        <v>1336.4568252313156</v>
      </c>
      <c r="K570" s="4">
        <f t="shared" si="67"/>
        <v>300.44890635117929</v>
      </c>
      <c r="L570" s="42">
        <f>Pressure!Q570</f>
        <v>0.65869283206597473</v>
      </c>
      <c r="M570" s="10">
        <f t="shared" si="68"/>
        <v>1.5722693496743263</v>
      </c>
      <c r="N570" s="10">
        <f t="shared" si="74"/>
        <v>2.5616829820695148</v>
      </c>
    </row>
    <row r="571" spans="3:14">
      <c r="C571" s="4">
        <f>Pressure!AB571*1000000</f>
        <v>6888872.1003690297</v>
      </c>
      <c r="D571" s="78">
        <f>Pressure!I571</f>
        <v>1.5059214621494855E-4</v>
      </c>
      <c r="E571" s="40">
        <f>Pressure!H571</f>
        <v>150.59214621494854</v>
      </c>
      <c r="F571" s="10">
        <f t="shared" si="70"/>
        <v>4.25</v>
      </c>
      <c r="G571" s="4">
        <f t="shared" si="69"/>
        <v>315052.44879685971</v>
      </c>
      <c r="H571" s="42">
        <f t="shared" si="71"/>
        <v>10.22722009554667</v>
      </c>
      <c r="I571" s="10">
        <f t="shared" si="72"/>
        <v>1.2881611195972904</v>
      </c>
      <c r="J571" s="4">
        <f t="shared" si="73"/>
        <v>1336.3512716451692</v>
      </c>
      <c r="K571" s="4">
        <f t="shared" si="67"/>
        <v>300.4251768457284</v>
      </c>
      <c r="L571" s="42">
        <f>Pressure!Q571</f>
        <v>0.65986926039175309</v>
      </c>
      <c r="M571" s="10">
        <f t="shared" si="68"/>
        <v>1.5721835772676183</v>
      </c>
      <c r="N571" s="10">
        <f t="shared" si="74"/>
        <v>2.5616829820695148</v>
      </c>
    </row>
    <row r="572" spans="3:14">
      <c r="C572" s="4">
        <f>Pressure!AB572*1000000</f>
        <v>6888339.8488532305</v>
      </c>
      <c r="D572" s="78">
        <f>Pressure!I572</f>
        <v>1.5059214621494855E-4</v>
      </c>
      <c r="E572" s="40">
        <f>Pressure!H572</f>
        <v>150.59214621494854</v>
      </c>
      <c r="F572" s="10">
        <f t="shared" si="70"/>
        <v>4.25</v>
      </c>
      <c r="G572" s="4">
        <f t="shared" si="69"/>
        <v>315028.10705542722</v>
      </c>
      <c r="H572" s="42">
        <f t="shared" si="71"/>
        <v>10.226594953532327</v>
      </c>
      <c r="I572" s="10">
        <f t="shared" si="72"/>
        <v>1.2881563049494882</v>
      </c>
      <c r="J572" s="4">
        <f t="shared" si="73"/>
        <v>1336.2430274201911</v>
      </c>
      <c r="K572" s="4">
        <f t="shared" si="67"/>
        <v>300.40084245766627</v>
      </c>
      <c r="L572" s="42">
        <f>Pressure!Q572</f>
        <v>0.66104571699119308</v>
      </c>
      <c r="M572" s="10">
        <f t="shared" si="68"/>
        <v>1.5720956003805688</v>
      </c>
      <c r="N572" s="10">
        <f t="shared" si="74"/>
        <v>2.5616829820695148</v>
      </c>
    </row>
    <row r="573" spans="3:14">
      <c r="C573" s="4">
        <f>Pressure!AB573*1000000</f>
        <v>6887794.3676248137</v>
      </c>
      <c r="D573" s="78">
        <f>Pressure!I573</f>
        <v>1.5059214621494855E-4</v>
      </c>
      <c r="E573" s="40">
        <f>Pressure!H573</f>
        <v>150.59214621494854</v>
      </c>
      <c r="F573" s="10">
        <f t="shared" si="70"/>
        <v>4.25</v>
      </c>
      <c r="G573" s="4">
        <f t="shared" si="69"/>
        <v>315003.16027251683</v>
      </c>
      <c r="H573" s="42">
        <f t="shared" si="71"/>
        <v>10.2259542641793</v>
      </c>
      <c r="I573" s="10">
        <f t="shared" si="72"/>
        <v>1.2881513698561036</v>
      </c>
      <c r="J573" s="4">
        <f t="shared" si="73"/>
        <v>1336.1320926627361</v>
      </c>
      <c r="K573" s="4">
        <f t="shared" si="67"/>
        <v>300.37590321090244</v>
      </c>
      <c r="L573" s="42">
        <f>Pressure!Q573</f>
        <v>0.66222220258792952</v>
      </c>
      <c r="M573" s="10">
        <f t="shared" si="68"/>
        <v>1.572005418927193</v>
      </c>
      <c r="N573" s="10">
        <f t="shared" si="74"/>
        <v>2.5616829820695148</v>
      </c>
    </row>
    <row r="574" spans="3:14">
      <c r="C574" s="4">
        <f>Pressure!AB574*1000000</f>
        <v>6887235.6572264899</v>
      </c>
      <c r="D574" s="78">
        <f>Pressure!I574</f>
        <v>1.5059214621494855E-4</v>
      </c>
      <c r="E574" s="40">
        <f>Pressure!H574</f>
        <v>150.59214621494854</v>
      </c>
      <c r="F574" s="10">
        <f t="shared" si="70"/>
        <v>4.25</v>
      </c>
      <c r="G574" s="4">
        <f t="shared" si="69"/>
        <v>314977.60847294854</v>
      </c>
      <c r="H574" s="42">
        <f t="shared" si="71"/>
        <v>10.225298027481278</v>
      </c>
      <c r="I574" s="10">
        <f t="shared" si="72"/>
        <v>1.2881463142649898</v>
      </c>
      <c r="J574" s="4">
        <f t="shared" si="73"/>
        <v>1336.0184674831762</v>
      </c>
      <c r="K574" s="4">
        <f t="shared" si="67"/>
        <v>300.35035913024961</v>
      </c>
      <c r="L574" s="42">
        <f>Pressure!Q574</f>
        <v>0.66339871790578964</v>
      </c>
      <c r="M574" s="10">
        <f t="shared" si="68"/>
        <v>1.5719130328200777</v>
      </c>
      <c r="N574" s="10">
        <f t="shared" si="74"/>
        <v>2.5616829820695148</v>
      </c>
    </row>
    <row r="575" spans="3:14">
      <c r="C575" s="4">
        <f>Pressure!AB575*1000000</f>
        <v>6886663.7182210237</v>
      </c>
      <c r="D575" s="78">
        <f>Pressure!I575</f>
        <v>1.5059214621494855E-4</v>
      </c>
      <c r="E575" s="40">
        <f>Pressure!H575</f>
        <v>150.59214621494854</v>
      </c>
      <c r="F575" s="10">
        <f t="shared" si="70"/>
        <v>4.25</v>
      </c>
      <c r="G575" s="4">
        <f t="shared" si="69"/>
        <v>314951.45168245962</v>
      </c>
      <c r="H575" s="42">
        <f t="shared" si="71"/>
        <v>10.224626243439889</v>
      </c>
      <c r="I575" s="10">
        <f t="shared" si="72"/>
        <v>1.2881411381227776</v>
      </c>
      <c r="J575" s="4">
        <f t="shared" si="73"/>
        <v>1335.9021519959604</v>
      </c>
      <c r="K575" s="4">
        <f t="shared" si="67"/>
        <v>300.32421024143707</v>
      </c>
      <c r="L575" s="42">
        <f>Pressure!Q575</f>
        <v>0.66457526366879738</v>
      </c>
      <c r="M575" s="10">
        <f t="shared" si="68"/>
        <v>1.5718184419705989</v>
      </c>
      <c r="N575" s="10">
        <f t="shared" si="74"/>
        <v>2.5616829820695148</v>
      </c>
    </row>
    <row r="576" spans="3:14">
      <c r="C576" s="4">
        <f>Pressure!AB576*1000000</f>
        <v>6886078.5511909043</v>
      </c>
      <c r="D576" s="78">
        <f>Pressure!I576</f>
        <v>1.5059214621494855E-4</v>
      </c>
      <c r="E576" s="40">
        <f>Pressure!H576</f>
        <v>150.59214621494854</v>
      </c>
      <c r="F576" s="10">
        <f t="shared" si="70"/>
        <v>4.25</v>
      </c>
      <c r="G576" s="4">
        <f t="shared" si="69"/>
        <v>314924.68992768927</v>
      </c>
      <c r="H576" s="42">
        <f t="shared" si="71"/>
        <v>10.223938912064188</v>
      </c>
      <c r="I576" s="10">
        <f t="shared" si="72"/>
        <v>1.2881358413748707</v>
      </c>
      <c r="J576" s="4">
        <f t="shared" si="73"/>
        <v>1335.7831463195498</v>
      </c>
      <c r="K576" s="4">
        <f t="shared" si="67"/>
        <v>300.29745657109612</v>
      </c>
      <c r="L576" s="42">
        <f>Pressure!Q576</f>
        <v>0.66575184060117809</v>
      </c>
      <c r="M576" s="10">
        <f t="shared" si="68"/>
        <v>1.5717216462893566</v>
      </c>
      <c r="N576" s="10">
        <f t="shared" si="74"/>
        <v>2.5616829820695148</v>
      </c>
    </row>
    <row r="577" spans="3:14">
      <c r="C577" s="4">
        <f>Pressure!AB577*1000000</f>
        <v>6885480.1567382636</v>
      </c>
      <c r="D577" s="78">
        <f>Pressure!I577</f>
        <v>1.5059214621494855E-4</v>
      </c>
      <c r="E577" s="40">
        <f>Pressure!H577</f>
        <v>150.59214621494854</v>
      </c>
      <c r="F577" s="10">
        <f t="shared" si="70"/>
        <v>4.25</v>
      </c>
      <c r="G577" s="4">
        <f t="shared" si="69"/>
        <v>314897.32323617517</v>
      </c>
      <c r="H577" s="42">
        <f t="shared" si="71"/>
        <v>10.223236033370652</v>
      </c>
      <c r="I577" s="10">
        <f t="shared" si="72"/>
        <v>1.2881304239654443</v>
      </c>
      <c r="J577" s="4">
        <f t="shared" si="73"/>
        <v>1335.661450576401</v>
      </c>
      <c r="K577" s="4">
        <f t="shared" si="67"/>
        <v>300.2700981467562</v>
      </c>
      <c r="L577" s="42">
        <f>Pressure!Q577</f>
        <v>0.66692844942736296</v>
      </c>
      <c r="M577" s="10">
        <f t="shared" si="68"/>
        <v>1.5716226456858238</v>
      </c>
      <c r="N577" s="10">
        <f t="shared" si="74"/>
        <v>2.5616829820695148</v>
      </c>
    </row>
    <row r="578" spans="3:14">
      <c r="C578" s="4">
        <f>Pressure!AB578*1000000</f>
        <v>6884868.5354851214</v>
      </c>
      <c r="D578" s="78">
        <f>Pressure!I578</f>
        <v>1.5059214621494855E-4</v>
      </c>
      <c r="E578" s="40">
        <f>Pressure!H578</f>
        <v>150.59214621494854</v>
      </c>
      <c r="F578" s="10">
        <f t="shared" si="70"/>
        <v>4.25</v>
      </c>
      <c r="G578" s="4">
        <f t="shared" si="69"/>
        <v>314869.35163636447</v>
      </c>
      <c r="H578" s="42">
        <f t="shared" si="71"/>
        <v>10.222517607383393</v>
      </c>
      <c r="I578" s="10">
        <f t="shared" si="72"/>
        <v>1.2881248858374452</v>
      </c>
      <c r="J578" s="4">
        <f t="shared" si="73"/>
        <v>1335.5370648930138</v>
      </c>
      <c r="K578" s="4">
        <f t="shared" si="67"/>
        <v>300.24213499685578</v>
      </c>
      <c r="L578" s="42">
        <f>Pressure!Q578</f>
        <v>0.66810509087199343</v>
      </c>
      <c r="M578" s="10">
        <f t="shared" si="68"/>
        <v>1.5715214400683595</v>
      </c>
      <c r="N578" s="10">
        <f t="shared" si="74"/>
        <v>2.5616829820695148</v>
      </c>
    </row>
    <row r="579" spans="3:14">
      <c r="C579" s="4">
        <f>Pressure!AB579*1000000</f>
        <v>6884243.6880734563</v>
      </c>
      <c r="D579" s="78">
        <f>Pressure!I579</f>
        <v>1.5059214621494855E-4</v>
      </c>
      <c r="E579" s="40">
        <f>Pressure!H579</f>
        <v>150.59214621494854</v>
      </c>
      <c r="F579" s="10">
        <f t="shared" si="70"/>
        <v>4.25</v>
      </c>
      <c r="G579" s="4">
        <f t="shared" si="69"/>
        <v>314840.77515761711</v>
      </c>
      <c r="H579" s="42">
        <f t="shared" si="71"/>
        <v>10.221783634134276</v>
      </c>
      <c r="I579" s="10">
        <f t="shared" si="72"/>
        <v>1.2881192269325912</v>
      </c>
      <c r="J579" s="4">
        <f t="shared" si="73"/>
        <v>1335.4099893999478</v>
      </c>
      <c r="K579" s="4">
        <f t="shared" si="67"/>
        <v>300.21356715074586</v>
      </c>
      <c r="L579" s="42">
        <f>Pressure!Q579</f>
        <v>0.66928176565992581</v>
      </c>
      <c r="M579" s="10">
        <f t="shared" si="68"/>
        <v>1.5714180293443858</v>
      </c>
      <c r="N579" s="10">
        <f t="shared" si="74"/>
        <v>2.5616829820695148</v>
      </c>
    </row>
    <row r="580" spans="3:14">
      <c r="C580" s="4">
        <f>Pressure!AB580*1000000</f>
        <v>6883605.6151648639</v>
      </c>
      <c r="D580" s="78">
        <f>Pressure!I580</f>
        <v>1.5059214621494855E-4</v>
      </c>
      <c r="E580" s="40">
        <f>Pressure!H580</f>
        <v>150.59214621494854</v>
      </c>
      <c r="F580" s="10">
        <f t="shared" si="70"/>
        <v>4.25</v>
      </c>
      <c r="G580" s="4">
        <f t="shared" si="69"/>
        <v>314811.59383019019</v>
      </c>
      <c r="H580" s="42">
        <f t="shared" si="71"/>
        <v>10.221034113662506</v>
      </c>
      <c r="I580" s="10">
        <f t="shared" si="72"/>
        <v>1.2881134471913667</v>
      </c>
      <c r="J580" s="4">
        <f t="shared" si="73"/>
        <v>1335.2802242317518</v>
      </c>
      <c r="K580" s="4">
        <f t="shared" si="67"/>
        <v>300.18439463867446</v>
      </c>
      <c r="L580" s="42">
        <f>Pressure!Q580</f>
        <v>0.67045847451623553</v>
      </c>
      <c r="M580" s="10">
        <f t="shared" si="68"/>
        <v>1.5713124134200542</v>
      </c>
      <c r="N580" s="10">
        <f t="shared" si="74"/>
        <v>2.5616829820695148</v>
      </c>
    </row>
    <row r="581" spans="3:14">
      <c r="C581" s="4">
        <f>Pressure!AB581*1000000</f>
        <v>6882954.3174409252</v>
      </c>
      <c r="D581" s="78">
        <f>Pressure!I581</f>
        <v>1.5059214621494855E-4</v>
      </c>
      <c r="E581" s="40">
        <f>Pressure!H581</f>
        <v>150.59214621494854</v>
      </c>
      <c r="F581" s="10">
        <f t="shared" si="70"/>
        <v>4.25</v>
      </c>
      <c r="G581" s="4">
        <f t="shared" si="69"/>
        <v>314781.80768525484</v>
      </c>
      <c r="H581" s="42">
        <f t="shared" si="71"/>
        <v>10.220269046015067</v>
      </c>
      <c r="I581" s="10">
        <f t="shared" si="72"/>
        <v>1.2881075465530243</v>
      </c>
      <c r="J581" s="4">
        <f t="shared" si="73"/>
        <v>1335.1477695270396</v>
      </c>
      <c r="K581" s="4">
        <f t="shared" si="67"/>
        <v>300.15461749180332</v>
      </c>
      <c r="L581" s="42">
        <f>Pressure!Q581</f>
        <v>0.67163521816622196</v>
      </c>
      <c r="M581" s="10">
        <f t="shared" si="68"/>
        <v>1.5712045922008349</v>
      </c>
      <c r="N581" s="10">
        <f t="shared" si="74"/>
        <v>2.5616829820695148</v>
      </c>
    </row>
    <row r="582" spans="3:14">
      <c r="C582" s="4">
        <f>Pressure!AB582*1000000</f>
        <v>6882289.7956028283</v>
      </c>
      <c r="D582" s="78">
        <f>Pressure!I582</f>
        <v>1.5059214621494855E-4</v>
      </c>
      <c r="E582" s="40">
        <f>Pressure!H582</f>
        <v>150.59214621494854</v>
      </c>
      <c r="F582" s="10">
        <f t="shared" si="70"/>
        <v>4.25</v>
      </c>
      <c r="G582" s="4">
        <f t="shared" si="69"/>
        <v>314751.41675487882</v>
      </c>
      <c r="H582" s="42">
        <f t="shared" si="71"/>
        <v>10.21948843124623</v>
      </c>
      <c r="I582" s="10">
        <f t="shared" si="72"/>
        <v>1.2881015249555801</v>
      </c>
      <c r="J582" s="4">
        <f t="shared" si="73"/>
        <v>1335.0126254284119</v>
      </c>
      <c r="K582" s="4">
        <f t="shared" si="67"/>
        <v>300.12423574219054</v>
      </c>
      <c r="L582" s="42">
        <f>Pressure!Q582</f>
        <v>0.67281199733541264</v>
      </c>
      <c r="M582" s="10">
        <f t="shared" si="68"/>
        <v>1.5710945655907647</v>
      </c>
      <c r="N582" s="10">
        <f t="shared" si="74"/>
        <v>2.5616829820695148</v>
      </c>
    </row>
    <row r="583" spans="3:14">
      <c r="C583" s="4">
        <f>Pressure!AB583*1000000</f>
        <v>6881612.0503718285</v>
      </c>
      <c r="D583" s="78">
        <f>Pressure!I583</f>
        <v>1.5059214621494855E-4</v>
      </c>
      <c r="E583" s="40">
        <f>Pressure!H583</f>
        <v>150.59214621494854</v>
      </c>
      <c r="F583" s="10">
        <f t="shared" si="70"/>
        <v>4.25</v>
      </c>
      <c r="G583" s="4">
        <f t="shared" si="69"/>
        <v>314720.42107204779</v>
      </c>
      <c r="H583" s="42">
        <f t="shared" si="71"/>
        <v>10.218692269418138</v>
      </c>
      <c r="I583" s="10">
        <f t="shared" si="72"/>
        <v>1.2880953823358166</v>
      </c>
      <c r="J583" s="4">
        <f t="shared" si="73"/>
        <v>1334.8747920825508</v>
      </c>
      <c r="K583" s="4">
        <f t="shared" si="67"/>
        <v>300.09324942281165</v>
      </c>
      <c r="L583" s="42">
        <f>Pressure!Q583</f>
        <v>0.6739888127495679</v>
      </c>
      <c r="M583" s="10">
        <f t="shared" si="68"/>
        <v>1.5709823334930451</v>
      </c>
      <c r="N583" s="10">
        <f t="shared" si="74"/>
        <v>2.5616829820695148</v>
      </c>
    </row>
    <row r="584" spans="3:14">
      <c r="C584" s="4">
        <f>Pressure!AB584*1000000</f>
        <v>6880921.0824888879</v>
      </c>
      <c r="D584" s="78">
        <f>Pressure!I584</f>
        <v>1.5059214621494855E-4</v>
      </c>
      <c r="E584" s="40">
        <f>Pressure!H584</f>
        <v>150.59214621494854</v>
      </c>
      <c r="F584" s="10">
        <f t="shared" si="70"/>
        <v>4.25</v>
      </c>
      <c r="G584" s="4">
        <f t="shared" si="69"/>
        <v>314688.82067064842</v>
      </c>
      <c r="H584" s="42">
        <f t="shared" si="71"/>
        <v>10.217880560600362</v>
      </c>
      <c r="I584" s="10">
        <f t="shared" si="72"/>
        <v>1.288089118629276</v>
      </c>
      <c r="J584" s="4">
        <f t="shared" si="73"/>
        <v>1334.7342696401458</v>
      </c>
      <c r="K584" s="4">
        <f t="shared" si="67"/>
        <v>300.06165856754325</v>
      </c>
      <c r="L584" s="42">
        <f>Pressure!Q584</f>
        <v>0.67516566513468523</v>
      </c>
      <c r="M584" s="10">
        <f t="shared" si="68"/>
        <v>1.5708678958096003</v>
      </c>
      <c r="N584" s="10">
        <f t="shared" si="74"/>
        <v>2.5616829820695148</v>
      </c>
    </row>
    <row r="585" spans="3:14">
      <c r="C585" s="4">
        <f>Pressure!AB585*1000000</f>
        <v>6880216.8927149326</v>
      </c>
      <c r="D585" s="78">
        <f>Pressure!I585</f>
        <v>1.5059214621494855E-4</v>
      </c>
      <c r="E585" s="40">
        <f>Pressure!H585</f>
        <v>150.59214621494854</v>
      </c>
      <c r="F585" s="10">
        <f t="shared" si="70"/>
        <v>4.25</v>
      </c>
      <c r="G585" s="4">
        <f t="shared" si="69"/>
        <v>314656.61558548064</v>
      </c>
      <c r="H585" s="42">
        <f t="shared" si="71"/>
        <v>10.217053304870193</v>
      </c>
      <c r="I585" s="10">
        <f t="shared" si="72"/>
        <v>1.2880827337702643</v>
      </c>
      <c r="J585" s="4">
        <f t="shared" si="73"/>
        <v>1334.5910582559475</v>
      </c>
      <c r="K585" s="4">
        <f t="shared" si="67"/>
        <v>300.02946321117474</v>
      </c>
      <c r="L585" s="42">
        <f>Pressure!Q585</f>
        <v>0.67634255521700404</v>
      </c>
      <c r="M585" s="10">
        <f t="shared" si="68"/>
        <v>1.5707512524416514</v>
      </c>
      <c r="N585" s="10">
        <f t="shared" si="74"/>
        <v>2.5616829820695148</v>
      </c>
    </row>
    <row r="586" spans="3:14">
      <c r="C586" s="4">
        <f>Pressure!AB586*1000000</f>
        <v>6879499.4818305997</v>
      </c>
      <c r="D586" s="78">
        <f>Pressure!I586</f>
        <v>1.5059214621494855E-4</v>
      </c>
      <c r="E586" s="40">
        <f>Pressure!H586</f>
        <v>150.59214621494854</v>
      </c>
      <c r="F586" s="10">
        <f t="shared" si="70"/>
        <v>4.25</v>
      </c>
      <c r="G586" s="4">
        <f t="shared" si="69"/>
        <v>314623.80585224571</v>
      </c>
      <c r="H586" s="42">
        <f t="shared" si="71"/>
        <v>10.216210502312329</v>
      </c>
      <c r="I586" s="10">
        <f t="shared" si="72"/>
        <v>1.2880762276918434</v>
      </c>
      <c r="J586" s="4">
        <f t="shared" si="73"/>
        <v>1334.4451580887135</v>
      </c>
      <c r="K586" s="4">
        <f t="shared" si="67"/>
        <v>299.99666338939647</v>
      </c>
      <c r="L586" s="42">
        <f>Pressure!Q586</f>
        <v>0.67751948372300985</v>
      </c>
      <c r="M586" s="10">
        <f t="shared" si="68"/>
        <v>1.5706324032889665</v>
      </c>
      <c r="N586" s="10">
        <f t="shared" si="74"/>
        <v>2.5616829820695148</v>
      </c>
    </row>
    <row r="587" spans="3:14">
      <c r="C587" s="4">
        <f>Pressure!AB587*1000000</f>
        <v>6878768.8506364999</v>
      </c>
      <c r="D587" s="78">
        <f>Pressure!I587</f>
        <v>1.5059214621494855E-4</v>
      </c>
      <c r="E587" s="40">
        <f>Pressure!H587</f>
        <v>150.59214621494854</v>
      </c>
      <c r="F587" s="10">
        <f t="shared" si="70"/>
        <v>4.25</v>
      </c>
      <c r="G587" s="4">
        <f t="shared" si="69"/>
        <v>314590.39150755841</v>
      </c>
      <c r="H587" s="42">
        <f t="shared" si="71"/>
        <v>10.215352153019216</v>
      </c>
      <c r="I587" s="10">
        <f t="shared" si="72"/>
        <v>1.2880696003258354</v>
      </c>
      <c r="J587" s="4">
        <f t="shared" si="73"/>
        <v>1334.2965693012652</v>
      </c>
      <c r="K587" s="4">
        <f t="shared" si="67"/>
        <v>299.96325913881236</v>
      </c>
      <c r="L587" s="42">
        <f>Pressure!Q587</f>
        <v>0.67869645137943913</v>
      </c>
      <c r="M587" s="10">
        <f t="shared" si="68"/>
        <v>1.5705113482505966</v>
      </c>
      <c r="N587" s="10">
        <f t="shared" si="74"/>
        <v>2.5616829820695148</v>
      </c>
    </row>
    <row r="588" spans="3:14">
      <c r="C588" s="4">
        <f>Pressure!AB588*1000000</f>
        <v>6878024.9999532122</v>
      </c>
      <c r="D588" s="78">
        <f>Pressure!I588</f>
        <v>1.5059214621494855E-4</v>
      </c>
      <c r="E588" s="40">
        <f>Pressure!H588</f>
        <v>150.59214621494854</v>
      </c>
      <c r="F588" s="10">
        <f t="shared" si="70"/>
        <v>4.25</v>
      </c>
      <c r="G588" s="4">
        <f t="shared" si="69"/>
        <v>314556.37258894666</v>
      </c>
      <c r="H588" s="42">
        <f t="shared" si="71"/>
        <v>10.214478257091002</v>
      </c>
      <c r="I588" s="10">
        <f t="shared" si="72"/>
        <v>1.2880628516028176</v>
      </c>
      <c r="J588" s="4">
        <f t="shared" si="73"/>
        <v>1334.1452920604831</v>
      </c>
      <c r="K588" s="4">
        <f t="shared" si="67"/>
        <v>299.92925049693878</v>
      </c>
      <c r="L588" s="42">
        <f>Pressure!Q588</f>
        <v>0.67987345891328355</v>
      </c>
      <c r="M588" s="10">
        <f t="shared" si="68"/>
        <v>1.5703880872243035</v>
      </c>
      <c r="N588" s="10">
        <f t="shared" si="74"/>
        <v>2.5616829820695148</v>
      </c>
    </row>
    <row r="589" spans="3:14">
      <c r="C589" s="4">
        <f>Pressure!AB589*1000000</f>
        <v>6877267.9306209181</v>
      </c>
      <c r="D589" s="78">
        <f>Pressure!I589</f>
        <v>1.5059214621494855E-4</v>
      </c>
      <c r="E589" s="40">
        <f>Pressure!H589</f>
        <v>150.59214621494854</v>
      </c>
      <c r="F589" s="10">
        <f t="shared" si="70"/>
        <v>4.25</v>
      </c>
      <c r="G589" s="4">
        <f t="shared" si="69"/>
        <v>314521.74913483503</v>
      </c>
      <c r="H589" s="42">
        <f t="shared" si="71"/>
        <v>10.213588814635115</v>
      </c>
      <c r="I589" s="10">
        <f t="shared" si="72"/>
        <v>1.2880559814521206</v>
      </c>
      <c r="J589" s="4">
        <f t="shared" si="73"/>
        <v>1333.9913265372365</v>
      </c>
      <c r="K589" s="4">
        <f t="shared" si="67"/>
        <v>299.89463750218886</v>
      </c>
      <c r="L589" s="42">
        <f>Pressure!Q589</f>
        <v>0.68105050705179471</v>
      </c>
      <c r="M589" s="10">
        <f t="shared" si="68"/>
        <v>1.5702626201069545</v>
      </c>
      <c r="N589" s="10">
        <f t="shared" si="74"/>
        <v>2.5616829820695148</v>
      </c>
    </row>
    <row r="590" spans="3:14">
      <c r="C590" s="4">
        <f>Pressure!AB590*1000000</f>
        <v>6876497.6434998689</v>
      </c>
      <c r="D590" s="78">
        <f>Pressure!I590</f>
        <v>1.5059214621494855E-4</v>
      </c>
      <c r="E590" s="40">
        <f>Pressure!H590</f>
        <v>150.59214621494854</v>
      </c>
      <c r="F590" s="10">
        <f t="shared" si="70"/>
        <v>4.25</v>
      </c>
      <c r="G590" s="4">
        <f t="shared" si="69"/>
        <v>314486.52118456573</v>
      </c>
      <c r="H590" s="42">
        <f t="shared" si="71"/>
        <v>10.212683825766806</v>
      </c>
      <c r="I590" s="10">
        <f t="shared" si="72"/>
        <v>1.2880489898018279</v>
      </c>
      <c r="J590" s="4">
        <f t="shared" si="73"/>
        <v>1333.8346729064742</v>
      </c>
      <c r="K590" s="4">
        <f t="shared" si="67"/>
        <v>299.85942019389284</v>
      </c>
      <c r="L590" s="42">
        <f>Pressure!Q590</f>
        <v>0.68222759652248843</v>
      </c>
      <c r="M590" s="10">
        <f t="shared" si="68"/>
        <v>1.5701349467940795</v>
      </c>
      <c r="N590" s="10">
        <f t="shared" si="74"/>
        <v>2.5616829820695148</v>
      </c>
    </row>
    <row r="591" spans="3:14">
      <c r="C591" s="4">
        <f>Pressure!AB591*1000000</f>
        <v>6875714.1394702848</v>
      </c>
      <c r="D591" s="78">
        <f>Pressure!I591</f>
        <v>1.5059214621494855E-4</v>
      </c>
      <c r="E591" s="40">
        <f>Pressure!H591</f>
        <v>150.59214621494854</v>
      </c>
      <c r="F591" s="10">
        <f t="shared" si="70"/>
        <v>4.25</v>
      </c>
      <c r="G591" s="4">
        <f t="shared" si="69"/>
        <v>314450.68877839443</v>
      </c>
      <c r="H591" s="42">
        <f t="shared" si="71"/>
        <v>10.211763290609021</v>
      </c>
      <c r="I591" s="10">
        <f t="shared" si="72"/>
        <v>1.2880418765787749</v>
      </c>
      <c r="J591" s="4">
        <f t="shared" si="73"/>
        <v>1333.6753313472072</v>
      </c>
      <c r="K591" s="4">
        <f t="shared" ref="K591:K654" si="75">J591/4.4482</f>
        <v>299.82359861229423</v>
      </c>
      <c r="L591" s="42">
        <f>Pressure!Q591</f>
        <v>0.68340472805314956</v>
      </c>
      <c r="M591" s="10">
        <f t="shared" ref="M591:M654" si="76">(J591+J590)/2*(L591-L590)</f>
        <v>1.5700050671804988</v>
      </c>
      <c r="N591" s="10">
        <f t="shared" si="74"/>
        <v>2.5616829820695148</v>
      </c>
    </row>
    <row r="592" spans="3:14">
      <c r="C592" s="4">
        <f>Pressure!AB592*1000000</f>
        <v>6874917.4194321353</v>
      </c>
      <c r="D592" s="78">
        <f>Pressure!I592</f>
        <v>1.5059214621494855E-4</v>
      </c>
      <c r="E592" s="40">
        <f>Pressure!H592</f>
        <v>150.59214621494854</v>
      </c>
      <c r="F592" s="10">
        <f t="shared" si="70"/>
        <v>4.25</v>
      </c>
      <c r="G592" s="4">
        <f t="shared" si="69"/>
        <v>314414.25195747986</v>
      </c>
      <c r="H592" s="42">
        <f t="shared" si="71"/>
        <v>10.210827209292153</v>
      </c>
      <c r="I592" s="10">
        <f t="shared" si="72"/>
        <v>1.2880346417085444</v>
      </c>
      <c r="J592" s="4">
        <f t="shared" si="73"/>
        <v>1333.5133020424626</v>
      </c>
      <c r="K592" s="4">
        <f t="shared" si="75"/>
        <v>299.7871727985393</v>
      </c>
      <c r="L592" s="42">
        <f>Pressure!Q592</f>
        <v>0.68458190237183636</v>
      </c>
      <c r="M592" s="10">
        <f t="shared" si="76"/>
        <v>1.569872981159834</v>
      </c>
      <c r="N592" s="10">
        <f t="shared" si="74"/>
        <v>2.5616829820695148</v>
      </c>
    </row>
    <row r="593" spans="3:14">
      <c r="C593" s="4">
        <f>Pressure!AB593*1000000</f>
        <v>6874107.4843052933</v>
      </c>
      <c r="D593" s="78">
        <f>Pressure!I593</f>
        <v>1.5059214621494855E-4</v>
      </c>
      <c r="E593" s="40">
        <f>Pressure!H593</f>
        <v>150.59214621494854</v>
      </c>
      <c r="F593" s="10">
        <f t="shared" si="70"/>
        <v>4.25</v>
      </c>
      <c r="G593" s="4">
        <f t="shared" si="69"/>
        <v>314377.21076389105</v>
      </c>
      <c r="H593" s="42">
        <f t="shared" si="71"/>
        <v>10.209875581954208</v>
      </c>
      <c r="I593" s="10">
        <f t="shared" si="72"/>
        <v>1.2880272851154668</v>
      </c>
      <c r="J593" s="4">
        <f t="shared" si="73"/>
        <v>1333.3485851793157</v>
      </c>
      <c r="K593" s="4">
        <f t="shared" si="75"/>
        <v>299.75014279468451</v>
      </c>
      <c r="L593" s="42">
        <f>Pressure!Q593</f>
        <v>0.68575912020688512</v>
      </c>
      <c r="M593" s="10">
        <f t="shared" si="76"/>
        <v>1.5697386886246369</v>
      </c>
      <c r="N593" s="10">
        <f t="shared" si="74"/>
        <v>2.5616829820695148</v>
      </c>
    </row>
    <row r="594" spans="3:14">
      <c r="C594" s="4">
        <f>Pressure!AB594*1000000</f>
        <v>6873284.335029697</v>
      </c>
      <c r="D594" s="78">
        <f>Pressure!I594</f>
        <v>1.5059214621494855E-4</v>
      </c>
      <c r="E594" s="40">
        <f>Pressure!H594</f>
        <v>150.59214621494854</v>
      </c>
      <c r="F594" s="10">
        <f t="shared" si="70"/>
        <v>4.25</v>
      </c>
      <c r="G594" s="4">
        <f t="shared" si="69"/>
        <v>314339.56524061476</v>
      </c>
      <c r="H594" s="42">
        <f t="shared" si="71"/>
        <v>10.208908408740978</v>
      </c>
      <c r="I594" s="10">
        <f t="shared" si="72"/>
        <v>1.2880198067226185</v>
      </c>
      <c r="J594" s="4">
        <f t="shared" si="73"/>
        <v>1333.1811809489218</v>
      </c>
      <c r="K594" s="4">
        <f t="shared" si="75"/>
        <v>299.71250864370347</v>
      </c>
      <c r="L594" s="42">
        <f>Pressure!Q594</f>
        <v>0.68693638228691456</v>
      </c>
      <c r="M594" s="10">
        <f t="shared" si="76"/>
        <v>1.5696021894662722</v>
      </c>
      <c r="N594" s="10">
        <f t="shared" si="74"/>
        <v>2.5616829820695148</v>
      </c>
    </row>
    <row r="595" spans="3:14">
      <c r="C595" s="4">
        <f>Pressure!AB595*1000000</f>
        <v>6872447.9725651303</v>
      </c>
      <c r="D595" s="78">
        <f>Pressure!I595</f>
        <v>1.5059214621494855E-4</v>
      </c>
      <c r="E595" s="40">
        <f>Pressure!H595</f>
        <v>150.59214621494854</v>
      </c>
      <c r="F595" s="10">
        <f t="shared" si="70"/>
        <v>4.25</v>
      </c>
      <c r="G595" s="4">
        <f t="shared" si="69"/>
        <v>314301.3154315452</v>
      </c>
      <c r="H595" s="42">
        <f t="shared" si="71"/>
        <v>10.207925689805808</v>
      </c>
      <c r="I595" s="10">
        <f t="shared" si="72"/>
        <v>1.2880122064518189</v>
      </c>
      <c r="J595" s="4">
        <f t="shared" si="73"/>
        <v>1333.0110895464729</v>
      </c>
      <c r="K595" s="4">
        <f t="shared" si="75"/>
        <v>299.67427038947733</v>
      </c>
      <c r="L595" s="42">
        <f>Pressure!Q595</f>
        <v>0.6881136893408305</v>
      </c>
      <c r="M595" s="10">
        <f t="shared" si="76"/>
        <v>1.569463483575197</v>
      </c>
      <c r="N595" s="10">
        <f t="shared" si="74"/>
        <v>2.5616829820695148</v>
      </c>
    </row>
    <row r="596" spans="3:14">
      <c r="C596" s="4">
        <f>Pressure!AB596*1000000</f>
        <v>6871598.3978912281</v>
      </c>
      <c r="D596" s="78">
        <f>Pressure!I596</f>
        <v>1.5059214621494855E-4</v>
      </c>
      <c r="E596" s="40">
        <f>Pressure!H596</f>
        <v>150.59214621494854</v>
      </c>
      <c r="F596" s="10">
        <f t="shared" si="70"/>
        <v>4.25</v>
      </c>
      <c r="G596" s="4">
        <f t="shared" si="69"/>
        <v>314262.46138148464</v>
      </c>
      <c r="H596" s="42">
        <f t="shared" si="71"/>
        <v>10.206927425309555</v>
      </c>
      <c r="I596" s="10">
        <f t="shared" si="72"/>
        <v>1.2880044842236282</v>
      </c>
      <c r="J596" s="4">
        <f t="shared" si="73"/>
        <v>1332.8383111711973</v>
      </c>
      <c r="K596" s="4">
        <f t="shared" si="75"/>
        <v>299.63542807679454</v>
      </c>
      <c r="L596" s="42">
        <f>Pressure!Q596</f>
        <v>0.68929104209783043</v>
      </c>
      <c r="M596" s="10">
        <f t="shared" si="76"/>
        <v>1.569322570840777</v>
      </c>
      <c r="N596" s="10">
        <f t="shared" si="74"/>
        <v>2.5616829820695148</v>
      </c>
    </row>
    <row r="597" spans="3:14">
      <c r="C597" s="4">
        <f>Pressure!AB597*1000000</f>
        <v>6870735.6120078173</v>
      </c>
      <c r="D597" s="78">
        <f>Pressure!I597</f>
        <v>1.5059214621494855E-4</v>
      </c>
      <c r="E597" s="40">
        <f>Pressure!H597</f>
        <v>150.59214621494854</v>
      </c>
      <c r="F597" s="10">
        <f t="shared" si="70"/>
        <v>4.25</v>
      </c>
      <c r="G597" s="4">
        <f t="shared" si="69"/>
        <v>314223.00313615863</v>
      </c>
      <c r="H597" s="42">
        <f t="shared" si="71"/>
        <v>10.205913615421021</v>
      </c>
      <c r="I597" s="10">
        <f t="shared" si="72"/>
        <v>1.2879966399573484</v>
      </c>
      <c r="J597" s="4">
        <f t="shared" si="73"/>
        <v>1332.6628460264308</v>
      </c>
      <c r="K597" s="4">
        <f t="shared" si="75"/>
        <v>299.59598175136705</v>
      </c>
      <c r="L597" s="42">
        <f>Pressure!Q597</f>
        <v>0.69046844128740803</v>
      </c>
      <c r="M597" s="10">
        <f t="shared" si="76"/>
        <v>1.5691794511513204</v>
      </c>
      <c r="N597" s="10">
        <f t="shared" si="74"/>
        <v>2.5616829820695148</v>
      </c>
    </row>
    <row r="598" spans="3:14">
      <c r="C598" s="4">
        <f>Pressure!AB598*1000000</f>
        <v>6869859.6159343719</v>
      </c>
      <c r="D598" s="78">
        <f>Pressure!I598</f>
        <v>1.5059214621494855E-4</v>
      </c>
      <c r="E598" s="40">
        <f>Pressure!H598</f>
        <v>150.59214621494854</v>
      </c>
      <c r="F598" s="10">
        <f t="shared" si="70"/>
        <v>4.25</v>
      </c>
      <c r="G598" s="4">
        <f t="shared" si="69"/>
        <v>314182.94074219133</v>
      </c>
      <c r="H598" s="42">
        <f t="shared" si="71"/>
        <v>10.204884260316291</v>
      </c>
      <c r="I598" s="10">
        <f t="shared" si="72"/>
        <v>1.2879886735710164</v>
      </c>
      <c r="J598" s="4">
        <f t="shared" si="73"/>
        <v>1332.4846943195039</v>
      </c>
      <c r="K598" s="4">
        <f t="shared" si="75"/>
        <v>299.55593145980487</v>
      </c>
      <c r="L598" s="42">
        <f>Pressure!Q598</f>
        <v>0.69164588763935775</v>
      </c>
      <c r="M598" s="10">
        <f t="shared" si="76"/>
        <v>1.5690341243940422</v>
      </c>
      <c r="N598" s="10">
        <f t="shared" si="74"/>
        <v>2.5616829820695148</v>
      </c>
    </row>
    <row r="599" spans="3:14">
      <c r="C599" s="4">
        <f>Pressure!AB599*1000000</f>
        <v>6868970.4107105788</v>
      </c>
      <c r="D599" s="78">
        <f>Pressure!I599</f>
        <v>1.5059214621494855E-4</v>
      </c>
      <c r="E599" s="40">
        <f>Pressure!H599</f>
        <v>150.59214621494854</v>
      </c>
      <c r="F599" s="10">
        <f t="shared" si="70"/>
        <v>4.25</v>
      </c>
      <c r="G599" s="4">
        <f t="shared" si="69"/>
        <v>314142.27424713125</v>
      </c>
      <c r="H599" s="42">
        <f t="shared" si="71"/>
        <v>10.203839360179396</v>
      </c>
      <c r="I599" s="10">
        <f t="shared" si="72"/>
        <v>1.287980584981407</v>
      </c>
      <c r="J599" s="4">
        <f t="shared" si="73"/>
        <v>1332.3038562618583</v>
      </c>
      <c r="K599" s="4">
        <f t="shared" si="75"/>
        <v>299.51527724964217</v>
      </c>
      <c r="L599" s="42">
        <f>Pressure!Q599</f>
        <v>0.69282338188377934</v>
      </c>
      <c r="M599" s="10">
        <f t="shared" si="76"/>
        <v>1.5688865904550593</v>
      </c>
      <c r="N599" s="10">
        <f t="shared" si="74"/>
        <v>2.5616829820695148</v>
      </c>
    </row>
    <row r="600" spans="3:14">
      <c r="C600" s="4">
        <f>Pressure!AB600*1000000</f>
        <v>6868067.9973960007</v>
      </c>
      <c r="D600" s="78">
        <f>Pressure!I600</f>
        <v>1.5059214621494855E-4</v>
      </c>
      <c r="E600" s="40">
        <f>Pressure!H600</f>
        <v>150.59214621494854</v>
      </c>
      <c r="F600" s="10">
        <f t="shared" si="70"/>
        <v>4.25</v>
      </c>
      <c r="G600" s="4">
        <f t="shared" si="69"/>
        <v>314101.00369943603</v>
      </c>
      <c r="H600" s="42">
        <f t="shared" si="71"/>
        <v>10.202778915201902</v>
      </c>
      <c r="I600" s="10">
        <f t="shared" si="72"/>
        <v>1.2879723741040277</v>
      </c>
      <c r="J600" s="4">
        <f t="shared" si="73"/>
        <v>1332.1203320689774</v>
      </c>
      <c r="K600" s="4">
        <f t="shared" si="75"/>
        <v>299.47401916932182</v>
      </c>
      <c r="L600" s="42">
        <f>Pressure!Q600</f>
        <v>0.69400092475108255</v>
      </c>
      <c r="M600" s="10">
        <f t="shared" si="76"/>
        <v>1.5687368492195537</v>
      </c>
      <c r="N600" s="10">
        <f t="shared" si="74"/>
        <v>2.5616829820695148</v>
      </c>
    </row>
    <row r="601" spans="3:14">
      <c r="C601" s="4">
        <f>Pressure!AB601*1000000</f>
        <v>6867152.3770700283</v>
      </c>
      <c r="D601" s="78">
        <f>Pressure!I601</f>
        <v>1.5059214621494855E-4</v>
      </c>
      <c r="E601" s="40">
        <f>Pressure!H601</f>
        <v>150.59214621494854</v>
      </c>
      <c r="F601" s="10">
        <f t="shared" si="70"/>
        <v>4.25</v>
      </c>
      <c r="G601" s="4">
        <f t="shared" si="69"/>
        <v>314059.12914846995</v>
      </c>
      <c r="H601" s="42">
        <f t="shared" si="71"/>
        <v>10.201702925582866</v>
      </c>
      <c r="I601" s="10">
        <f t="shared" si="72"/>
        <v>1.2879640408531166</v>
      </c>
      <c r="J601" s="4">
        <f t="shared" si="73"/>
        <v>1331.9341219603782</v>
      </c>
      <c r="K601" s="4">
        <f t="shared" si="75"/>
        <v>299.43215726819346</v>
      </c>
      <c r="L601" s="42">
        <f>Pressure!Q601</f>
        <v>0.69517851697199162</v>
      </c>
      <c r="M601" s="10">
        <f t="shared" si="76"/>
        <v>1.5685849005715697</v>
      </c>
      <c r="N601" s="10">
        <f t="shared" si="74"/>
        <v>2.5616829820695148</v>
      </c>
    </row>
    <row r="602" spans="3:14">
      <c r="C602" s="4">
        <f>Pressure!AB602*1000000</f>
        <v>6866223.5508323526</v>
      </c>
      <c r="D602" s="78">
        <f>Pressure!I602</f>
        <v>1.5059214621494855E-4</v>
      </c>
      <c r="E602" s="40">
        <f>Pressure!H602</f>
        <v>150.59214621494854</v>
      </c>
      <c r="F602" s="10">
        <f t="shared" si="70"/>
        <v>4.25</v>
      </c>
      <c r="G602" s="4">
        <f t="shared" si="69"/>
        <v>314016.65064452577</v>
      </c>
      <c r="H602" s="42">
        <f t="shared" si="71"/>
        <v>10.200611391529362</v>
      </c>
      <c r="I602" s="10">
        <f t="shared" si="72"/>
        <v>1.2879555851416433</v>
      </c>
      <c r="J602" s="4">
        <f t="shared" si="73"/>
        <v>1331.7452261597043</v>
      </c>
      <c r="K602" s="4">
        <f t="shared" si="75"/>
        <v>299.38969159653442</v>
      </c>
      <c r="L602" s="42">
        <f>Pressure!Q602</f>
        <v>0.6963561592775499</v>
      </c>
      <c r="M602" s="10">
        <f t="shared" si="76"/>
        <v>1.5684307443940546</v>
      </c>
      <c r="N602" s="10">
        <f t="shared" si="74"/>
        <v>2.5616829820695148</v>
      </c>
    </row>
    <row r="603" spans="3:14">
      <c r="C603" s="4">
        <f>Pressure!AB603*1000000</f>
        <v>6865281.5198024465</v>
      </c>
      <c r="D603" s="78">
        <f>Pressure!I603</f>
        <v>1.5059214621494855E-4</v>
      </c>
      <c r="E603" s="40">
        <f>Pressure!H603</f>
        <v>150.59214621494854</v>
      </c>
      <c r="F603" s="10">
        <f t="shared" si="70"/>
        <v>4.25</v>
      </c>
      <c r="G603" s="4">
        <f t="shared" si="69"/>
        <v>313973.56823880092</v>
      </c>
      <c r="H603" s="42">
        <f t="shared" si="71"/>
        <v>10.199504313255892</v>
      </c>
      <c r="I603" s="10">
        <f t="shared" si="72"/>
        <v>1.2879470068813039</v>
      </c>
      <c r="J603" s="4">
        <f t="shared" si="73"/>
        <v>1331.5536448946243</v>
      </c>
      <c r="K603" s="4">
        <f t="shared" si="75"/>
        <v>299.34662220552678</v>
      </c>
      <c r="L603" s="42">
        <f>Pressure!Q603</f>
        <v>0.69753385239912435</v>
      </c>
      <c r="M603" s="10">
        <f t="shared" si="76"/>
        <v>1.5682743805688437</v>
      </c>
      <c r="N603" s="10">
        <f t="shared" si="74"/>
        <v>2.5616829820695148</v>
      </c>
    </row>
    <row r="604" spans="3:14">
      <c r="C604" s="4">
        <f>Pressure!AB604*1000000</f>
        <v>6864326.2851197803</v>
      </c>
      <c r="D604" s="78">
        <f>Pressure!I604</f>
        <v>1.5059214621494855E-4</v>
      </c>
      <c r="E604" s="40">
        <f>Pressure!H604</f>
        <v>150.59214621494854</v>
      </c>
      <c r="F604" s="10">
        <f t="shared" si="70"/>
        <v>4.25</v>
      </c>
      <c r="G604" s="4">
        <f t="shared" ref="G604:G667" si="77">IF(C604/(1+(k-1)/2*N604^2)^(k/(k-1))&lt;patm*1000000,patm*1000000,C604/(1+(k-1)/2*N604^2)^(k/(k-1)))</f>
        <v>313929.88198340742</v>
      </c>
      <c r="H604" s="42">
        <f t="shared" si="71"/>
        <v>10.198381690984608</v>
      </c>
      <c r="I604" s="10">
        <f t="shared" si="72"/>
        <v>1.2879383059825187</v>
      </c>
      <c r="J604" s="4">
        <f t="shared" si="73"/>
        <v>1331.3593783968724</v>
      </c>
      <c r="K604" s="4">
        <f t="shared" si="75"/>
        <v>299.30294914726687</v>
      </c>
      <c r="L604" s="42">
        <f>Pressure!Q604</f>
        <v>0.69871159706841024</v>
      </c>
      <c r="M604" s="10">
        <f t="shared" si="76"/>
        <v>1.5681158089767602</v>
      </c>
      <c r="N604" s="10">
        <f t="shared" si="74"/>
        <v>2.5616829820695148</v>
      </c>
    </row>
    <row r="605" spans="3:14">
      <c r="C605" s="4">
        <f>Pressure!AB605*1000000</f>
        <v>6863357.8479439402</v>
      </c>
      <c r="D605" s="78">
        <f>Pressure!I605</f>
        <v>1.5059214621494855E-4</v>
      </c>
      <c r="E605" s="40">
        <f>Pressure!H605</f>
        <v>150.59214621494854</v>
      </c>
      <c r="F605" s="10">
        <f t="shared" ref="F605:F668" si="78">aexit/E605</f>
        <v>4.25</v>
      </c>
      <c r="G605" s="4">
        <f t="shared" si="77"/>
        <v>313885.5919313773</v>
      </c>
      <c r="H605" s="42">
        <f t="shared" ref="H605:H668" si="79">1/(((k+1)/2)^(1/(k-1))*(patm*1000000/C605)^(1/k)*SQRT((k+1)/(k-1)*(1-(patm*1000000/C605)^((k-1)/k))))</f>
        <v>10.197243524945476</v>
      </c>
      <c r="I605" s="10">
        <f t="shared" ref="I605:I668" si="80">etanoz*SQRT(2*k^2/(k-1)*(2/(k+1))^((k+1)/(k-1))*(1-(G605/C605)^((k-1)/k)))+(G605-patm*1000000)/C605*(aexit/E605)</f>
        <v>1.2879294823544323</v>
      </c>
      <c r="J605" s="4">
        <f t="shared" ref="J605:J668" si="81">I605*D605*C605</f>
        <v>1331.1624269022739</v>
      </c>
      <c r="K605" s="4">
        <f t="shared" si="75"/>
        <v>299.25867247477044</v>
      </c>
      <c r="L605" s="42">
        <f>Pressure!Q605</f>
        <v>0.69988939401743588</v>
      </c>
      <c r="M605" s="10">
        <f t="shared" si="76"/>
        <v>1.5679550294977929</v>
      </c>
      <c r="N605" s="10">
        <f t="shared" si="74"/>
        <v>2.5616829820695148</v>
      </c>
    </row>
    <row r="606" spans="3:14">
      <c r="C606" s="4">
        <f>Pressure!AB606*1000000</f>
        <v>6862376.2094545271</v>
      </c>
      <c r="D606" s="78">
        <f>Pressure!I606</f>
        <v>1.5059214621494855E-4</v>
      </c>
      <c r="E606" s="40">
        <f>Pressure!H606</f>
        <v>150.59214621494854</v>
      </c>
      <c r="F606" s="10">
        <f t="shared" si="78"/>
        <v>4.25</v>
      </c>
      <c r="G606" s="4">
        <f t="shared" si="77"/>
        <v>313840.69813665783</v>
      </c>
      <c r="H606" s="42">
        <f t="shared" si="79"/>
        <v>10.196089815376094</v>
      </c>
      <c r="I606" s="10">
        <f t="shared" si="80"/>
        <v>1.28792053590491</v>
      </c>
      <c r="J606" s="4">
        <f t="shared" si="81"/>
        <v>1330.9627906507249</v>
      </c>
      <c r="K606" s="4">
        <f t="shared" si="75"/>
        <v>299.21379224196863</v>
      </c>
      <c r="L606" s="42">
        <f>Pressure!Q606</f>
        <v>0.7010672439785669</v>
      </c>
      <c r="M606" s="10">
        <f t="shared" si="76"/>
        <v>1.5677920420103495</v>
      </c>
      <c r="N606" s="10">
        <f t="shared" ref="N606:N669" si="82">N605-1/834*(me-mef)</f>
        <v>2.5616829820695148</v>
      </c>
    </row>
    <row r="607" spans="3:14">
      <c r="C607" s="4">
        <f>Pressure!AB607*1000000</f>
        <v>6861381.370851092</v>
      </c>
      <c r="D607" s="78">
        <f>Pressure!I607</f>
        <v>1.5059214621494855E-4</v>
      </c>
      <c r="E607" s="40">
        <f>Pressure!H607</f>
        <v>150.59214621494854</v>
      </c>
      <c r="F607" s="10">
        <f t="shared" si="78"/>
        <v>4.25</v>
      </c>
      <c r="G607" s="4">
        <f t="shared" si="77"/>
        <v>313795.20065410866</v>
      </c>
      <c r="H607" s="42">
        <f t="shared" si="79"/>
        <v>10.194920562521707</v>
      </c>
      <c r="I607" s="10">
        <f t="shared" si="80"/>
        <v>1.2879114665405351</v>
      </c>
      <c r="J607" s="4">
        <f t="shared" si="81"/>
        <v>1330.760469886179</v>
      </c>
      <c r="K607" s="4">
        <f t="shared" si="75"/>
        <v>299.16830850370462</v>
      </c>
      <c r="L607" s="42">
        <f>Pressure!Q607</f>
        <v>0.70224514768451118</v>
      </c>
      <c r="M607" s="10">
        <f t="shared" si="76"/>
        <v>1.5676268463922598</v>
      </c>
      <c r="N607" s="10">
        <f t="shared" si="82"/>
        <v>2.5616829820695148</v>
      </c>
    </row>
    <row r="608" spans="3:14">
      <c r="C608" s="4">
        <f>Pressure!AB608*1000000</f>
        <v>6860373.3333534552</v>
      </c>
      <c r="D608" s="78">
        <f>Pressure!I608</f>
        <v>1.5059214621494855E-4</v>
      </c>
      <c r="E608" s="40">
        <f>Pressure!H608</f>
        <v>150.59214621494854</v>
      </c>
      <c r="F608" s="10">
        <f t="shared" si="78"/>
        <v>4.25</v>
      </c>
      <c r="G608" s="4">
        <f t="shared" si="77"/>
        <v>313749.09953951655</v>
      </c>
      <c r="H608" s="42">
        <f t="shared" si="79"/>
        <v>10.193735766635454</v>
      </c>
      <c r="I608" s="10">
        <f t="shared" si="80"/>
        <v>1.2879022741666086</v>
      </c>
      <c r="J608" s="4">
        <f t="shared" si="81"/>
        <v>1330.5554648567111</v>
      </c>
      <c r="K608" s="4">
        <f t="shared" si="75"/>
        <v>299.12222131574816</v>
      </c>
      <c r="L608" s="42">
        <f>Pressure!Q608</f>
        <v>0.70342310586832324</v>
      </c>
      <c r="M608" s="10">
        <f t="shared" si="76"/>
        <v>1.5674594425199089</v>
      </c>
      <c r="N608" s="10">
        <f t="shared" si="82"/>
        <v>2.5616829820695148</v>
      </c>
    </row>
    <row r="609" spans="3:14">
      <c r="C609" s="4">
        <f>Pressure!AB609*1000000</f>
        <v>6859352.0982012013</v>
      </c>
      <c r="D609" s="78">
        <f>Pressure!I609</f>
        <v>1.5059214621494855E-4</v>
      </c>
      <c r="E609" s="40">
        <f>Pressure!H609</f>
        <v>150.59214621494854</v>
      </c>
      <c r="F609" s="10">
        <f t="shared" si="78"/>
        <v>4.25</v>
      </c>
      <c r="G609" s="4">
        <f t="shared" si="77"/>
        <v>313702.39484957204</v>
      </c>
      <c r="H609" s="42">
        <f t="shared" si="79"/>
        <v>10.192535427977875</v>
      </c>
      <c r="I609" s="10">
        <f t="shared" si="80"/>
        <v>1.2878929586871437</v>
      </c>
      <c r="J609" s="4">
        <f t="shared" si="81"/>
        <v>1330.3477758144165</v>
      </c>
      <c r="K609" s="4">
        <f t="shared" si="75"/>
        <v>299.07553073477283</v>
      </c>
      <c r="L609" s="42">
        <f>Pressure!Q609</f>
        <v>0.70460111926340907</v>
      </c>
      <c r="M609" s="10">
        <f t="shared" si="76"/>
        <v>1.5672898302689422</v>
      </c>
      <c r="N609" s="10">
        <f t="shared" si="82"/>
        <v>2.5616829820695148</v>
      </c>
    </row>
    <row r="610" spans="3:14">
      <c r="C610" s="4">
        <f>Pressure!AB610*1000000</f>
        <v>6858317.6666541668</v>
      </c>
      <c r="D610" s="78">
        <f>Pressure!I610</f>
        <v>1.5059214621494855E-4</v>
      </c>
      <c r="E610" s="40">
        <f>Pressure!H610</f>
        <v>150.59214621494854</v>
      </c>
      <c r="F610" s="10">
        <f t="shared" si="78"/>
        <v>4.25</v>
      </c>
      <c r="G610" s="4">
        <f t="shared" si="77"/>
        <v>313655.08664189192</v>
      </c>
      <c r="H610" s="42">
        <f t="shared" si="79"/>
        <v>10.191319546817423</v>
      </c>
      <c r="I610" s="10">
        <f t="shared" si="80"/>
        <v>1.2878835200048659</v>
      </c>
      <c r="J610" s="4">
        <f t="shared" si="81"/>
        <v>1330.1374030155082</v>
      </c>
      <c r="K610" s="4">
        <f t="shared" si="75"/>
        <v>299.02823681837782</v>
      </c>
      <c r="L610" s="42">
        <f>Pressure!Q610</f>
        <v>0.70577918860353073</v>
      </c>
      <c r="M610" s="10">
        <f t="shared" si="76"/>
        <v>1.5671180095138089</v>
      </c>
      <c r="N610" s="10">
        <f t="shared" si="82"/>
        <v>2.5616829820695148</v>
      </c>
    </row>
    <row r="611" spans="3:14">
      <c r="C611" s="4">
        <f>Pressure!AB611*1000000</f>
        <v>6857270.039992217</v>
      </c>
      <c r="D611" s="78">
        <f>Pressure!I611</f>
        <v>1.5059214621494855E-4</v>
      </c>
      <c r="E611" s="40">
        <f>Pressure!H611</f>
        <v>150.59214621494854</v>
      </c>
      <c r="F611" s="10">
        <f t="shared" si="78"/>
        <v>4.25</v>
      </c>
      <c r="G611" s="4">
        <f t="shared" si="77"/>
        <v>313607.17497500899</v>
      </c>
      <c r="H611" s="42">
        <f t="shared" si="79"/>
        <v>10.190088123430195</v>
      </c>
      <c r="I611" s="10">
        <f t="shared" si="80"/>
        <v>1.2878739580212106</v>
      </c>
      <c r="J611" s="4">
        <f t="shared" si="81"/>
        <v>1329.9243467202734</v>
      </c>
      <c r="K611" s="4">
        <f t="shared" si="75"/>
        <v>298.98033962507833</v>
      </c>
      <c r="L611" s="42">
        <f>Pressure!Q611</f>
        <v>0.70695731462281086</v>
      </c>
      <c r="M611" s="10">
        <f t="shared" si="76"/>
        <v>1.5669439801277831</v>
      </c>
      <c r="N611" s="10">
        <f t="shared" si="82"/>
        <v>2.5616829820695148</v>
      </c>
    </row>
    <row r="612" spans="3:14">
      <c r="C612" s="4">
        <f>Pressure!AB612*1000000</f>
        <v>6856209.2195152827</v>
      </c>
      <c r="D612" s="78">
        <f>Pressure!I612</f>
        <v>1.5059214621494855E-4</v>
      </c>
      <c r="E612" s="40">
        <f>Pressure!H612</f>
        <v>150.59214621494854</v>
      </c>
      <c r="F612" s="10">
        <f t="shared" si="78"/>
        <v>4.25</v>
      </c>
      <c r="G612" s="4">
        <f t="shared" si="77"/>
        <v>313558.65990837361</v>
      </c>
      <c r="H612" s="42">
        <f t="shared" si="79"/>
        <v>10.188841158099994</v>
      </c>
      <c r="I612" s="10">
        <f t="shared" si="80"/>
        <v>1.2878642726363192</v>
      </c>
      <c r="J612" s="4">
        <f t="shared" si="81"/>
        <v>1329.7086071930796</v>
      </c>
      <c r="K612" s="4">
        <f t="shared" si="75"/>
        <v>298.93183921430682</v>
      </c>
      <c r="L612" s="42">
        <f>Pressure!Q612</f>
        <v>0.70813549805573739</v>
      </c>
      <c r="M612" s="10">
        <f t="shared" si="76"/>
        <v>1.5667677419830772</v>
      </c>
      <c r="N612" s="10">
        <f t="shared" si="82"/>
        <v>2.5616829820695148</v>
      </c>
    </row>
    <row r="613" spans="3:14">
      <c r="C613" s="4">
        <f>Pressure!AB613*1000000</f>
        <v>6855135.2065434987</v>
      </c>
      <c r="D613" s="78">
        <f>Pressure!I613</f>
        <v>1.5059214621494855E-4</v>
      </c>
      <c r="E613" s="40">
        <f>Pressure!H613</f>
        <v>150.59214621494854</v>
      </c>
      <c r="F613" s="10">
        <f t="shared" si="78"/>
        <v>4.25</v>
      </c>
      <c r="G613" s="4">
        <f t="shared" si="77"/>
        <v>313509.5415023602</v>
      </c>
      <c r="H613" s="42">
        <f t="shared" si="79"/>
        <v>10.187578651118478</v>
      </c>
      <c r="I613" s="10">
        <f t="shared" si="80"/>
        <v>1.2878544637490386</v>
      </c>
      <c r="J613" s="4">
        <f t="shared" si="81"/>
        <v>1329.4901847024028</v>
      </c>
      <c r="K613" s="4">
        <f t="shared" si="75"/>
        <v>298.88273564641941</v>
      </c>
      <c r="L613" s="42">
        <f>Pressure!Q613</f>
        <v>0.70931373963716815</v>
      </c>
      <c r="M613" s="10">
        <f t="shared" si="76"/>
        <v>1.5665892949508513</v>
      </c>
      <c r="N613" s="10">
        <f t="shared" si="82"/>
        <v>2.5616829820695148</v>
      </c>
    </row>
    <row r="614" spans="3:14">
      <c r="C614" s="4">
        <f>Pressure!AB614*1000000</f>
        <v>6854048.002417055</v>
      </c>
      <c r="D614" s="78">
        <f>Pressure!I614</f>
        <v>1.5059214621494855E-4</v>
      </c>
      <c r="E614" s="40">
        <f>Pressure!H614</f>
        <v>150.59214621494854</v>
      </c>
      <c r="F614" s="10">
        <f t="shared" si="78"/>
        <v>4.25</v>
      </c>
      <c r="G614" s="4">
        <f t="shared" si="77"/>
        <v>313459.8198182605</v>
      </c>
      <c r="H614" s="42">
        <f t="shared" si="79"/>
        <v>10.186300602784936</v>
      </c>
      <c r="I614" s="10">
        <f t="shared" si="80"/>
        <v>1.2878445312569169</v>
      </c>
      <c r="J614" s="4">
        <f t="shared" si="81"/>
        <v>1329.2690795207984</v>
      </c>
      <c r="K614" s="4">
        <f t="shared" si="75"/>
        <v>298.83302898268926</v>
      </c>
      <c r="L614" s="42">
        <f>Pressure!Q614</f>
        <v>0.7104920401023358</v>
      </c>
      <c r="M614" s="10">
        <f t="shared" si="76"/>
        <v>1.5664086389014953</v>
      </c>
      <c r="N614" s="10">
        <f t="shared" si="82"/>
        <v>2.5616829820695148</v>
      </c>
    </row>
    <row r="615" spans="3:14">
      <c r="C615" s="4">
        <f>Pressure!AB615*1000000</f>
        <v>6852947.6084961882</v>
      </c>
      <c r="D615" s="78">
        <f>Pressure!I615</f>
        <v>1.5059214621494855E-4</v>
      </c>
      <c r="E615" s="40">
        <f>Pressure!H615</f>
        <v>150.59214621494854</v>
      </c>
      <c r="F615" s="10">
        <f t="shared" si="78"/>
        <v>4.25</v>
      </c>
      <c r="G615" s="4">
        <f t="shared" si="77"/>
        <v>313409.49491828278</v>
      </c>
      <c r="H615" s="42">
        <f t="shared" si="79"/>
        <v>10.185007013406352</v>
      </c>
      <c r="I615" s="10">
        <f t="shared" si="80"/>
        <v>1.2878344750562016</v>
      </c>
      <c r="J615" s="4">
        <f t="shared" si="81"/>
        <v>1329.045291924898</v>
      </c>
      <c r="K615" s="4">
        <f t="shared" si="75"/>
        <v>298.78271928530597</v>
      </c>
      <c r="L615" s="42">
        <f>Pressure!Q615</f>
        <v>0.71167040018685213</v>
      </c>
      <c r="M615" s="10">
        <f t="shared" si="76"/>
        <v>1.5662257737038598</v>
      </c>
      <c r="N615" s="10">
        <f t="shared" si="82"/>
        <v>2.5616829820695148</v>
      </c>
    </row>
    <row r="616" spans="3:14">
      <c r="C616" s="4">
        <f>Pressure!AB616*1000000</f>
        <v>6851834.026161368</v>
      </c>
      <c r="D616" s="78">
        <f>Pressure!I616</f>
        <v>1.5059214621494855E-4</v>
      </c>
      <c r="E616" s="40">
        <f>Pressure!H616</f>
        <v>150.59214621494854</v>
      </c>
      <c r="F616" s="10">
        <f t="shared" si="78"/>
        <v>4.25</v>
      </c>
      <c r="G616" s="4">
        <f t="shared" si="77"/>
        <v>313358.56686556089</v>
      </c>
      <c r="H616" s="42">
        <f t="shared" si="79"/>
        <v>10.183697883297539</v>
      </c>
      <c r="I616" s="10">
        <f t="shared" si="80"/>
        <v>1.2878242950418379</v>
      </c>
      <c r="J616" s="4">
        <f t="shared" si="81"/>
        <v>1328.8188221954488</v>
      </c>
      <c r="K616" s="4">
        <f t="shared" si="75"/>
        <v>298.73180661738428</v>
      </c>
      <c r="L616" s="42">
        <f>Pressure!Q616</f>
        <v>0.71284882062671306</v>
      </c>
      <c r="M616" s="10">
        <f t="shared" si="76"/>
        <v>1.566040699226152</v>
      </c>
      <c r="N616" s="10">
        <f t="shared" si="82"/>
        <v>2.5616829820695148</v>
      </c>
    </row>
    <row r="617" spans="3:14">
      <c r="C617" s="4">
        <f>Pressure!AB617*1000000</f>
        <v>6850707.2568131303</v>
      </c>
      <c r="D617" s="78">
        <f>Pressure!I617</f>
        <v>1.5059214621494855E-4</v>
      </c>
      <c r="E617" s="40">
        <f>Pressure!H617</f>
        <v>150.59214621494854</v>
      </c>
      <c r="F617" s="10">
        <f t="shared" si="78"/>
        <v>4.25</v>
      </c>
      <c r="G617" s="4">
        <f t="shared" si="77"/>
        <v>313307.03572414623</v>
      </c>
      <c r="H617" s="42">
        <f t="shared" si="79"/>
        <v>10.182373212780991</v>
      </c>
      <c r="I617" s="10">
        <f t="shared" si="80"/>
        <v>1.287813991107464</v>
      </c>
      <c r="J617" s="4">
        <f t="shared" si="81"/>
        <v>1328.589670617278</v>
      </c>
      <c r="K617" s="4">
        <f t="shared" si="75"/>
        <v>298.68029104295624</v>
      </c>
      <c r="L617" s="42">
        <f>Pressure!Q617</f>
        <v>0.7140273021583029</v>
      </c>
      <c r="M617" s="10">
        <f t="shared" si="76"/>
        <v>1.5658534153348909</v>
      </c>
      <c r="N617" s="10">
        <f t="shared" si="82"/>
        <v>2.5616829820695148</v>
      </c>
    </row>
    <row r="618" spans="3:14">
      <c r="C618" s="4">
        <f>Pressure!AB618*1000000</f>
        <v>6849567.3018722488</v>
      </c>
      <c r="D618" s="78">
        <f>Pressure!I618</f>
        <v>1.5059214621494855E-4</v>
      </c>
      <c r="E618" s="40">
        <f>Pressure!H618</f>
        <v>150.59214621494854</v>
      </c>
      <c r="F618" s="10">
        <f t="shared" si="78"/>
        <v>4.25</v>
      </c>
      <c r="G618" s="4">
        <f t="shared" si="77"/>
        <v>313254.90155901585</v>
      </c>
      <c r="H618" s="42">
        <f t="shared" si="79"/>
        <v>10.181033002187052</v>
      </c>
      <c r="I618" s="10">
        <f t="shared" si="80"/>
        <v>1.2878035631454114</v>
      </c>
      <c r="J618" s="4">
        <f t="shared" si="81"/>
        <v>1328.357837479329</v>
      </c>
      <c r="K618" s="4">
        <f t="shared" si="75"/>
        <v>298.62817262697922</v>
      </c>
      <c r="L618" s="42">
        <f>Pressure!Q618</f>
        <v>0.71520584551839961</v>
      </c>
      <c r="M618" s="10">
        <f t="shared" si="76"/>
        <v>1.5656639218963733</v>
      </c>
      <c r="N618" s="10">
        <f t="shared" si="82"/>
        <v>2.5616829820695148</v>
      </c>
    </row>
    <row r="619" spans="3:14">
      <c r="C619" s="4">
        <f>Pressure!AB619*1000000</f>
        <v>6848414.1627796143</v>
      </c>
      <c r="D619" s="78">
        <f>Pressure!I619</f>
        <v>1.5059214621494855E-4</v>
      </c>
      <c r="E619" s="40">
        <f>Pressure!H619</f>
        <v>150.59214621494854</v>
      </c>
      <c r="F619" s="10">
        <f t="shared" si="78"/>
        <v>4.25</v>
      </c>
      <c r="G619" s="4">
        <f t="shared" si="77"/>
        <v>313202.1644360667</v>
      </c>
      <c r="H619" s="42">
        <f t="shared" si="79"/>
        <v>10.179677251853748</v>
      </c>
      <c r="I619" s="10">
        <f t="shared" si="80"/>
        <v>1.2877930110466997</v>
      </c>
      <c r="J619" s="4">
        <f t="shared" si="81"/>
        <v>1328.1233230746363</v>
      </c>
      <c r="K619" s="4">
        <f t="shared" si="75"/>
        <v>298.57545143533031</v>
      </c>
      <c r="L619" s="42">
        <f>Pressure!Q619</f>
        <v>0.71638445144417884</v>
      </c>
      <c r="M619" s="10">
        <f t="shared" si="76"/>
        <v>1.5654722187748953</v>
      </c>
      <c r="N619" s="10">
        <f t="shared" si="82"/>
        <v>2.5616829820695148</v>
      </c>
    </row>
    <row r="620" spans="3:14">
      <c r="C620" s="4">
        <f>Pressure!AB620*1000000</f>
        <v>6847247.8409963874</v>
      </c>
      <c r="D620" s="78">
        <f>Pressure!I620</f>
        <v>1.5059214621494855E-4</v>
      </c>
      <c r="E620" s="40">
        <f>Pressure!H620</f>
        <v>150.59214621494854</v>
      </c>
      <c r="F620" s="10">
        <f t="shared" si="78"/>
        <v>4.25</v>
      </c>
      <c r="G620" s="4">
        <f t="shared" si="77"/>
        <v>313148.82442212291</v>
      </c>
      <c r="H620" s="42">
        <f t="shared" si="79"/>
        <v>10.178305962127022</v>
      </c>
      <c r="I620" s="10">
        <f t="shared" si="80"/>
        <v>1.2877823347010364</v>
      </c>
      <c r="J620" s="4">
        <f t="shared" si="81"/>
        <v>1327.8861277003573</v>
      </c>
      <c r="K620" s="4">
        <f t="shared" si="75"/>
        <v>298.52212753481348</v>
      </c>
      <c r="L620" s="42">
        <f>Pressure!Q620</f>
        <v>0.71756312067321926</v>
      </c>
      <c r="M620" s="10">
        <f t="shared" si="76"/>
        <v>1.5652783058345139</v>
      </c>
      <c r="N620" s="10">
        <f t="shared" si="82"/>
        <v>2.5616829820695148</v>
      </c>
    </row>
    <row r="621" spans="3:14">
      <c r="C621" s="4">
        <f>Pressure!AB621*1000000</f>
        <v>6846068.3380037332</v>
      </c>
      <c r="D621" s="78">
        <f>Pressure!I621</f>
        <v>1.5059214621494855E-4</v>
      </c>
      <c r="E621" s="40">
        <f>Pressure!H621</f>
        <v>150.59214621494854</v>
      </c>
      <c r="F621" s="10">
        <f t="shared" si="78"/>
        <v>4.25</v>
      </c>
      <c r="G621" s="4">
        <f t="shared" si="77"/>
        <v>313094.88158492331</v>
      </c>
      <c r="H621" s="42">
        <f t="shared" si="79"/>
        <v>10.176919133360348</v>
      </c>
      <c r="I621" s="10">
        <f t="shared" si="80"/>
        <v>1.2877715339968103</v>
      </c>
      <c r="J621" s="4">
        <f t="shared" si="81"/>
        <v>1327.6462516577167</v>
      </c>
      <c r="K621" s="4">
        <f t="shared" si="75"/>
        <v>298.46820099314704</v>
      </c>
      <c r="L621" s="42">
        <f>Pressure!Q621</f>
        <v>0.71874185394350687</v>
      </c>
      <c r="M621" s="10">
        <f t="shared" si="76"/>
        <v>1.5650821829376942</v>
      </c>
      <c r="N621" s="10">
        <f t="shared" si="82"/>
        <v>2.5616829820695148</v>
      </c>
    </row>
    <row r="622" spans="3:14">
      <c r="C622" s="4">
        <f>Pressure!AB622*1000000</f>
        <v>6844875.6553031262</v>
      </c>
      <c r="D622" s="78">
        <f>Pressure!I622</f>
        <v>1.5059214621494855E-4</v>
      </c>
      <c r="E622" s="40">
        <f>Pressure!H622</f>
        <v>150.59214621494854</v>
      </c>
      <c r="F622" s="10">
        <f t="shared" si="78"/>
        <v>4.25</v>
      </c>
      <c r="G622" s="4">
        <f t="shared" si="77"/>
        <v>313040.3359931357</v>
      </c>
      <c r="H622" s="42">
        <f t="shared" si="79"/>
        <v>10.175516765915114</v>
      </c>
      <c r="I622" s="10">
        <f t="shared" si="80"/>
        <v>1.2877606088210927</v>
      </c>
      <c r="J622" s="4">
        <f t="shared" si="81"/>
        <v>1327.4036952520701</v>
      </c>
      <c r="K622" s="4">
        <f t="shared" si="75"/>
        <v>298.41367187897805</v>
      </c>
      <c r="L622" s="42">
        <f>Pressure!Q622</f>
        <v>0.71992065199343991</v>
      </c>
      <c r="M622" s="10">
        <f t="shared" si="76"/>
        <v>1.5648838499460371</v>
      </c>
      <c r="N622" s="10">
        <f t="shared" si="82"/>
        <v>2.5616829820695148</v>
      </c>
    </row>
    <row r="623" spans="3:14">
      <c r="C623" s="4">
        <f>Pressure!AB623*1000000</f>
        <v>6843669.7944163773</v>
      </c>
      <c r="D623" s="78">
        <f>Pressure!I623</f>
        <v>1.5059214621494855E-4</v>
      </c>
      <c r="E623" s="40">
        <f>Pressure!H623</f>
        <v>150.59214621494854</v>
      </c>
      <c r="F623" s="10">
        <f t="shared" si="78"/>
        <v>4.25</v>
      </c>
      <c r="G623" s="4">
        <f t="shared" si="77"/>
        <v>312985.18771635782</v>
      </c>
      <c r="H623" s="42">
        <f t="shared" si="79"/>
        <v>10.174098860160656</v>
      </c>
      <c r="I623" s="10">
        <f t="shared" si="80"/>
        <v>1.2877495590596344</v>
      </c>
      <c r="J623" s="4">
        <f t="shared" si="81"/>
        <v>1327.1584587929092</v>
      </c>
      <c r="K623" s="4">
        <f t="shared" si="75"/>
        <v>298.35854026188326</v>
      </c>
      <c r="L623" s="42">
        <f>Pressure!Q623</f>
        <v>0.72109951556183338</v>
      </c>
      <c r="M623" s="10">
        <f t="shared" si="76"/>
        <v>1.5646833067198647</v>
      </c>
      <c r="N623" s="10">
        <f t="shared" si="82"/>
        <v>2.5616829820695148</v>
      </c>
    </row>
    <row r="624" spans="3:14">
      <c r="C624" s="4">
        <f>Pressure!AB624*1000000</f>
        <v>6842450.7568854373</v>
      </c>
      <c r="D624" s="78">
        <f>Pressure!I624</f>
        <v>1.5059214621494855E-4</v>
      </c>
      <c r="E624" s="40">
        <f>Pressure!H624</f>
        <v>150.59214621494854</v>
      </c>
      <c r="F624" s="10">
        <f t="shared" si="78"/>
        <v>4.25</v>
      </c>
      <c r="G624" s="4">
        <f t="shared" si="77"/>
        <v>312929.43682510854</v>
      </c>
      <c r="H624" s="42">
        <f t="shared" si="79"/>
        <v>10.172665416473988</v>
      </c>
      <c r="I624" s="10">
        <f t="shared" si="80"/>
        <v>1.2877383845968602</v>
      </c>
      <c r="J624" s="4">
        <f t="shared" si="81"/>
        <v>1326.9105425938208</v>
      </c>
      <c r="K624" s="4">
        <f t="shared" si="75"/>
        <v>298.30280621236022</v>
      </c>
      <c r="L624" s="42">
        <f>Pressure!Q624</f>
        <v>0.72227844538792385</v>
      </c>
      <c r="M624" s="10">
        <f t="shared" si="76"/>
        <v>1.5644805531184811</v>
      </c>
      <c r="N624" s="10">
        <f t="shared" si="82"/>
        <v>2.5616829820695148</v>
      </c>
    </row>
    <row r="625" spans="3:14">
      <c r="C625" s="4">
        <f>Pressure!AB625*1000000</f>
        <v>6841218.5442724209</v>
      </c>
      <c r="D625" s="78">
        <f>Pressure!I625</f>
        <v>1.5059214621494855E-4</v>
      </c>
      <c r="E625" s="40">
        <f>Pressure!H625</f>
        <v>150.59214621494854</v>
      </c>
      <c r="F625" s="10">
        <f t="shared" si="78"/>
        <v>4.25</v>
      </c>
      <c r="G625" s="4">
        <f t="shared" si="77"/>
        <v>312873.08339082886</v>
      </c>
      <c r="H625" s="42">
        <f t="shared" si="79"/>
        <v>10.17121643523986</v>
      </c>
      <c r="I625" s="10">
        <f t="shared" si="80"/>
        <v>1.2877270853158675</v>
      </c>
      <c r="J625" s="4">
        <f t="shared" si="81"/>
        <v>1326.6599469724931</v>
      </c>
      <c r="K625" s="4">
        <f t="shared" si="75"/>
        <v>298.24646980182843</v>
      </c>
      <c r="L625" s="42">
        <f>Pressure!Q625</f>
        <v>0.72345744221137442</v>
      </c>
      <c r="M625" s="10">
        <f t="shared" si="76"/>
        <v>1.5642755890004332</v>
      </c>
      <c r="N625" s="10">
        <f t="shared" si="82"/>
        <v>2.5616829820695148</v>
      </c>
    </row>
    <row r="626" spans="3:14">
      <c r="C626" s="4">
        <f>Pressure!AB626*1000000</f>
        <v>6839973.1581596211</v>
      </c>
      <c r="D626" s="78">
        <f>Pressure!I626</f>
        <v>1.5059214621494855E-4</v>
      </c>
      <c r="E626" s="40">
        <f>Pressure!H626</f>
        <v>150.59214621494854</v>
      </c>
      <c r="F626" s="10">
        <f t="shared" si="78"/>
        <v>4.25</v>
      </c>
      <c r="G626" s="4">
        <f t="shared" si="77"/>
        <v>312816.12748588267</v>
      </c>
      <c r="H626" s="42">
        <f t="shared" si="79"/>
        <v>10.16975191685072</v>
      </c>
      <c r="I626" s="10">
        <f t="shared" si="80"/>
        <v>1.2877156610984224</v>
      </c>
      <c r="J626" s="4">
        <f t="shared" si="81"/>
        <v>1326.4066722507175</v>
      </c>
      <c r="K626" s="4">
        <f t="shared" si="75"/>
        <v>298.1895311026297</v>
      </c>
      <c r="L626" s="42">
        <f>Pressure!Q626</f>
        <v>0.72463650677227931</v>
      </c>
      <c r="M626" s="10">
        <f t="shared" si="76"/>
        <v>1.564068414222912</v>
      </c>
      <c r="N626" s="10">
        <f t="shared" si="82"/>
        <v>2.5616829820695148</v>
      </c>
    </row>
    <row r="627" spans="3:14">
      <c r="C627" s="4">
        <f>Pressure!AB627*1000000</f>
        <v>6838714.6001499584</v>
      </c>
      <c r="D627" s="78">
        <f>Pressure!I627</f>
        <v>1.5059214621494855E-4</v>
      </c>
      <c r="E627" s="40">
        <f>Pressure!H627</f>
        <v>150.59214621494854</v>
      </c>
      <c r="F627" s="10">
        <f t="shared" si="78"/>
        <v>4.25</v>
      </c>
      <c r="G627" s="4">
        <f t="shared" si="77"/>
        <v>312758.56918357714</v>
      </c>
      <c r="H627" s="42">
        <f t="shared" si="79"/>
        <v>10.168271861707304</v>
      </c>
      <c r="I627" s="10">
        <f t="shared" si="80"/>
        <v>1.287704111824961</v>
      </c>
      <c r="J627" s="4">
        <f t="shared" si="81"/>
        <v>1326.1507187544805</v>
      </c>
      <c r="K627" s="4">
        <f t="shared" si="75"/>
        <v>298.1319901880492</v>
      </c>
      <c r="L627" s="42">
        <f>Pressure!Q627</f>
        <v>0.72581563981116837</v>
      </c>
      <c r="M627" s="10">
        <f t="shared" si="76"/>
        <v>1.5638590286417946</v>
      </c>
      <c r="N627" s="10">
        <f t="shared" si="82"/>
        <v>2.5616829820695148</v>
      </c>
    </row>
    <row r="628" spans="3:14">
      <c r="C628" s="4">
        <f>Pressure!AB628*1000000</f>
        <v>6837442.8718662662</v>
      </c>
      <c r="D628" s="78">
        <f>Pressure!I628</f>
        <v>1.5059214621494855E-4</v>
      </c>
      <c r="E628" s="40">
        <f>Pressure!H628</f>
        <v>150.59214621494854</v>
      </c>
      <c r="F628" s="10">
        <f t="shared" si="78"/>
        <v>4.25</v>
      </c>
      <c r="G628" s="4">
        <f t="shared" si="77"/>
        <v>312700.40855813021</v>
      </c>
      <c r="H628" s="42">
        <f t="shared" si="79"/>
        <v>10.166776270217708</v>
      </c>
      <c r="I628" s="10">
        <f t="shared" si="80"/>
        <v>1.2876924373745808</v>
      </c>
      <c r="J628" s="4">
        <f t="shared" si="81"/>
        <v>1325.8920868138193</v>
      </c>
      <c r="K628" s="4">
        <f t="shared" si="75"/>
        <v>298.07384713228259</v>
      </c>
      <c r="L628" s="42">
        <f>Pressure!Q628</f>
        <v>0.72699484206901221</v>
      </c>
      <c r="M628" s="10">
        <f t="shared" si="76"/>
        <v>1.5636474321123357</v>
      </c>
      <c r="N628" s="10">
        <f t="shared" si="82"/>
        <v>2.5616829820695148</v>
      </c>
    </row>
    <row r="629" spans="3:14">
      <c r="C629" s="4">
        <f>Pressure!AB629*1000000</f>
        <v>6836157.9749519164</v>
      </c>
      <c r="D629" s="78">
        <f>Pressure!I629</f>
        <v>1.5059214621494855E-4</v>
      </c>
      <c r="E629" s="40">
        <f>Pressure!H629</f>
        <v>150.59214621494854</v>
      </c>
      <c r="F629" s="10">
        <f t="shared" si="78"/>
        <v>4.25</v>
      </c>
      <c r="G629" s="4">
        <f t="shared" si="77"/>
        <v>312641.64568469906</v>
      </c>
      <c r="H629" s="42">
        <f t="shared" si="79"/>
        <v>10.16526514279817</v>
      </c>
      <c r="I629" s="10">
        <f t="shared" si="80"/>
        <v>1.2876806376250416</v>
      </c>
      <c r="J629" s="4">
        <f t="shared" si="81"/>
        <v>1325.6307767629462</v>
      </c>
      <c r="K629" s="4">
        <f t="shared" si="75"/>
        <v>298.01510201046403</v>
      </c>
      <c r="L629" s="42">
        <f>Pressure!Q629</f>
        <v>0.72817411428722678</v>
      </c>
      <c r="M629" s="10">
        <f t="shared" si="76"/>
        <v>1.5634336244884057</v>
      </c>
      <c r="N629" s="10">
        <f t="shared" si="82"/>
        <v>2.5616829820695148</v>
      </c>
    </row>
    <row r="630" spans="3:14">
      <c r="C630" s="4">
        <f>Pressure!AB630*1000000</f>
        <v>6834859.911070413</v>
      </c>
      <c r="D630" s="78">
        <f>Pressure!I630</f>
        <v>1.5059214621494855E-4</v>
      </c>
      <c r="E630" s="40">
        <f>Pressure!H630</f>
        <v>150.59214621494854</v>
      </c>
      <c r="F630" s="10">
        <f t="shared" si="78"/>
        <v>4.25</v>
      </c>
      <c r="G630" s="4">
        <f t="shared" si="77"/>
        <v>312582.28063936159</v>
      </c>
      <c r="H630" s="42">
        <f t="shared" si="79"/>
        <v>10.163738479872585</v>
      </c>
      <c r="I630" s="10">
        <f t="shared" si="80"/>
        <v>1.2876687124527597</v>
      </c>
      <c r="J630" s="4">
        <f t="shared" si="81"/>
        <v>1325.3667889401693</v>
      </c>
      <c r="K630" s="4">
        <f t="shared" si="75"/>
        <v>297.95575489864871</v>
      </c>
      <c r="L630" s="42">
        <f>Pressure!Q630</f>
        <v>0.72935345720767819</v>
      </c>
      <c r="M630" s="10">
        <f t="shared" si="76"/>
        <v>1.5632176056229448</v>
      </c>
      <c r="N630" s="10">
        <f t="shared" si="82"/>
        <v>2.5616829820695148</v>
      </c>
    </row>
    <row r="631" spans="3:14">
      <c r="C631" s="4">
        <f>Pressure!AB631*1000000</f>
        <v>6833548.6819056291</v>
      </c>
      <c r="D631" s="78">
        <f>Pressure!I631</f>
        <v>1.5059214621494855E-4</v>
      </c>
      <c r="E631" s="40">
        <f>Pressure!H631</f>
        <v>150.59214621494854</v>
      </c>
      <c r="F631" s="10">
        <f t="shared" si="78"/>
        <v>4.25</v>
      </c>
      <c r="G631" s="4">
        <f t="shared" si="77"/>
        <v>312522.31349912728</v>
      </c>
      <c r="H631" s="42">
        <f t="shared" si="79"/>
        <v>10.162196281872728</v>
      </c>
      <c r="I631" s="10">
        <f t="shared" si="80"/>
        <v>1.2876566617328071</v>
      </c>
      <c r="J631" s="4">
        <f t="shared" si="81"/>
        <v>1325.1001236879383</v>
      </c>
      <c r="K631" s="4">
        <f t="shared" si="75"/>
        <v>297.89580587382272</v>
      </c>
      <c r="L631" s="42">
        <f>Pressure!Q631</f>
        <v>0.73053287157268754</v>
      </c>
      <c r="M631" s="10">
        <f t="shared" si="76"/>
        <v>1.5629993753677804</v>
      </c>
      <c r="N631" s="10">
        <f t="shared" si="82"/>
        <v>2.5616829820695148</v>
      </c>
    </row>
    <row r="632" spans="3:14">
      <c r="C632" s="4">
        <f>Pressure!AB632*1000000</f>
        <v>6832224.2891619112</v>
      </c>
      <c r="D632" s="78">
        <f>Pressure!I632</f>
        <v>1.5059214621494855E-4</v>
      </c>
      <c r="E632" s="40">
        <f>Pressure!H632</f>
        <v>150.59214621494854</v>
      </c>
      <c r="F632" s="10">
        <f t="shared" si="78"/>
        <v>4.25</v>
      </c>
      <c r="G632" s="4">
        <f t="shared" si="77"/>
        <v>312461.7443419419</v>
      </c>
      <c r="H632" s="42">
        <f t="shared" si="79"/>
        <v>10.160638549238438</v>
      </c>
      <c r="I632" s="10">
        <f t="shared" si="80"/>
        <v>1.2876444853389091</v>
      </c>
      <c r="J632" s="4">
        <f t="shared" si="81"/>
        <v>1324.8307813528672</v>
      </c>
      <c r="K632" s="4">
        <f t="shared" si="75"/>
        <v>297.83525501390835</v>
      </c>
      <c r="L632" s="42">
        <f>Pressure!Q632</f>
        <v>0.73171235812503554</v>
      </c>
      <c r="M632" s="10">
        <f t="shared" si="76"/>
        <v>1.5627789335735083</v>
      </c>
      <c r="N632" s="10">
        <f t="shared" si="82"/>
        <v>2.5616829820695148</v>
      </c>
    </row>
    <row r="633" spans="3:14">
      <c r="C633" s="4">
        <f>Pressure!AB633*1000000</f>
        <v>6830886.7345637241</v>
      </c>
      <c r="D633" s="78">
        <f>Pressure!I633</f>
        <v>1.5059214621494855E-4</v>
      </c>
      <c r="E633" s="40">
        <f>Pressure!H633</f>
        <v>150.59214621494854</v>
      </c>
      <c r="F633" s="10">
        <f t="shared" si="78"/>
        <v>4.25</v>
      </c>
      <c r="G633" s="4">
        <f t="shared" si="77"/>
        <v>312400.57324667135</v>
      </c>
      <c r="H633" s="42">
        <f t="shared" si="79"/>
        <v>10.159065282417115</v>
      </c>
      <c r="I633" s="10">
        <f t="shared" si="80"/>
        <v>1.2876321831434367</v>
      </c>
      <c r="J633" s="4">
        <f t="shared" si="81"/>
        <v>1324.5587622856608</v>
      </c>
      <c r="K633" s="4">
        <f t="shared" si="75"/>
        <v>297.77410239774758</v>
      </c>
      <c r="L633" s="42">
        <f>Pressure!Q633</f>
        <v>0.73289191760796757</v>
      </c>
      <c r="M633" s="10">
        <f t="shared" si="76"/>
        <v>1.5625562800898873</v>
      </c>
      <c r="N633" s="10">
        <f t="shared" si="82"/>
        <v>2.5616829820695148</v>
      </c>
    </row>
    <row r="634" spans="3:14">
      <c r="C634" s="4">
        <f>Pressure!AB634*1000000</f>
        <v>6829536.019856127</v>
      </c>
      <c r="D634" s="78">
        <f>Pressure!I634</f>
        <v>1.5059214621494855E-4</v>
      </c>
      <c r="E634" s="40">
        <f>Pressure!H634</f>
        <v>150.59214621494854</v>
      </c>
      <c r="F634" s="10">
        <f t="shared" si="78"/>
        <v>4.25</v>
      </c>
      <c r="G634" s="4">
        <f t="shared" si="77"/>
        <v>312338.80029312329</v>
      </c>
      <c r="H634" s="42">
        <f t="shared" si="79"/>
        <v>10.157476481864348</v>
      </c>
      <c r="I634" s="10">
        <f t="shared" si="80"/>
        <v>1.2876197550174098</v>
      </c>
      <c r="J634" s="4">
        <f t="shared" si="81"/>
        <v>1324.284066841213</v>
      </c>
      <c r="K634" s="4">
        <f t="shared" si="75"/>
        <v>297.71234810512408</v>
      </c>
      <c r="L634" s="42">
        <f>Pressure!Q634</f>
        <v>0.73407155076519826</v>
      </c>
      <c r="M634" s="10">
        <f t="shared" si="76"/>
        <v>1.5623314147653986</v>
      </c>
      <c r="N634" s="10">
        <f t="shared" si="82"/>
        <v>2.5616829820695148</v>
      </c>
    </row>
    <row r="635" spans="3:14">
      <c r="C635" s="4">
        <f>Pressure!AB635*1000000</f>
        <v>6828172.1468043625</v>
      </c>
      <c r="D635" s="78">
        <f>Pressure!I635</f>
        <v>1.5059214621494855E-4</v>
      </c>
      <c r="E635" s="40">
        <f>Pressure!H635</f>
        <v>150.59214621494854</v>
      </c>
      <c r="F635" s="10">
        <f t="shared" si="78"/>
        <v>4.25</v>
      </c>
      <c r="G635" s="4">
        <f t="shared" si="77"/>
        <v>312276.4255620286</v>
      </c>
      <c r="H635" s="42">
        <f t="shared" si="79"/>
        <v>10.155872148043366</v>
      </c>
      <c r="I635" s="10">
        <f t="shared" si="80"/>
        <v>1.287607200830488</v>
      </c>
      <c r="J635" s="4">
        <f t="shared" si="81"/>
        <v>1324.0066953785215</v>
      </c>
      <c r="K635" s="4">
        <f t="shared" si="75"/>
        <v>297.64999221674418</v>
      </c>
      <c r="L635" s="42">
        <f>Pressure!Q635</f>
        <v>0.73525125834091642</v>
      </c>
      <c r="M635" s="10">
        <f t="shared" si="76"/>
        <v>1.5621043374475332</v>
      </c>
      <c r="N635" s="10">
        <f t="shared" si="82"/>
        <v>2.5616829820695148</v>
      </c>
    </row>
    <row r="636" spans="3:14">
      <c r="C636" s="4">
        <f>Pressure!AB636*1000000</f>
        <v>6826795.1171941496</v>
      </c>
      <c r="D636" s="78">
        <f>Pressure!I636</f>
        <v>1.5059214621494855E-4</v>
      </c>
      <c r="E636" s="40">
        <f>Pressure!H636</f>
        <v>150.59214621494854</v>
      </c>
      <c r="F636" s="10">
        <f t="shared" si="78"/>
        <v>4.25</v>
      </c>
      <c r="G636" s="4">
        <f t="shared" si="77"/>
        <v>312213.44913505443</v>
      </c>
      <c r="H636" s="42">
        <f t="shared" si="79"/>
        <v>10.154252281425403</v>
      </c>
      <c r="I636" s="10">
        <f t="shared" si="80"/>
        <v>1.2875945204509716</v>
      </c>
      <c r="J636" s="4">
        <f t="shared" si="81"/>
        <v>1323.726648260749</v>
      </c>
      <c r="K636" s="4">
        <f t="shared" si="75"/>
        <v>297.5870348142505</v>
      </c>
      <c r="L636" s="42">
        <f>Pressure!Q636</f>
        <v>0.73643104107978985</v>
      </c>
      <c r="M636" s="10">
        <f t="shared" si="76"/>
        <v>1.5618750479826149</v>
      </c>
      <c r="N636" s="10">
        <f t="shared" si="82"/>
        <v>2.5616829820695148</v>
      </c>
    </row>
    <row r="637" spans="3:14">
      <c r="C637" s="4">
        <f>Pressure!AB637*1000000</f>
        <v>6825404.9328315957</v>
      </c>
      <c r="D637" s="78">
        <f>Pressure!I637</f>
        <v>1.5059214621494855E-4</v>
      </c>
      <c r="E637" s="40">
        <f>Pressure!H637</f>
        <v>150.59214621494854</v>
      </c>
      <c r="F637" s="10">
        <f t="shared" si="78"/>
        <v>4.25</v>
      </c>
      <c r="G637" s="4">
        <f t="shared" si="77"/>
        <v>312149.87109480047</v>
      </c>
      <c r="H637" s="42">
        <f t="shared" si="79"/>
        <v>10.152616882489584</v>
      </c>
      <c r="I637" s="10">
        <f t="shared" si="80"/>
        <v>1.2875817137457961</v>
      </c>
      <c r="J637" s="4">
        <f t="shared" si="81"/>
        <v>1323.4439258552045</v>
      </c>
      <c r="K637" s="4">
        <f t="shared" si="75"/>
        <v>297.52347598021771</v>
      </c>
      <c r="L637" s="42">
        <f>Pressure!Q637</f>
        <v>0.73761089972697014</v>
      </c>
      <c r="M637" s="10">
        <f t="shared" si="76"/>
        <v>1.5616435462159568</v>
      </c>
      <c r="N637" s="10">
        <f t="shared" si="82"/>
        <v>2.5616829820695148</v>
      </c>
    </row>
    <row r="638" spans="3:14">
      <c r="C638" s="4">
        <f>Pressure!AB638*1000000</f>
        <v>6824001.5955432151</v>
      </c>
      <c r="D638" s="78">
        <f>Pressure!I638</f>
        <v>1.5059214621494855E-4</v>
      </c>
      <c r="E638" s="40">
        <f>Pressure!H638</f>
        <v>150.59214621494854</v>
      </c>
      <c r="F638" s="10">
        <f t="shared" si="78"/>
        <v>4.25</v>
      </c>
      <c r="G638" s="4">
        <f t="shared" si="77"/>
        <v>312085.69152479962</v>
      </c>
      <c r="H638" s="42">
        <f t="shared" si="79"/>
        <v>10.150965951722911</v>
      </c>
      <c r="I638" s="10">
        <f t="shared" si="80"/>
        <v>1.2875687805805298</v>
      </c>
      <c r="J638" s="4">
        <f t="shared" si="81"/>
        <v>1323.1585285333467</v>
      </c>
      <c r="K638" s="4">
        <f t="shared" si="75"/>
        <v>297.45931579815357</v>
      </c>
      <c r="L638" s="42">
        <f>Pressure!Q638</f>
        <v>0.73879083502809761</v>
      </c>
      <c r="M638" s="10">
        <f t="shared" si="76"/>
        <v>1.5614098319918377</v>
      </c>
      <c r="N638" s="10">
        <f t="shared" si="82"/>
        <v>2.5616829820695148</v>
      </c>
    </row>
    <row r="639" spans="3:14">
      <c r="C639" s="4">
        <f>Pressure!AB639*1000000</f>
        <v>6822585.1071759425</v>
      </c>
      <c r="D639" s="78">
        <f>Pressure!I639</f>
        <v>1.5059214621494855E-4</v>
      </c>
      <c r="E639" s="40">
        <f>Pressure!H639</f>
        <v>150.59214621494854</v>
      </c>
      <c r="F639" s="10">
        <f t="shared" si="78"/>
        <v>4.25</v>
      </c>
      <c r="G639" s="4">
        <f t="shared" si="77"/>
        <v>312020.91050951881</v>
      </c>
      <c r="H639" s="42">
        <f t="shared" si="79"/>
        <v>10.149299489620331</v>
      </c>
      <c r="I639" s="10">
        <f t="shared" si="80"/>
        <v>1.2875557208193706</v>
      </c>
      <c r="J639" s="4">
        <f t="shared" si="81"/>
        <v>1322.8704566707877</v>
      </c>
      <c r="K639" s="4">
        <f t="shared" si="75"/>
        <v>297.39455435249937</v>
      </c>
      <c r="L639" s="42">
        <f>Pressure!Q639</f>
        <v>0.7399708477293061</v>
      </c>
      <c r="M639" s="10">
        <f t="shared" si="76"/>
        <v>1.5611739051533426</v>
      </c>
      <c r="N639" s="10">
        <f t="shared" si="82"/>
        <v>2.5616829820695148</v>
      </c>
    </row>
    <row r="640" spans="3:14">
      <c r="C640" s="4">
        <f>Pressure!AB640*1000000</f>
        <v>6821155.4695972754</v>
      </c>
      <c r="D640" s="78">
        <f>Pressure!I640</f>
        <v>1.5059214621494855E-4</v>
      </c>
      <c r="E640" s="40">
        <f>Pressure!H640</f>
        <v>150.59214621494854</v>
      </c>
      <c r="F640" s="10">
        <f t="shared" si="78"/>
        <v>4.25</v>
      </c>
      <c r="G640" s="4">
        <f t="shared" si="77"/>
        <v>311955.52813436528</v>
      </c>
      <c r="H640" s="42">
        <f t="shared" si="79"/>
        <v>10.14761749668482</v>
      </c>
      <c r="I640" s="10">
        <f t="shared" si="80"/>
        <v>1.287542534325143</v>
      </c>
      <c r="J640" s="4">
        <f t="shared" si="81"/>
        <v>1322.5797106473212</v>
      </c>
      <c r="K640" s="4">
        <f t="shared" si="75"/>
        <v>297.3291917286366</v>
      </c>
      <c r="L640" s="42">
        <f>Pressure!Q640</f>
        <v>0.74115093857722758</v>
      </c>
      <c r="M640" s="10">
        <f t="shared" si="76"/>
        <v>1.5609357655422211</v>
      </c>
      <c r="N640" s="10">
        <f t="shared" si="82"/>
        <v>2.5616829820695148</v>
      </c>
    </row>
    <row r="641" spans="3:14">
      <c r="C641" s="4">
        <f>Pressure!AB641*1000000</f>
        <v>6819712.6846950278</v>
      </c>
      <c r="D641" s="78">
        <f>Pressure!I641</f>
        <v>1.5059214621494855E-4</v>
      </c>
      <c r="E641" s="40">
        <f>Pressure!H641</f>
        <v>150.59214621494854</v>
      </c>
      <c r="F641" s="10">
        <f t="shared" si="78"/>
        <v>4.25</v>
      </c>
      <c r="G641" s="4">
        <f t="shared" si="77"/>
        <v>311889.5444856754</v>
      </c>
      <c r="H641" s="42">
        <f t="shared" si="79"/>
        <v>10.145919973427144</v>
      </c>
      <c r="I641" s="10">
        <f t="shared" si="80"/>
        <v>1.2875292209592928</v>
      </c>
      <c r="J641" s="4">
        <f t="shared" si="81"/>
        <v>1322.286290846873</v>
      </c>
      <c r="K641" s="4">
        <f t="shared" si="75"/>
        <v>297.26322801287557</v>
      </c>
      <c r="L641" s="42">
        <f>Pressure!Q641</f>
        <v>0.74233110831899751</v>
      </c>
      <c r="M641" s="10">
        <f t="shared" si="76"/>
        <v>1.5606954129997379</v>
      </c>
      <c r="N641" s="10">
        <f t="shared" si="82"/>
        <v>2.5616829820695148</v>
      </c>
    </row>
    <row r="642" spans="3:14">
      <c r="C642" s="4">
        <f>Pressure!AB642*1000000</f>
        <v>6818256.7543776399</v>
      </c>
      <c r="D642" s="78">
        <f>Pressure!I642</f>
        <v>1.5059214621494855E-4</v>
      </c>
      <c r="E642" s="40">
        <f>Pressure!H642</f>
        <v>150.59214621494854</v>
      </c>
      <c r="F642" s="10">
        <f t="shared" si="78"/>
        <v>4.25</v>
      </c>
      <c r="G642" s="4">
        <f t="shared" si="77"/>
        <v>311822.95965072891</v>
      </c>
      <c r="H642" s="42">
        <f t="shared" si="79"/>
        <v>10.144206920366182</v>
      </c>
      <c r="I642" s="10">
        <f t="shared" si="80"/>
        <v>1.2875157805818864</v>
      </c>
      <c r="J642" s="4">
        <f t="shared" si="81"/>
        <v>1321.9901976575632</v>
      </c>
      <c r="K642" s="4">
        <f t="shared" si="75"/>
        <v>297.19666329246957</v>
      </c>
      <c r="L642" s="42">
        <f>Pressure!Q642</f>
        <v>0.7435113577022594</v>
      </c>
      <c r="M642" s="10">
        <f t="shared" si="76"/>
        <v>1.5604528473656369</v>
      </c>
      <c r="N642" s="10">
        <f t="shared" si="82"/>
        <v>2.5616829820695148</v>
      </c>
    </row>
    <row r="643" spans="3:14">
      <c r="C643" s="4">
        <f>Pressure!AB643*1000000</f>
        <v>6816787.6805738173</v>
      </c>
      <c r="D643" s="78">
        <f>Pressure!I643</f>
        <v>1.5059214621494855E-4</v>
      </c>
      <c r="E643" s="40">
        <f>Pressure!H643</f>
        <v>150.59214621494854</v>
      </c>
      <c r="F643" s="10">
        <f t="shared" si="78"/>
        <v>4.25</v>
      </c>
      <c r="G643" s="4">
        <f t="shared" si="77"/>
        <v>311755.77371773229</v>
      </c>
      <c r="H643" s="42">
        <f t="shared" si="79"/>
        <v>10.142478338028511</v>
      </c>
      <c r="I643" s="10">
        <f t="shared" si="80"/>
        <v>1.2875022130516041</v>
      </c>
      <c r="J643" s="4">
        <f t="shared" si="81"/>
        <v>1321.6914314716337</v>
      </c>
      <c r="K643" s="4">
        <f t="shared" si="75"/>
        <v>297.12949765559858</v>
      </c>
      <c r="L643" s="42">
        <f>Pressure!Q643</f>
        <v>0.74469168747516967</v>
      </c>
      <c r="M643" s="10">
        <f t="shared" si="76"/>
        <v>1.5602080684785606</v>
      </c>
      <c r="N643" s="10">
        <f t="shared" si="82"/>
        <v>2.5616829820695148</v>
      </c>
    </row>
    <row r="644" spans="3:14">
      <c r="C644" s="4">
        <f>Pressure!AB644*1000000</f>
        <v>6815305.4652330214</v>
      </c>
      <c r="D644" s="78">
        <f>Pressure!I644</f>
        <v>1.5059214621494855E-4</v>
      </c>
      <c r="E644" s="40">
        <f>Pressure!H644</f>
        <v>150.59214621494854</v>
      </c>
      <c r="F644" s="10">
        <f t="shared" si="78"/>
        <v>4.25</v>
      </c>
      <c r="G644" s="4">
        <f t="shared" si="77"/>
        <v>311687.98677584133</v>
      </c>
      <c r="H644" s="42">
        <f t="shared" si="79"/>
        <v>10.140734226948952</v>
      </c>
      <c r="I644" s="10">
        <f t="shared" si="80"/>
        <v>1.2874885182257403</v>
      </c>
      <c r="J644" s="4">
        <f t="shared" si="81"/>
        <v>1321.389992685547</v>
      </c>
      <c r="K644" s="4">
        <f t="shared" si="75"/>
        <v>297.06173119139135</v>
      </c>
      <c r="L644" s="42">
        <f>Pressure!Q644</f>
        <v>0.74587209838640278</v>
      </c>
      <c r="M644" s="10">
        <f t="shared" si="76"/>
        <v>1.5599610761763414</v>
      </c>
      <c r="N644" s="10">
        <f t="shared" si="82"/>
        <v>2.5616829820695148</v>
      </c>
    </row>
    <row r="645" spans="3:14">
      <c r="C645" s="4">
        <f>Pressure!AB645*1000000</f>
        <v>6813810.1103250869</v>
      </c>
      <c r="D645" s="78">
        <f>Pressure!I645</f>
        <v>1.5059214621494855E-4</v>
      </c>
      <c r="E645" s="40">
        <f>Pressure!H645</f>
        <v>150.59214621494854</v>
      </c>
      <c r="F645" s="10">
        <f t="shared" si="78"/>
        <v>4.25</v>
      </c>
      <c r="G645" s="4">
        <f t="shared" si="77"/>
        <v>311619.59891514352</v>
      </c>
      <c r="H645" s="42">
        <f t="shared" si="79"/>
        <v>10.138974587670143</v>
      </c>
      <c r="I645" s="10">
        <f t="shared" si="80"/>
        <v>1.2874746959601964</v>
      </c>
      <c r="J645" s="4">
        <f t="shared" si="81"/>
        <v>1321.0858816999094</v>
      </c>
      <c r="K645" s="4">
        <f t="shared" si="75"/>
        <v>296.99336398990812</v>
      </c>
      <c r="L645" s="42">
        <f>Pressure!Q645</f>
        <v>0.74705259118515577</v>
      </c>
      <c r="M645" s="10">
        <f t="shared" si="76"/>
        <v>1.559711870295265</v>
      </c>
      <c r="N645" s="10">
        <f t="shared" si="82"/>
        <v>2.5616829820695148</v>
      </c>
    </row>
    <row r="646" spans="3:14">
      <c r="C646" s="4">
        <f>Pressure!AB646*1000000</f>
        <v>6812301.6178403767</v>
      </c>
      <c r="D646" s="78">
        <f>Pressure!I646</f>
        <v>1.5059214621494855E-4</v>
      </c>
      <c r="E646" s="40">
        <f>Pressure!H646</f>
        <v>150.59214621494854</v>
      </c>
      <c r="F646" s="10">
        <f t="shared" si="78"/>
        <v>4.25</v>
      </c>
      <c r="G646" s="4">
        <f t="shared" si="77"/>
        <v>311550.61022666516</v>
      </c>
      <c r="H646" s="42">
        <f t="shared" si="79"/>
        <v>10.137199420742686</v>
      </c>
      <c r="I646" s="10">
        <f t="shared" si="80"/>
        <v>1.2874607461094798</v>
      </c>
      <c r="J646" s="4">
        <f t="shared" si="81"/>
        <v>1320.7790989195021</v>
      </c>
      <c r="K646" s="4">
        <f t="shared" si="75"/>
        <v>296.92439614214788</v>
      </c>
      <c r="L646" s="42">
        <f>Pressure!Q646</f>
        <v>0.74823316662115358</v>
      </c>
      <c r="M646" s="10">
        <f t="shared" si="76"/>
        <v>1.5594604506710545</v>
      </c>
      <c r="N646" s="10">
        <f t="shared" si="82"/>
        <v>2.5616829820695148</v>
      </c>
    </row>
    <row r="647" spans="3:14">
      <c r="C647" s="4">
        <f>Pressure!AB647*1000000</f>
        <v>6810779.989789933</v>
      </c>
      <c r="D647" s="78">
        <f>Pressure!I647</f>
        <v>1.5059214621494855E-4</v>
      </c>
      <c r="E647" s="40">
        <f>Pressure!H647</f>
        <v>150.59214621494854</v>
      </c>
      <c r="F647" s="10">
        <f t="shared" si="78"/>
        <v>4.25</v>
      </c>
      <c r="G647" s="4">
        <f t="shared" si="77"/>
        <v>311481.02080237831</v>
      </c>
      <c r="H647" s="42">
        <f t="shared" si="79"/>
        <v>10.135408726725316</v>
      </c>
      <c r="I647" s="10">
        <f t="shared" si="80"/>
        <v>1.2874466685266994</v>
      </c>
      <c r="J647" s="4">
        <f t="shared" si="81"/>
        <v>1320.4696447533111</v>
      </c>
      <c r="K647" s="4">
        <f t="shared" si="75"/>
        <v>296.85482774005465</v>
      </c>
      <c r="L647" s="42">
        <f>Pressure!Q647</f>
        <v>0.74941382544465374</v>
      </c>
      <c r="M647" s="10">
        <f t="shared" si="76"/>
        <v>1.5592068171380071</v>
      </c>
      <c r="N647" s="10">
        <f t="shared" si="82"/>
        <v>2.5616829820695148</v>
      </c>
    </row>
    <row r="648" spans="3:14">
      <c r="C648" s="4">
        <f>Pressure!AB648*1000000</f>
        <v>6809245.2282053325</v>
      </c>
      <c r="D648" s="78">
        <f>Pressure!I648</f>
        <v>1.5059214621494855E-4</v>
      </c>
      <c r="E648" s="40">
        <f>Pressure!H648</f>
        <v>150.59214621494854</v>
      </c>
      <c r="F648" s="10">
        <f t="shared" si="78"/>
        <v>4.25</v>
      </c>
      <c r="G648" s="4">
        <f t="shared" si="77"/>
        <v>311410.83073519421</v>
      </c>
      <c r="H648" s="42">
        <f t="shared" si="79"/>
        <v>10.133602506184747</v>
      </c>
      <c r="I648" s="10">
        <f t="shared" si="80"/>
        <v>1.2874324630635625</v>
      </c>
      <c r="J648" s="4">
        <f t="shared" si="81"/>
        <v>1320.1575196144997</v>
      </c>
      <c r="K648" s="4">
        <f t="shared" si="75"/>
        <v>296.7846588765118</v>
      </c>
      <c r="L648" s="42">
        <f>Pressure!Q648</f>
        <v>0.75059456840645122</v>
      </c>
      <c r="M648" s="10">
        <f t="shared" si="76"/>
        <v>1.5589509695292749</v>
      </c>
      <c r="N648" s="10">
        <f t="shared" si="82"/>
        <v>2.5616829820695148</v>
      </c>
    </row>
    <row r="649" spans="3:14">
      <c r="C649" s="4">
        <f>Pressure!AB649*1000000</f>
        <v>6807697.3351386143</v>
      </c>
      <c r="D649" s="78">
        <f>Pressure!I649</f>
        <v>1.5059214621494855E-4</v>
      </c>
      <c r="E649" s="40">
        <f>Pressure!H649</f>
        <v>150.59214621494854</v>
      </c>
      <c r="F649" s="10">
        <f t="shared" si="78"/>
        <v>4.25</v>
      </c>
      <c r="G649" s="4">
        <f t="shared" si="77"/>
        <v>311340.04011895979</v>
      </c>
      <c r="H649" s="42">
        <f t="shared" si="79"/>
        <v>10.131780759695545</v>
      </c>
      <c r="I649" s="10">
        <f t="shared" si="80"/>
        <v>1.2874181295703688</v>
      </c>
      <c r="J649" s="4">
        <f t="shared" si="81"/>
        <v>1319.8427239203916</v>
      </c>
      <c r="K649" s="4">
        <f t="shared" si="75"/>
        <v>296.71388964533782</v>
      </c>
      <c r="L649" s="42">
        <f>Pressure!Q649</f>
        <v>0.7517753962578837</v>
      </c>
      <c r="M649" s="10">
        <f t="shared" si="76"/>
        <v>1.5586929076772591</v>
      </c>
      <c r="N649" s="10">
        <f t="shared" si="82"/>
        <v>2.5616829820695148</v>
      </c>
    </row>
    <row r="650" spans="3:14">
      <c r="C650" s="4">
        <f>Pressure!AB650*1000000</f>
        <v>6806136.3126626275</v>
      </c>
      <c r="D650" s="78">
        <f>Pressure!I650</f>
        <v>1.5059214621494855E-4</v>
      </c>
      <c r="E650" s="40">
        <f>Pressure!H650</f>
        <v>150.59214621494854</v>
      </c>
      <c r="F650" s="10">
        <f t="shared" si="78"/>
        <v>4.25</v>
      </c>
      <c r="G650" s="4">
        <f t="shared" si="77"/>
        <v>311268.64904847374</v>
      </c>
      <c r="H650" s="42">
        <f t="shared" si="79"/>
        <v>10.129943487840551</v>
      </c>
      <c r="I650" s="10">
        <f t="shared" si="80"/>
        <v>1.2874036678960108</v>
      </c>
      <c r="J650" s="4">
        <f t="shared" si="81"/>
        <v>1319.5252580925433</v>
      </c>
      <c r="K650" s="4">
        <f t="shared" si="75"/>
        <v>296.64252014130284</v>
      </c>
      <c r="L650" s="42">
        <f>Pressure!Q650</f>
        <v>0.75295630975083616</v>
      </c>
      <c r="M650" s="10">
        <f t="shared" si="76"/>
        <v>1.5584326314128931</v>
      </c>
      <c r="N650" s="10">
        <f t="shared" si="82"/>
        <v>2.5616829820695148</v>
      </c>
    </row>
    <row r="651" spans="3:14">
      <c r="C651" s="4">
        <f>Pressure!AB651*1000000</f>
        <v>6804562.162870531</v>
      </c>
      <c r="D651" s="78">
        <f>Pressure!I651</f>
        <v>1.5059214621494855E-4</v>
      </c>
      <c r="E651" s="40">
        <f>Pressure!H651</f>
        <v>150.59214621494854</v>
      </c>
      <c r="F651" s="10">
        <f t="shared" si="78"/>
        <v>4.25</v>
      </c>
      <c r="G651" s="4">
        <f t="shared" si="77"/>
        <v>311196.65761946369</v>
      </c>
      <c r="H651" s="42">
        <f t="shared" si="79"/>
        <v>10.128090691210279</v>
      </c>
      <c r="I651" s="10">
        <f t="shared" si="80"/>
        <v>1.2873890778879642</v>
      </c>
      <c r="J651" s="4">
        <f t="shared" si="81"/>
        <v>1319.2051225566408</v>
      </c>
      <c r="K651" s="4">
        <f t="shared" si="75"/>
        <v>296.57055046010538</v>
      </c>
      <c r="L651" s="42">
        <f>Pressure!Q651</f>
        <v>0.75413730963774595</v>
      </c>
      <c r="M651" s="10">
        <f t="shared" si="76"/>
        <v>1.5581701405660484</v>
      </c>
      <c r="N651" s="10">
        <f t="shared" si="82"/>
        <v>2.5616829820695148</v>
      </c>
    </row>
    <row r="652" spans="3:14">
      <c r="C652" s="4">
        <f>Pressure!AB652*1000000</f>
        <v>6802974.8878765898</v>
      </c>
      <c r="D652" s="78">
        <f>Pressure!I652</f>
        <v>1.5059214621494855E-4</v>
      </c>
      <c r="E652" s="40">
        <f>Pressure!H652</f>
        <v>150.59214621494854</v>
      </c>
      <c r="F652" s="10">
        <f t="shared" si="78"/>
        <v>4.25</v>
      </c>
      <c r="G652" s="4">
        <f t="shared" si="77"/>
        <v>311124.06592862244</v>
      </c>
      <c r="H652" s="42">
        <f t="shared" si="79"/>
        <v>10.126222370403823</v>
      </c>
      <c r="I652" s="10">
        <f t="shared" si="80"/>
        <v>1.2873743593922926</v>
      </c>
      <c r="J652" s="4">
        <f t="shared" si="81"/>
        <v>1318.8823177426641</v>
      </c>
      <c r="K652" s="4">
        <f t="shared" si="75"/>
        <v>296.49798069840926</v>
      </c>
      <c r="L652" s="42">
        <f>Pressure!Q652</f>
        <v>0.75531839667160794</v>
      </c>
      <c r="M652" s="10">
        <f t="shared" si="76"/>
        <v>1.557905434965843</v>
      </c>
      <c r="N652" s="10">
        <f t="shared" si="82"/>
        <v>2.5616829820695148</v>
      </c>
    </row>
    <row r="653" spans="3:14">
      <c r="C653" s="4">
        <f>Pressure!AB653*1000000</f>
        <v>6801374.4898152594</v>
      </c>
      <c r="D653" s="78">
        <f>Pressure!I653</f>
        <v>1.5059214621494855E-4</v>
      </c>
      <c r="E653" s="40">
        <f>Pressure!H653</f>
        <v>150.59214621494854</v>
      </c>
      <c r="F653" s="10">
        <f t="shared" si="78"/>
        <v>4.25</v>
      </c>
      <c r="G653" s="4">
        <f t="shared" si="77"/>
        <v>311050.87407356605</v>
      </c>
      <c r="H653" s="42">
        <f t="shared" si="79"/>
        <v>10.12433852602781</v>
      </c>
      <c r="I653" s="10">
        <f t="shared" si="80"/>
        <v>1.2873595122536337</v>
      </c>
      <c r="J653" s="4">
        <f t="shared" si="81"/>
        <v>1318.5568440846973</v>
      </c>
      <c r="K653" s="4">
        <f t="shared" si="75"/>
        <v>296.42481095380094</v>
      </c>
      <c r="L653" s="42">
        <f>Pressure!Q653</f>
        <v>0.75649957160597925</v>
      </c>
      <c r="M653" s="10">
        <f t="shared" si="76"/>
        <v>1.5576385144398777</v>
      </c>
      <c r="N653" s="10">
        <f t="shared" si="82"/>
        <v>2.5616829820695148</v>
      </c>
    </row>
    <row r="654" spans="3:14">
      <c r="C654" s="4">
        <f>Pressure!AB654*1000000</f>
        <v>6799760.9708418911</v>
      </c>
      <c r="D654" s="78">
        <f>Pressure!I654</f>
        <v>1.5059214621494855E-4</v>
      </c>
      <c r="E654" s="40">
        <f>Pressure!H654</f>
        <v>150.59214621494854</v>
      </c>
      <c r="F654" s="10">
        <f t="shared" si="78"/>
        <v>4.25</v>
      </c>
      <c r="G654" s="4">
        <f t="shared" si="77"/>
        <v>310977.08215286653</v>
      </c>
      <c r="H654" s="42">
        <f t="shared" si="79"/>
        <v>10.122439158697187</v>
      </c>
      <c r="I654" s="10">
        <f t="shared" si="80"/>
        <v>1.287344536315203</v>
      </c>
      <c r="J654" s="4">
        <f t="shared" si="81"/>
        <v>1318.2287020210763</v>
      </c>
      <c r="K654" s="4">
        <f t="shared" si="75"/>
        <v>296.35104132482269</v>
      </c>
      <c r="L654" s="42">
        <f>Pressure!Q654</f>
        <v>0.75768083519498453</v>
      </c>
      <c r="M654" s="10">
        <f t="shared" si="76"/>
        <v>1.5573693788150724</v>
      </c>
      <c r="N654" s="10">
        <f t="shared" si="82"/>
        <v>2.5616829820695148</v>
      </c>
    </row>
    <row r="655" spans="3:14">
      <c r="C655" s="4">
        <f>Pressure!AB655*1000000</f>
        <v>6798134.3331324477</v>
      </c>
      <c r="D655" s="78">
        <f>Pressure!I655</f>
        <v>1.5059214621494855E-4</v>
      </c>
      <c r="E655" s="40">
        <f>Pressure!H655</f>
        <v>150.59214621494854</v>
      </c>
      <c r="F655" s="10">
        <f t="shared" si="78"/>
        <v>4.25</v>
      </c>
      <c r="G655" s="4">
        <f t="shared" si="77"/>
        <v>310902.69026603817</v>
      </c>
      <c r="H655" s="42">
        <f t="shared" si="79"/>
        <v>10.12052426903487</v>
      </c>
      <c r="I655" s="10">
        <f t="shared" si="80"/>
        <v>1.2873294314187864</v>
      </c>
      <c r="J655" s="4">
        <f t="shared" si="81"/>
        <v>1317.8978919943268</v>
      </c>
      <c r="K655" s="4">
        <f t="shared" ref="K655:K718" si="83">J655/4.4482</f>
        <v>296.27667191095878</v>
      </c>
      <c r="L655" s="42">
        <f>Pressure!Q655</f>
        <v>0.75886218819332052</v>
      </c>
      <c r="M655" s="10">
        <f t="shared" ref="M655:M718" si="84">(J655+J654)/2*(L655-L654)</f>
        <v>1.5570980279166737</v>
      </c>
      <c r="N655" s="10">
        <f t="shared" si="82"/>
        <v>2.5616829820695148</v>
      </c>
    </row>
    <row r="656" spans="3:14">
      <c r="C656" s="4">
        <f>Pressure!AB656*1000000</f>
        <v>6796494.5788837429</v>
      </c>
      <c r="D656" s="78">
        <f>Pressure!I656</f>
        <v>1.5059214621494855E-4</v>
      </c>
      <c r="E656" s="40">
        <f>Pressure!H656</f>
        <v>150.59214621494854</v>
      </c>
      <c r="F656" s="10">
        <f t="shared" si="78"/>
        <v>4.25</v>
      </c>
      <c r="G656" s="4">
        <f t="shared" si="77"/>
        <v>310827.69851354917</v>
      </c>
      <c r="H656" s="42">
        <f t="shared" si="79"/>
        <v>10.118593857672071</v>
      </c>
      <c r="I656" s="10">
        <f t="shared" si="80"/>
        <v>1.2873141974047382</v>
      </c>
      <c r="J656" s="4">
        <f t="shared" si="81"/>
        <v>1317.5644144512157</v>
      </c>
      <c r="K656" s="4">
        <f t="shared" si="83"/>
        <v>296.20170281264683</v>
      </c>
      <c r="L656" s="42">
        <f>Pressure!Q656</f>
        <v>0.76004363135626152</v>
      </c>
      <c r="M656" s="10">
        <f t="shared" si="84"/>
        <v>1.5568244615694002</v>
      </c>
      <c r="N656" s="10">
        <f t="shared" si="82"/>
        <v>2.5616829820695148</v>
      </c>
    </row>
    <row r="657" spans="3:14">
      <c r="C657" s="4">
        <f>Pressure!AB657*1000000</f>
        <v>6794841.7103131218</v>
      </c>
      <c r="D657" s="78">
        <f>Pressure!I657</f>
        <v>1.5059214621494855E-4</v>
      </c>
      <c r="E657" s="40">
        <f>Pressure!H657</f>
        <v>150.59214621494854</v>
      </c>
      <c r="F657" s="10">
        <f t="shared" si="78"/>
        <v>4.25</v>
      </c>
      <c r="G657" s="4">
        <f t="shared" si="77"/>
        <v>310752.1069968064</v>
      </c>
      <c r="H657" s="42">
        <f t="shared" si="79"/>
        <v>10.116647925247841</v>
      </c>
      <c r="I657" s="10">
        <f t="shared" si="80"/>
        <v>1.2872988341119744</v>
      </c>
      <c r="J657" s="4">
        <f t="shared" si="81"/>
        <v>1317.2282698426857</v>
      </c>
      <c r="K657" s="4">
        <f t="shared" si="83"/>
        <v>296.12613413126337</v>
      </c>
      <c r="L657" s="42">
        <f>Pressure!Q657</f>
        <v>0.76122516543966423</v>
      </c>
      <c r="M657" s="10">
        <f t="shared" si="84"/>
        <v>1.5565486795966845</v>
      </c>
      <c r="N657" s="10">
        <f t="shared" si="82"/>
        <v>2.5616829820695148</v>
      </c>
    </row>
    <row r="658" spans="3:14">
      <c r="C658" s="4">
        <f>Pressure!AB658*1000000</f>
        <v>6793175.7296587648</v>
      </c>
      <c r="D658" s="78">
        <f>Pressure!I658</f>
        <v>1.5059214621494855E-4</v>
      </c>
      <c r="E658" s="40">
        <f>Pressure!H658</f>
        <v>150.59214621494854</v>
      </c>
      <c r="F658" s="10">
        <f t="shared" si="78"/>
        <v>4.25</v>
      </c>
      <c r="G658" s="4">
        <f t="shared" si="77"/>
        <v>310675.91581816989</v>
      </c>
      <c r="H658" s="42">
        <f t="shared" si="79"/>
        <v>10.114686472409465</v>
      </c>
      <c r="I658" s="10">
        <f t="shared" si="80"/>
        <v>1.2872833413779714</v>
      </c>
      <c r="J658" s="4">
        <f t="shared" si="81"/>
        <v>1316.8894586239167</v>
      </c>
      <c r="K658" s="4">
        <f t="shared" si="83"/>
        <v>296.0499659691373</v>
      </c>
      <c r="L658" s="42">
        <f>Pressure!Q658</f>
        <v>0.76240679119997268</v>
      </c>
      <c r="M658" s="10">
        <f t="shared" si="84"/>
        <v>1.556270681820654</v>
      </c>
      <c r="N658" s="10">
        <f t="shared" si="82"/>
        <v>2.5616829820695148</v>
      </c>
    </row>
    <row r="659" spans="3:14">
      <c r="C659" s="4">
        <f>Pressure!AB659*1000000</f>
        <v>6791496.6391795995</v>
      </c>
      <c r="D659" s="78">
        <f>Pressure!I659</f>
        <v>1.5059214621494855E-4</v>
      </c>
      <c r="E659" s="40">
        <f>Pressure!H659</f>
        <v>150.59214621494854</v>
      </c>
      <c r="F659" s="10">
        <f t="shared" si="78"/>
        <v>4.25</v>
      </c>
      <c r="G659" s="4">
        <f t="shared" si="77"/>
        <v>310599.12508094835</v>
      </c>
      <c r="H659" s="42">
        <f t="shared" si="79"/>
        <v>10.112709499812334</v>
      </c>
      <c r="I659" s="10">
        <f t="shared" si="80"/>
        <v>1.2872677190387605</v>
      </c>
      <c r="J659" s="4">
        <f t="shared" si="81"/>
        <v>1316.5479812543076</v>
      </c>
      <c r="K659" s="4">
        <f t="shared" si="83"/>
        <v>295.97319842954624</v>
      </c>
      <c r="L659" s="42">
        <f>Pressure!Q659</f>
        <v>0.76358850939422329</v>
      </c>
      <c r="M659" s="10">
        <f t="shared" si="84"/>
        <v>1.5559904680624272</v>
      </c>
      <c r="N659" s="10">
        <f t="shared" si="82"/>
        <v>2.5616829820695148</v>
      </c>
    </row>
    <row r="660" spans="3:14">
      <c r="C660" s="4">
        <f>Pressure!AB660*1000000</f>
        <v>6789804.4411553135</v>
      </c>
      <c r="D660" s="78">
        <f>Pressure!I660</f>
        <v>1.5059214621494855E-4</v>
      </c>
      <c r="E660" s="40">
        <f>Pressure!H660</f>
        <v>150.59214621494854</v>
      </c>
      <c r="F660" s="10">
        <f t="shared" si="78"/>
        <v>4.25</v>
      </c>
      <c r="G660" s="4">
        <f t="shared" si="77"/>
        <v>310521.73488939984</v>
      </c>
      <c r="H660" s="42">
        <f t="shared" si="79"/>
        <v>10.11071700811995</v>
      </c>
      <c r="I660" s="10">
        <f t="shared" si="80"/>
        <v>1.287251966928924</v>
      </c>
      <c r="J660" s="4">
        <f t="shared" si="81"/>
        <v>1316.2038381974794</v>
      </c>
      <c r="K660" s="4">
        <f t="shared" si="83"/>
        <v>295.89583161671675</v>
      </c>
      <c r="L660" s="42">
        <f>Pressure!Q660</f>
        <v>0.76477032078005014</v>
      </c>
      <c r="M660" s="10">
        <f t="shared" si="84"/>
        <v>1.5557080381422352</v>
      </c>
      <c r="N660" s="10">
        <f t="shared" si="82"/>
        <v>2.5616829820695148</v>
      </c>
    </row>
    <row r="661" spans="3:14">
      <c r="C661" s="4">
        <f>Pressure!AB661*1000000</f>
        <v>6788099.1378863957</v>
      </c>
      <c r="D661" s="78">
        <f>Pressure!I661</f>
        <v>1.5059214621494855E-4</v>
      </c>
      <c r="E661" s="40">
        <f>Pressure!H661</f>
        <v>150.59214621494854</v>
      </c>
      <c r="F661" s="10">
        <f t="shared" si="78"/>
        <v>4.25</v>
      </c>
      <c r="G661" s="4">
        <f t="shared" si="77"/>
        <v>310443.74534873397</v>
      </c>
      <c r="H661" s="42">
        <f t="shared" si="79"/>
        <v>10.108708998003964</v>
      </c>
      <c r="I661" s="10">
        <f t="shared" si="80"/>
        <v>1.2872360848815914</v>
      </c>
      <c r="J661" s="4">
        <f t="shared" si="81"/>
        <v>1315.8570299212838</v>
      </c>
      <c r="K661" s="4">
        <f t="shared" si="83"/>
        <v>295.81786563582659</v>
      </c>
      <c r="L661" s="42">
        <f>Pressure!Q661</f>
        <v>0.7659522261156898</v>
      </c>
      <c r="M661" s="10">
        <f t="shared" si="84"/>
        <v>1.5554233918789686</v>
      </c>
      <c r="N661" s="10">
        <f t="shared" si="82"/>
        <v>2.5616829820695148</v>
      </c>
    </row>
    <row r="662" spans="3:14">
      <c r="C662" s="4">
        <f>Pressure!AB662*1000000</f>
        <v>6786380.7316941768</v>
      </c>
      <c r="D662" s="78">
        <f>Pressure!I662</f>
        <v>1.5059214621494855E-4</v>
      </c>
      <c r="E662" s="40">
        <f>Pressure!H662</f>
        <v>150.59214621494854</v>
      </c>
      <c r="F662" s="10">
        <f t="shared" si="78"/>
        <v>4.25</v>
      </c>
      <c r="G662" s="4">
        <f t="shared" si="77"/>
        <v>310365.15656511328</v>
      </c>
      <c r="H662" s="42">
        <f t="shared" si="79"/>
        <v>10.10668547014421</v>
      </c>
      <c r="I662" s="10">
        <f t="shared" si="80"/>
        <v>1.2872200727284349</v>
      </c>
      <c r="J662" s="4">
        <f t="shared" si="81"/>
        <v>1315.5075568978104</v>
      </c>
      <c r="K662" s="4">
        <f t="shared" si="83"/>
        <v>295.73930059300625</v>
      </c>
      <c r="L662" s="42">
        <f>Pressure!Q662</f>
        <v>0.7671342261599865</v>
      </c>
      <c r="M662" s="10">
        <f t="shared" si="84"/>
        <v>1.5551365290904604</v>
      </c>
      <c r="N662" s="10">
        <f t="shared" si="82"/>
        <v>2.5616829820695148</v>
      </c>
    </row>
    <row r="663" spans="3:14">
      <c r="C663" s="4">
        <f>Pressure!AB663*1000000</f>
        <v>6784649.2249207729</v>
      </c>
      <c r="D663" s="78">
        <f>Pressure!I663</f>
        <v>1.5059214621494855E-4</v>
      </c>
      <c r="E663" s="40">
        <f>Pressure!H663</f>
        <v>150.59214621494854</v>
      </c>
      <c r="F663" s="10">
        <f t="shared" si="78"/>
        <v>4.25</v>
      </c>
      <c r="G663" s="4">
        <f t="shared" si="77"/>
        <v>310285.96864565113</v>
      </c>
      <c r="H663" s="42">
        <f t="shared" si="79"/>
        <v>10.104646425228641</v>
      </c>
      <c r="I663" s="10">
        <f t="shared" si="80"/>
        <v>1.2872039302996654</v>
      </c>
      <c r="J663" s="4">
        <f t="shared" si="81"/>
        <v>1315.1554196033771</v>
      </c>
      <c r="K663" s="4">
        <f t="shared" si="83"/>
        <v>295.66013659533678</v>
      </c>
      <c r="L663" s="42">
        <f>Pressure!Q663</f>
        <v>0.76831632167239727</v>
      </c>
      <c r="M663" s="10">
        <f t="shared" si="84"/>
        <v>1.5548474495936124</v>
      </c>
      <c r="N663" s="10">
        <f t="shared" si="82"/>
        <v>2.5616829820695148</v>
      </c>
    </row>
    <row r="664" spans="3:14">
      <c r="C664" s="4">
        <f>Pressure!AB664*1000000</f>
        <v>6782904.6199291134</v>
      </c>
      <c r="D664" s="78">
        <f>Pressure!I664</f>
        <v>1.5059214621494855E-4</v>
      </c>
      <c r="E664" s="40">
        <f>Pressure!H664</f>
        <v>150.59214621494854</v>
      </c>
      <c r="F664" s="10">
        <f t="shared" si="78"/>
        <v>4.25</v>
      </c>
      <c r="G664" s="4">
        <f t="shared" si="77"/>
        <v>310206.18169841252</v>
      </c>
      <c r="H664" s="42">
        <f t="shared" si="79"/>
        <v>10.102591863953338</v>
      </c>
      <c r="I664" s="10">
        <f t="shared" si="80"/>
        <v>1.2871876574240273</v>
      </c>
      <c r="J664" s="4">
        <f t="shared" si="81"/>
        <v>1314.8006185185334</v>
      </c>
      <c r="K664" s="4">
        <f t="shared" si="83"/>
        <v>295.58037375085053</v>
      </c>
      <c r="L664" s="42">
        <f>Pressure!Q664</f>
        <v>0.7694985134129968</v>
      </c>
      <c r="M664" s="10">
        <f t="shared" si="84"/>
        <v>1.5545561532037866</v>
      </c>
      <c r="N664" s="10">
        <f t="shared" si="82"/>
        <v>2.5616829820695148</v>
      </c>
    </row>
    <row r="665" spans="3:14">
      <c r="C665" s="4">
        <f>Pressure!AB665*1000000</f>
        <v>6781146.9191031279</v>
      </c>
      <c r="D665" s="78">
        <f>Pressure!I665</f>
        <v>1.5059214621494855E-4</v>
      </c>
      <c r="E665" s="40">
        <f>Pressure!H665</f>
        <v>150.59214621494854</v>
      </c>
      <c r="F665" s="10">
        <f t="shared" si="78"/>
        <v>4.25</v>
      </c>
      <c r="G665" s="4">
        <f t="shared" si="77"/>
        <v>310125.79583242303</v>
      </c>
      <c r="H665" s="42">
        <f t="shared" si="79"/>
        <v>10.10052178702273</v>
      </c>
      <c r="I665" s="10">
        <f t="shared" si="80"/>
        <v>1.2871712539287965</v>
      </c>
      <c r="J665" s="4">
        <f t="shared" si="81"/>
        <v>1314.4431541280999</v>
      </c>
      <c r="K665" s="4">
        <f t="shared" si="83"/>
        <v>295.50001216854008</v>
      </c>
      <c r="L665" s="42">
        <f>Pressure!Q665</f>
        <v>0.7706808021424828</v>
      </c>
      <c r="M665" s="10">
        <f t="shared" si="84"/>
        <v>1.5542626397356867</v>
      </c>
      <c r="N665" s="10">
        <f t="shared" si="82"/>
        <v>2.5616829820695148</v>
      </c>
    </row>
    <row r="666" spans="3:14">
      <c r="C666" s="4">
        <f>Pressure!AB666*1000000</f>
        <v>6779376.1248474438</v>
      </c>
      <c r="D666" s="78">
        <f>Pressure!I666</f>
        <v>1.5059214621494855E-4</v>
      </c>
      <c r="E666" s="40">
        <f>Pressure!H666</f>
        <v>150.59214621494854</v>
      </c>
      <c r="F666" s="10">
        <f t="shared" si="78"/>
        <v>4.25</v>
      </c>
      <c r="G666" s="4">
        <f t="shared" si="77"/>
        <v>310044.81115765474</v>
      </c>
      <c r="H666" s="42">
        <f t="shared" si="79"/>
        <v>10.098436195149217</v>
      </c>
      <c r="I666" s="10">
        <f t="shared" si="80"/>
        <v>1.2871547196397726</v>
      </c>
      <c r="J666" s="4">
        <f t="shared" si="81"/>
        <v>1314.0830269211071</v>
      </c>
      <c r="K666" s="4">
        <f t="shared" si="83"/>
        <v>295.41905195834431</v>
      </c>
      <c r="L666" s="42">
        <f>Pressure!Q666</f>
        <v>0.77186318862218106</v>
      </c>
      <c r="M666" s="10">
        <f t="shared" si="84"/>
        <v>1.5539669090027426</v>
      </c>
      <c r="N666" s="10">
        <f t="shared" si="82"/>
        <v>2.5616829820695148</v>
      </c>
    </row>
    <row r="667" spans="3:14">
      <c r="C667" s="4">
        <f>Pressure!AB667*1000000</f>
        <v>6777592.2395877568</v>
      </c>
      <c r="D667" s="78">
        <f>Pressure!I667</f>
        <v>1.5059214621494855E-4</v>
      </c>
      <c r="E667" s="40">
        <f>Pressure!H667</f>
        <v>150.59214621494854</v>
      </c>
      <c r="F667" s="10">
        <f t="shared" si="78"/>
        <v>4.25</v>
      </c>
      <c r="G667" s="4">
        <f t="shared" si="77"/>
        <v>309963.2277850433</v>
      </c>
      <c r="H667" s="42">
        <f t="shared" si="79"/>
        <v>10.096335089053609</v>
      </c>
      <c r="I667" s="10">
        <f t="shared" si="80"/>
        <v>1.2871380543812785</v>
      </c>
      <c r="J667" s="4">
        <f t="shared" si="81"/>
        <v>1313.7202373908697</v>
      </c>
      <c r="K667" s="4">
        <f t="shared" si="83"/>
        <v>295.33749323116535</v>
      </c>
      <c r="L667" s="42">
        <f>Pressure!Q667</f>
        <v>0.77304567361405052</v>
      </c>
      <c r="M667" s="10">
        <f t="shared" si="84"/>
        <v>1.5536689608172429</v>
      </c>
      <c r="N667" s="10">
        <f t="shared" si="82"/>
        <v>2.5616829820695148</v>
      </c>
    </row>
    <row r="668" spans="3:14">
      <c r="C668" s="4">
        <f>Pressure!AB668*1000000</f>
        <v>6775795.2657706067</v>
      </c>
      <c r="D668" s="78">
        <f>Pressure!I668</f>
        <v>1.5059214621494855E-4</v>
      </c>
      <c r="E668" s="40">
        <f>Pressure!H668</f>
        <v>150.59214621494854</v>
      </c>
      <c r="F668" s="10">
        <f t="shared" si="78"/>
        <v>4.25</v>
      </c>
      <c r="G668" s="4">
        <f t="shared" ref="G668:G731" si="85">IF(C668/(1+(k-1)/2*N668^2)^(k/(k-1))&lt;patm*1000000,patm*1000000,C668/(1+(k-1)/2*N668^2)^(k/(k-1)))</f>
        <v>309881.04582647758</v>
      </c>
      <c r="H668" s="42">
        <f t="shared" si="79"/>
        <v>10.094218469464829</v>
      </c>
      <c r="I668" s="10">
        <f t="shared" si="80"/>
        <v>1.2871212579761526</v>
      </c>
      <c r="J668" s="4">
        <f t="shared" si="81"/>
        <v>1313.3547860349415</v>
      </c>
      <c r="K668" s="4">
        <f t="shared" si="83"/>
        <v>295.25533609885832</v>
      </c>
      <c r="L668" s="42">
        <f>Pressure!Q668</f>
        <v>0.77422825788068839</v>
      </c>
      <c r="M668" s="10">
        <f t="shared" si="84"/>
        <v>1.5533687949903325</v>
      </c>
      <c r="N668" s="10">
        <f t="shared" si="82"/>
        <v>2.5616829820695148</v>
      </c>
    </row>
    <row r="669" spans="3:14">
      <c r="C669" s="4">
        <f>Pressure!AB669*1000000</f>
        <v>6773985.2058634246</v>
      </c>
      <c r="D669" s="78">
        <f>Pressure!I669</f>
        <v>1.5059214621494855E-4</v>
      </c>
      <c r="E669" s="40">
        <f>Pressure!H669</f>
        <v>150.59214621494854</v>
      </c>
      <c r="F669" s="10">
        <f t="shared" ref="F669:F732" si="86">aexit/E669</f>
        <v>4.25</v>
      </c>
      <c r="G669" s="4">
        <f t="shared" si="85"/>
        <v>309798.26539480197</v>
      </c>
      <c r="H669" s="42">
        <f t="shared" ref="H669:H732" si="87">1/(((k+1)/2)^(1/(k-1))*(patm*1000000/C669)^(1/k)*SQRT((k+1)/(k-1)*(1-(patm*1000000/C669)^((k-1)/k))))</f>
        <v>10.092086337119982</v>
      </c>
      <c r="I669" s="10">
        <f t="shared" ref="I669:I732" si="88">etanoz*SQRT(2*k^2/(k-1)*(2/(k+1))^((k+1)/(k-1))*(1-(G669/C669)^((k-1)/k)))+(G669-patm*1000000)/C669*(aexit/E669)</f>
        <v>1.2871043302457457</v>
      </c>
      <c r="J669" s="4">
        <f t="shared" ref="J669:J732" si="89">I669*D669*C669</f>
        <v>1312.9866733551253</v>
      </c>
      <c r="K669" s="4">
        <f t="shared" si="83"/>
        <v>295.17258067423347</v>
      </c>
      <c r="L669" s="42">
        <f>Pressure!Q669</f>
        <v>0.77541094218533546</v>
      </c>
      <c r="M669" s="10">
        <f t="shared" si="84"/>
        <v>1.5530664113322625</v>
      </c>
      <c r="N669" s="10">
        <f t="shared" si="82"/>
        <v>2.5616829820695148</v>
      </c>
    </row>
    <row r="670" spans="3:14">
      <c r="C670" s="4">
        <f>Pressure!AB670*1000000</f>
        <v>6772162.0623546923</v>
      </c>
      <c r="D670" s="78">
        <f>Pressure!I670</f>
        <v>1.5059214621494855E-4</v>
      </c>
      <c r="E670" s="40">
        <f>Pressure!H670</f>
        <v>150.59214621494854</v>
      </c>
      <c r="F670" s="10">
        <f t="shared" si="86"/>
        <v>4.25</v>
      </c>
      <c r="G670" s="4">
        <f t="shared" si="85"/>
        <v>309714.88660382351</v>
      </c>
      <c r="H670" s="42">
        <f t="shared" si="87"/>
        <v>10.089938692764532</v>
      </c>
      <c r="I670" s="10">
        <f t="shared" si="88"/>
        <v>1.2870872710099168</v>
      </c>
      <c r="J670" s="4">
        <f t="shared" si="89"/>
        <v>1312.6158998575047</v>
      </c>
      <c r="K670" s="4">
        <f t="shared" si="83"/>
        <v>295.08922707106353</v>
      </c>
      <c r="L670" s="42">
        <f>Pressure!Q670</f>
        <v>0.77659372729188103</v>
      </c>
      <c r="M670" s="10">
        <f t="shared" si="84"/>
        <v>1.5527618096518112</v>
      </c>
      <c r="N670" s="10">
        <f t="shared" ref="N670:N733" si="90">N669-1/834*(me-mef)</f>
        <v>2.5616829820695148</v>
      </c>
    </row>
    <row r="671" spans="3:14">
      <c r="C671" s="4">
        <f>Pressure!AB671*1000000</f>
        <v>6770325.8377539059</v>
      </c>
      <c r="D671" s="78">
        <f>Pressure!I671</f>
        <v>1.5059214621494855E-4</v>
      </c>
      <c r="E671" s="40">
        <f>Pressure!H671</f>
        <v>150.59214621494854</v>
      </c>
      <c r="F671" s="10">
        <f t="shared" si="86"/>
        <v>4.25</v>
      </c>
      <c r="G671" s="4">
        <f t="shared" si="85"/>
        <v>309630.90956831025</v>
      </c>
      <c r="H671" s="42">
        <f t="shared" si="87"/>
        <v>10.08777553715221</v>
      </c>
      <c r="I671" s="10">
        <f t="shared" si="88"/>
        <v>1.2870700800870292</v>
      </c>
      <c r="J671" s="4">
        <f t="shared" si="89"/>
        <v>1312.2424660524368</v>
      </c>
      <c r="K671" s="4">
        <f t="shared" si="83"/>
        <v>295.00527540408183</v>
      </c>
      <c r="L671" s="42">
        <f>Pressure!Q671</f>
        <v>0.77777661396486819</v>
      </c>
      <c r="M671" s="10">
        <f t="shared" si="84"/>
        <v>1.552454989756862</v>
      </c>
      <c r="N671" s="10">
        <f t="shared" si="90"/>
        <v>2.5616829820695148</v>
      </c>
    </row>
    <row r="672" spans="3:14">
      <c r="C672" s="4">
        <f>Pressure!AB672*1000000</f>
        <v>6768476.5345914103</v>
      </c>
      <c r="D672" s="78">
        <f>Pressure!I672</f>
        <v>1.5059214621494855E-4</v>
      </c>
      <c r="E672" s="40">
        <f>Pressure!H672</f>
        <v>150.59214621494854</v>
      </c>
      <c r="F672" s="10">
        <f t="shared" si="86"/>
        <v>4.25</v>
      </c>
      <c r="G672" s="4">
        <f t="shared" si="85"/>
        <v>309546.3344039839</v>
      </c>
      <c r="H672" s="42">
        <f t="shared" si="87"/>
        <v>10.085596871044862</v>
      </c>
      <c r="I672" s="10">
        <f t="shared" si="88"/>
        <v>1.2870527572939425</v>
      </c>
      <c r="J672" s="4">
        <f t="shared" si="89"/>
        <v>1311.8663724545188</v>
      </c>
      <c r="K672" s="4">
        <f t="shared" si="83"/>
        <v>294.92072578897506</v>
      </c>
      <c r="L672" s="42">
        <f>Pressure!Q672</f>
        <v>0.77895960296949918</v>
      </c>
      <c r="M672" s="10">
        <f t="shared" si="84"/>
        <v>1.5521459514543574</v>
      </c>
      <c r="N672" s="10">
        <f t="shared" si="90"/>
        <v>2.5616829820695148</v>
      </c>
    </row>
    <row r="673" spans="3:14">
      <c r="C673" s="4">
        <f>Pressure!AB673*1000000</f>
        <v>6766614.155418748</v>
      </c>
      <c r="D673" s="78">
        <f>Pressure!I673</f>
        <v>1.5059214621494855E-4</v>
      </c>
      <c r="E673" s="40">
        <f>Pressure!H673</f>
        <v>150.59214621494854</v>
      </c>
      <c r="F673" s="10">
        <f t="shared" si="86"/>
        <v>4.25</v>
      </c>
      <c r="G673" s="4">
        <f t="shared" si="85"/>
        <v>309461.16122753546</v>
      </c>
      <c r="H673" s="42">
        <f t="shared" si="87"/>
        <v>10.083402695212818</v>
      </c>
      <c r="I673" s="10">
        <f t="shared" si="88"/>
        <v>1.2870353024460135</v>
      </c>
      <c r="J673" s="4">
        <f t="shared" si="89"/>
        <v>1311.4876195826596</v>
      </c>
      <c r="K673" s="4">
        <f t="shared" si="83"/>
        <v>294.83557834239906</v>
      </c>
      <c r="L673" s="42">
        <f>Pressure!Q673</f>
        <v>0.78014269507164014</v>
      </c>
      <c r="M673" s="10">
        <f t="shared" si="84"/>
        <v>1.5518346945495711</v>
      </c>
      <c r="N673" s="10">
        <f t="shared" si="90"/>
        <v>2.5616829820695148</v>
      </c>
    </row>
    <row r="674" spans="3:14">
      <c r="C674" s="4">
        <f>Pressure!AB674*1000000</f>
        <v>6764738.7028082963</v>
      </c>
      <c r="D674" s="78">
        <f>Pressure!I674</f>
        <v>1.5059214621494855E-4</v>
      </c>
      <c r="E674" s="40">
        <f>Pressure!H674</f>
        <v>150.59214621494854</v>
      </c>
      <c r="F674" s="10">
        <f t="shared" si="86"/>
        <v>4.25</v>
      </c>
      <c r="G674" s="4">
        <f t="shared" si="85"/>
        <v>309375.39015660883</v>
      </c>
      <c r="H674" s="42">
        <f t="shared" si="87"/>
        <v>10.081193010434445</v>
      </c>
      <c r="I674" s="10">
        <f t="shared" si="88"/>
        <v>1.287017715357085</v>
      </c>
      <c r="J674" s="4">
        <f t="shared" si="89"/>
        <v>1311.1062079600042</v>
      </c>
      <c r="K674" s="4">
        <f t="shared" si="83"/>
        <v>294.74983318196217</v>
      </c>
      <c r="L674" s="42">
        <f>Pressure!Q674</f>
        <v>0.7813258910378269</v>
      </c>
      <c r="M674" s="10">
        <f t="shared" si="84"/>
        <v>1.5515212188473975</v>
      </c>
      <c r="N674" s="10">
        <f t="shared" si="90"/>
        <v>2.5616829820695148</v>
      </c>
    </row>
    <row r="675" spans="3:14">
      <c r="C675" s="4">
        <f>Pressure!AB675*1000000</f>
        <v>6762850.1793537037</v>
      </c>
      <c r="D675" s="78">
        <f>Pressure!I675</f>
        <v>1.5059214621494855E-4</v>
      </c>
      <c r="E675" s="40">
        <f>Pressure!H675</f>
        <v>150.59214621494854</v>
      </c>
      <c r="F675" s="10">
        <f t="shared" si="86"/>
        <v>4.25</v>
      </c>
      <c r="G675" s="4">
        <f t="shared" si="85"/>
        <v>309289.0213098207</v>
      </c>
      <c r="H675" s="42">
        <f t="shared" si="87"/>
        <v>10.078967817496691</v>
      </c>
      <c r="I675" s="10">
        <f t="shared" si="88"/>
        <v>1.2869999958394875</v>
      </c>
      <c r="J675" s="4">
        <f t="shared" si="89"/>
        <v>1310.7221381140243</v>
      </c>
      <c r="K675" s="4">
        <f t="shared" si="83"/>
        <v>294.66349042624529</v>
      </c>
      <c r="L675" s="42">
        <f>Pressure!Q675</f>
        <v>0.78250919163526977</v>
      </c>
      <c r="M675" s="10">
        <f t="shared" si="84"/>
        <v>1.5512055241510265</v>
      </c>
      <c r="N675" s="10">
        <f t="shared" si="90"/>
        <v>2.5616829820695148</v>
      </c>
    </row>
    <row r="676" spans="3:14">
      <c r="C676" s="4">
        <f>Pressure!AB676*1000000</f>
        <v>6760948.5876695393</v>
      </c>
      <c r="D676" s="78">
        <f>Pressure!I676</f>
        <v>1.5059214621494855E-4</v>
      </c>
      <c r="E676" s="40">
        <f>Pressure!H676</f>
        <v>150.59214621494854</v>
      </c>
      <c r="F676" s="10">
        <f t="shared" si="86"/>
        <v>4.25</v>
      </c>
      <c r="G676" s="4">
        <f t="shared" si="85"/>
        <v>309202.05480674456</v>
      </c>
      <c r="H676" s="42">
        <f t="shared" si="87"/>
        <v>10.076727117194606</v>
      </c>
      <c r="I676" s="10">
        <f t="shared" si="88"/>
        <v>1.2869821437040296</v>
      </c>
      <c r="J676" s="4">
        <f t="shared" si="89"/>
        <v>1310.3354105764458</v>
      </c>
      <c r="K676" s="4">
        <f t="shared" si="83"/>
        <v>294.57655019478574</v>
      </c>
      <c r="L676" s="42">
        <f>Pressure!Q676</f>
        <v>0.78369259763185894</v>
      </c>
      <c r="M676" s="10">
        <f t="shared" si="84"/>
        <v>1.5508876102628073</v>
      </c>
      <c r="N676" s="10">
        <f t="shared" si="90"/>
        <v>2.5616829820695148</v>
      </c>
    </row>
    <row r="677" spans="3:14">
      <c r="C677" s="4">
        <f>Pressure!AB677*1000000</f>
        <v>6759033.9303915063</v>
      </c>
      <c r="D677" s="78">
        <f>Pressure!I677</f>
        <v>1.5059214621494855E-4</v>
      </c>
      <c r="E677" s="40">
        <f>Pressure!H677</f>
        <v>150.59214621494854</v>
      </c>
      <c r="F677" s="10">
        <f t="shared" si="86"/>
        <v>4.25</v>
      </c>
      <c r="G677" s="4">
        <f t="shared" si="85"/>
        <v>309114.49076792045</v>
      </c>
      <c r="H677" s="42">
        <f t="shared" si="87"/>
        <v>10.074470910331616</v>
      </c>
      <c r="I677" s="10">
        <f t="shared" si="88"/>
        <v>1.2869641587599951</v>
      </c>
      <c r="J677" s="4">
        <f t="shared" si="89"/>
        <v>1309.9460258832928</v>
      </c>
      <c r="K677" s="4">
        <f t="shared" si="83"/>
        <v>294.48901260808708</v>
      </c>
      <c r="L677" s="42">
        <f>Pressure!Q677</f>
        <v>0.78487610979616973</v>
      </c>
      <c r="M677" s="10">
        <f t="shared" si="84"/>
        <v>1.5505674769839188</v>
      </c>
      <c r="N677" s="10">
        <f t="shared" si="90"/>
        <v>2.5616829820695148</v>
      </c>
    </row>
    <row r="678" spans="3:14">
      <c r="C678" s="4">
        <f>Pressure!AB678*1000000</f>
        <v>6757106.210176507</v>
      </c>
      <c r="D678" s="78">
        <f>Pressure!I678</f>
        <v>1.5059214621494855E-4</v>
      </c>
      <c r="E678" s="40">
        <f>Pressure!H678</f>
        <v>150.59214621494854</v>
      </c>
      <c r="F678" s="10">
        <f t="shared" si="86"/>
        <v>4.25</v>
      </c>
      <c r="G678" s="4">
        <f t="shared" si="85"/>
        <v>309026.3293148579</v>
      </c>
      <c r="H678" s="42">
        <f t="shared" si="87"/>
        <v>10.072199197719595</v>
      </c>
      <c r="I678" s="10">
        <f t="shared" si="88"/>
        <v>1.2869460408151399</v>
      </c>
      <c r="J678" s="4">
        <f t="shared" si="89"/>
        <v>1309.5539845749011</v>
      </c>
      <c r="K678" s="4">
        <f t="shared" si="83"/>
        <v>294.40087778762222</v>
      </c>
      <c r="L678" s="42">
        <f>Pressure!Q678</f>
        <v>0.78605972889746767</v>
      </c>
      <c r="M678" s="10">
        <f t="shared" si="84"/>
        <v>1.550245124114235</v>
      </c>
      <c r="N678" s="10">
        <f t="shared" si="90"/>
        <v>2.5616829820695148</v>
      </c>
    </row>
    <row r="679" spans="3:14">
      <c r="C679" s="4">
        <f>Pressure!AB679*1000000</f>
        <v>6755165.4297024608</v>
      </c>
      <c r="D679" s="78">
        <f>Pressure!I679</f>
        <v>1.5059214621494855E-4</v>
      </c>
      <c r="E679" s="40">
        <f>Pressure!H679</f>
        <v>150.59214621494854</v>
      </c>
      <c r="F679" s="10">
        <f t="shared" si="86"/>
        <v>4.25</v>
      </c>
      <c r="G679" s="4">
        <f t="shared" si="85"/>
        <v>308937.57057002757</v>
      </c>
      <c r="H679" s="42">
        <f t="shared" si="87"/>
        <v>10.06991198017861</v>
      </c>
      <c r="I679" s="10">
        <f t="shared" si="88"/>
        <v>1.2869277896756826</v>
      </c>
      <c r="J679" s="4">
        <f t="shared" si="89"/>
        <v>1309.1592871958799</v>
      </c>
      <c r="K679" s="4">
        <f t="shared" si="83"/>
        <v>294.31214585582478</v>
      </c>
      <c r="L679" s="42">
        <f>Pressure!Q679</f>
        <v>0.78724345570571408</v>
      </c>
      <c r="M679" s="10">
        <f t="shared" si="84"/>
        <v>1.5499205514528704</v>
      </c>
      <c r="N679" s="10">
        <f t="shared" si="90"/>
        <v>2.5616829820695148</v>
      </c>
    </row>
    <row r="680" spans="3:14">
      <c r="C680" s="4">
        <f>Pressure!AB680*1000000</f>
        <v>6753211.5916686198</v>
      </c>
      <c r="D680" s="78">
        <f>Pressure!I680</f>
        <v>1.5059214621494855E-4</v>
      </c>
      <c r="E680" s="40">
        <f>Pressure!H680</f>
        <v>150.59214621494854</v>
      </c>
      <c r="F680" s="10">
        <f t="shared" si="86"/>
        <v>4.25</v>
      </c>
      <c r="G680" s="4">
        <f t="shared" si="85"/>
        <v>308848.21465687582</v>
      </c>
      <c r="H680" s="42">
        <f t="shared" si="87"/>
        <v>10.067609258537301</v>
      </c>
      <c r="I680" s="10">
        <f t="shared" si="88"/>
        <v>1.2869094051463048</v>
      </c>
      <c r="J680" s="4">
        <f t="shared" si="89"/>
        <v>1308.7619342951773</v>
      </c>
      <c r="K680" s="4">
        <f t="shared" si="83"/>
        <v>294.22281693610387</v>
      </c>
      <c r="L680" s="42">
        <f>Pressure!Q680</f>
        <v>0.78842729099157105</v>
      </c>
      <c r="M680" s="10">
        <f t="shared" si="84"/>
        <v>1.5495937587974484</v>
      </c>
      <c r="N680" s="10">
        <f t="shared" si="90"/>
        <v>2.5616829820695148</v>
      </c>
    </row>
    <row r="681" spans="3:14">
      <c r="C681" s="4">
        <f>Pressure!AB681*1000000</f>
        <v>6751244.6987952897</v>
      </c>
      <c r="D681" s="78">
        <f>Pressure!I681</f>
        <v>1.5059214621494855E-4</v>
      </c>
      <c r="E681" s="40">
        <f>Pressure!H681</f>
        <v>150.59214621494854</v>
      </c>
      <c r="F681" s="10">
        <f t="shared" si="86"/>
        <v>4.25</v>
      </c>
      <c r="G681" s="4">
        <f t="shared" si="85"/>
        <v>308758.26169981185</v>
      </c>
      <c r="H681" s="42">
        <f t="shared" si="87"/>
        <v>10.065291033632551</v>
      </c>
      <c r="I681" s="10">
        <f t="shared" si="88"/>
        <v>1.2868908870301425</v>
      </c>
      <c r="J681" s="4">
        <f t="shared" si="89"/>
        <v>1308.3619264260235</v>
      </c>
      <c r="K681" s="4">
        <f t="shared" si="83"/>
        <v>294.13289115283118</v>
      </c>
      <c r="L681" s="42">
        <f>Pressure!Q681</f>
        <v>0.789611235526407</v>
      </c>
      <c r="M681" s="10">
        <f t="shared" si="84"/>
        <v>1.5492647459448081</v>
      </c>
      <c r="N681" s="10">
        <f t="shared" si="90"/>
        <v>2.5616829820695148</v>
      </c>
    </row>
    <row r="682" spans="3:14">
      <c r="C682" s="4">
        <f>Pressure!AB682*1000000</f>
        <v>6749264.7538239136</v>
      </c>
      <c r="D682" s="78">
        <f>Pressure!I682</f>
        <v>1.5059214621494855E-4</v>
      </c>
      <c r="E682" s="40">
        <f>Pressure!H682</f>
        <v>150.59214621494854</v>
      </c>
      <c r="F682" s="10">
        <f t="shared" si="86"/>
        <v>4.25</v>
      </c>
      <c r="G682" s="4">
        <f t="shared" si="85"/>
        <v>308667.71182421152</v>
      </c>
      <c r="H682" s="42">
        <f t="shared" si="87"/>
        <v>10.06295730630953</v>
      </c>
      <c r="I682" s="10">
        <f t="shared" si="88"/>
        <v>1.2868722351287811</v>
      </c>
      <c r="J682" s="4">
        <f t="shared" si="89"/>
        <v>1307.9592641459465</v>
      </c>
      <c r="K682" s="4">
        <f t="shared" si="83"/>
        <v>294.04236863134446</v>
      </c>
      <c r="L682" s="42">
        <f>Pressure!Q682</f>
        <v>0.79079529008230187</v>
      </c>
      <c r="M682" s="10">
        <f t="shared" si="84"/>
        <v>1.548933512690523</v>
      </c>
      <c r="N682" s="10">
        <f t="shared" si="90"/>
        <v>2.5616829820695148</v>
      </c>
    </row>
    <row r="683" spans="3:14">
      <c r="C683" s="4">
        <f>Pressure!AB683*1000000</f>
        <v>6747271.7595173102</v>
      </c>
      <c r="D683" s="78">
        <f>Pressure!I683</f>
        <v>1.5059214621494855E-4</v>
      </c>
      <c r="E683" s="40">
        <f>Pressure!H683</f>
        <v>150.59214621494854</v>
      </c>
      <c r="F683" s="10">
        <f t="shared" si="86"/>
        <v>4.25</v>
      </c>
      <c r="G683" s="4">
        <f t="shared" si="85"/>
        <v>308576.56515642826</v>
      </c>
      <c r="H683" s="42">
        <f t="shared" si="87"/>
        <v>10.060608077422016</v>
      </c>
      <c r="I683" s="10">
        <f t="shared" si="88"/>
        <v>1.286853449242253</v>
      </c>
      <c r="J683" s="4">
        <f t="shared" si="89"/>
        <v>1307.5539480168218</v>
      </c>
      <c r="K683" s="4">
        <f t="shared" si="83"/>
        <v>293.95124949795911</v>
      </c>
      <c r="L683" s="42">
        <f>Pressure!Q683</f>
        <v>0.79197945543205228</v>
      </c>
      <c r="M683" s="10">
        <f t="shared" si="84"/>
        <v>1.5486000588287716</v>
      </c>
      <c r="N683" s="10">
        <f t="shared" si="90"/>
        <v>2.5616829820695148</v>
      </c>
    </row>
    <row r="684" spans="3:14">
      <c r="C684" s="4">
        <f>Pressure!AB684*1000000</f>
        <v>6745265.7186595518</v>
      </c>
      <c r="D684" s="78">
        <f>Pressure!I684</f>
        <v>1.5059214621494855E-4</v>
      </c>
      <c r="E684" s="40">
        <f>Pressure!H684</f>
        <v>150.59214621494854</v>
      </c>
      <c r="F684" s="10">
        <f t="shared" si="86"/>
        <v>4.25</v>
      </c>
      <c r="G684" s="4">
        <f t="shared" si="85"/>
        <v>308484.82182378758</v>
      </c>
      <c r="H684" s="42">
        <f t="shared" si="87"/>
        <v>10.058243347832203</v>
      </c>
      <c r="I684" s="10">
        <f t="shared" si="88"/>
        <v>1.2868345291690313</v>
      </c>
      <c r="J684" s="4">
        <f t="shared" si="89"/>
        <v>1307.1459786048483</v>
      </c>
      <c r="K684" s="4">
        <f t="shared" si="83"/>
        <v>293.85953387996233</v>
      </c>
      <c r="L684" s="42">
        <f>Pressure!Q684</f>
        <v>0.79316373234917714</v>
      </c>
      <c r="M684" s="10">
        <f t="shared" si="84"/>
        <v>1.5482643841530546</v>
      </c>
      <c r="N684" s="10">
        <f t="shared" si="90"/>
        <v>2.5616829820695148</v>
      </c>
    </row>
    <row r="685" spans="3:14">
      <c r="C685" s="4">
        <f>Pressure!AB685*1000000</f>
        <v>6743246.6340558603</v>
      </c>
      <c r="D685" s="78">
        <f>Pressure!I685</f>
        <v>1.5059214621494855E-4</v>
      </c>
      <c r="E685" s="40">
        <f>Pressure!H685</f>
        <v>150.59214621494854</v>
      </c>
      <c r="F685" s="10">
        <f t="shared" si="86"/>
        <v>4.25</v>
      </c>
      <c r="G685" s="4">
        <f t="shared" si="85"/>
        <v>308392.48195458215</v>
      </c>
      <c r="H685" s="42">
        <f t="shared" si="87"/>
        <v>10.055863118410588</v>
      </c>
      <c r="I685" s="10">
        <f t="shared" si="88"/>
        <v>1.2868154747060228</v>
      </c>
      <c r="J685" s="4">
        <f t="shared" si="89"/>
        <v>1306.7353564805244</v>
      </c>
      <c r="K685" s="4">
        <f t="shared" si="83"/>
        <v>293.76722190560776</v>
      </c>
      <c r="L685" s="42">
        <f>Pressure!Q685</f>
        <v>0.7943481216079229</v>
      </c>
      <c r="M685" s="10">
        <f t="shared" si="84"/>
        <v>1.5479264884555644</v>
      </c>
      <c r="N685" s="10">
        <f t="shared" si="90"/>
        <v>2.5616829820695148</v>
      </c>
    </row>
    <row r="686" spans="3:14">
      <c r="C686" s="4">
        <f>Pressure!AB686*1000000</f>
        <v>6741214.5085327653</v>
      </c>
      <c r="D686" s="78">
        <f>Pressure!I686</f>
        <v>1.5059214621494855E-4</v>
      </c>
      <c r="E686" s="40">
        <f>Pressure!H686</f>
        <v>150.59214621494854</v>
      </c>
      <c r="F686" s="10">
        <f t="shared" si="86"/>
        <v>4.25</v>
      </c>
      <c r="G686" s="4">
        <f t="shared" si="85"/>
        <v>308299.54567807913</v>
      </c>
      <c r="H686" s="42">
        <f t="shared" si="87"/>
        <v>10.053467390036126</v>
      </c>
      <c r="I686" s="10">
        <f t="shared" si="88"/>
        <v>1.286796285648564</v>
      </c>
      <c r="J686" s="4">
        <f t="shared" si="89"/>
        <v>1306.3220822186829</v>
      </c>
      <c r="K686" s="4">
        <f t="shared" si="83"/>
        <v>293.67431370412368</v>
      </c>
      <c r="L686" s="42">
        <f>Pressure!Q686</f>
        <v>0.79553262398326874</v>
      </c>
      <c r="M686" s="10">
        <f t="shared" si="84"/>
        <v>1.5475863715271663</v>
      </c>
      <c r="N686" s="10">
        <f t="shared" si="90"/>
        <v>2.5616829820695148</v>
      </c>
    </row>
    <row r="687" spans="3:14">
      <c r="C687" s="4">
        <f>Pressure!AB687*1000000</f>
        <v>6739169.3449382419</v>
      </c>
      <c r="D687" s="78">
        <f>Pressure!I687</f>
        <v>1.5059214621494855E-4</v>
      </c>
      <c r="E687" s="40">
        <f>Pressure!H687</f>
        <v>150.59214621494854</v>
      </c>
      <c r="F687" s="10">
        <f t="shared" si="86"/>
        <v>4.25</v>
      </c>
      <c r="G687" s="4">
        <f t="shared" si="85"/>
        <v>308206.01312452654</v>
      </c>
      <c r="H687" s="42">
        <f t="shared" si="87"/>
        <v>10.051056163596396</v>
      </c>
      <c r="I687" s="10">
        <f t="shared" si="88"/>
        <v>1.2867769617904186</v>
      </c>
      <c r="J687" s="4">
        <f t="shared" si="89"/>
        <v>1305.9061563985179</v>
      </c>
      <c r="K687" s="4">
        <f t="shared" si="83"/>
        <v>293.5808094057187</v>
      </c>
      <c r="L687" s="42">
        <f>Pressure!Q687</f>
        <v>0.79671724025093227</v>
      </c>
      <c r="M687" s="10">
        <f t="shared" si="84"/>
        <v>1.5472440331579924</v>
      </c>
      <c r="N687" s="10">
        <f t="shared" si="90"/>
        <v>2.5616829820695148</v>
      </c>
    </row>
    <row r="688" spans="3:14">
      <c r="C688" s="4">
        <f>Pressure!AB688*1000000</f>
        <v>6737111.1461413968</v>
      </c>
      <c r="D688" s="78">
        <f>Pressure!I688</f>
        <v>1.5059214621494855E-4</v>
      </c>
      <c r="E688" s="40">
        <f>Pressure!H688</f>
        <v>150.59214621494854</v>
      </c>
      <c r="F688" s="10">
        <f t="shared" si="86"/>
        <v>4.25</v>
      </c>
      <c r="G688" s="4">
        <f t="shared" si="85"/>
        <v>308111.88442513871</v>
      </c>
      <c r="H688" s="42">
        <f t="shared" si="87"/>
        <v>10.048629439987218</v>
      </c>
      <c r="I688" s="10">
        <f t="shared" si="88"/>
        <v>1.2867575029237666</v>
      </c>
      <c r="J688" s="4">
        <f t="shared" si="89"/>
        <v>1305.4875796035205</v>
      </c>
      <c r="K688" s="4">
        <f t="shared" si="83"/>
        <v>293.48670914156753</v>
      </c>
      <c r="L688" s="42">
        <f>Pressure!Q688</f>
        <v>0.7979019711873746</v>
      </c>
      <c r="M688" s="10">
        <f t="shared" si="84"/>
        <v>1.5468994731366716</v>
      </c>
      <c r="N688" s="10">
        <f t="shared" si="90"/>
        <v>2.5616829820695148</v>
      </c>
    </row>
    <row r="689" spans="3:14">
      <c r="C689" s="4">
        <f>Pressure!AB689*1000000</f>
        <v>6735039.9150328869</v>
      </c>
      <c r="D689" s="78">
        <f>Pressure!I689</f>
        <v>1.5059214621494855E-4</v>
      </c>
      <c r="E689" s="40">
        <f>Pressure!H689</f>
        <v>150.59214621494854</v>
      </c>
      <c r="F689" s="10">
        <f t="shared" si="86"/>
        <v>4.25</v>
      </c>
      <c r="G689" s="4">
        <f t="shared" si="85"/>
        <v>308017.15971211559</v>
      </c>
      <c r="H689" s="42">
        <f t="shared" si="87"/>
        <v>10.04618722011312</v>
      </c>
      <c r="I689" s="10">
        <f t="shared" si="88"/>
        <v>1.2867379088392048</v>
      </c>
      <c r="J689" s="4">
        <f t="shared" si="89"/>
        <v>1305.0663524215656</v>
      </c>
      <c r="K689" s="4">
        <f t="shared" si="83"/>
        <v>293.39201304383022</v>
      </c>
      <c r="L689" s="42">
        <f>Pressure!Q689</f>
        <v>0.79908681756980593</v>
      </c>
      <c r="M689" s="10">
        <f t="shared" si="84"/>
        <v>1.5465526912508987</v>
      </c>
      <c r="N689" s="10">
        <f t="shared" si="90"/>
        <v>2.5616829820695148</v>
      </c>
    </row>
    <row r="690" spans="3:14">
      <c r="C690" s="4">
        <f>Pressure!AB690*1000000</f>
        <v>6732955.6545247119</v>
      </c>
      <c r="D690" s="78">
        <f>Pressure!I690</f>
        <v>1.5059214621494855E-4</v>
      </c>
      <c r="E690" s="40">
        <f>Pressure!H690</f>
        <v>150.59214621494854</v>
      </c>
      <c r="F690" s="10">
        <f t="shared" si="86"/>
        <v>4.25</v>
      </c>
      <c r="G690" s="4">
        <f t="shared" si="85"/>
        <v>307921.8391186333</v>
      </c>
      <c r="H690" s="42">
        <f t="shared" si="87"/>
        <v>10.043729504887088</v>
      </c>
      <c r="I690" s="10">
        <f t="shared" si="88"/>
        <v>1.2867181793257378</v>
      </c>
      <c r="J690" s="4">
        <f t="shared" si="89"/>
        <v>1304.6424754448669</v>
      </c>
      <c r="K690" s="4">
        <f t="shared" si="83"/>
        <v>293.29672124564252</v>
      </c>
      <c r="L690" s="42">
        <f>Pressure!Q690</f>
        <v>0.80027178017619083</v>
      </c>
      <c r="M690" s="10">
        <f t="shared" si="84"/>
        <v>1.546203687287143</v>
      </c>
      <c r="N690" s="10">
        <f t="shared" si="90"/>
        <v>2.5616829820695148</v>
      </c>
    </row>
    <row r="691" spans="3:14">
      <c r="C691" s="4">
        <f>Pressure!AB691*1000000</f>
        <v>6730858.3675501412</v>
      </c>
      <c r="D691" s="78">
        <f>Pressure!I691</f>
        <v>1.5059214621494855E-4</v>
      </c>
      <c r="E691" s="40">
        <f>Pressure!H691</f>
        <v>150.59214621494854</v>
      </c>
      <c r="F691" s="10">
        <f t="shared" si="86"/>
        <v>4.25</v>
      </c>
      <c r="G691" s="4">
        <f t="shared" si="85"/>
        <v>307825.92277884047</v>
      </c>
      <c r="H691" s="42">
        <f t="shared" si="87"/>
        <v>10.041256295230488</v>
      </c>
      <c r="I691" s="10">
        <f t="shared" si="88"/>
        <v>1.2866983141707728</v>
      </c>
      <c r="J691" s="4">
        <f t="shared" si="89"/>
        <v>1304.2159492699654</v>
      </c>
      <c r="K691" s="4">
        <f t="shared" si="83"/>
        <v>293.20083388111271</v>
      </c>
      <c r="L691" s="42">
        <f>Pressure!Q691</f>
        <v>0.80145685978525394</v>
      </c>
      <c r="M691" s="10">
        <f t="shared" si="84"/>
        <v>1.5458524610310287</v>
      </c>
      <c r="N691" s="10">
        <f t="shared" si="90"/>
        <v>2.5616829820695148</v>
      </c>
    </row>
    <row r="692" spans="3:14">
      <c r="C692" s="4">
        <f>Pressure!AB692*1000000</f>
        <v>6728748.0570639856</v>
      </c>
      <c r="D692" s="78">
        <f>Pressure!I692</f>
        <v>1.5059214621494855E-4</v>
      </c>
      <c r="E692" s="40">
        <f>Pressure!H692</f>
        <v>150.59214621494854</v>
      </c>
      <c r="F692" s="10">
        <f t="shared" si="86"/>
        <v>4.25</v>
      </c>
      <c r="G692" s="4">
        <f t="shared" si="85"/>
        <v>307729.41082787112</v>
      </c>
      <c r="H692" s="42">
        <f t="shared" si="87"/>
        <v>10.038767592073324</v>
      </c>
      <c r="I692" s="10">
        <f t="shared" si="88"/>
        <v>1.2866783131601154</v>
      </c>
      <c r="J692" s="4">
        <f t="shared" si="89"/>
        <v>1303.7867744977821</v>
      </c>
      <c r="K692" s="4">
        <f t="shared" si="83"/>
        <v>293.10435108533386</v>
      </c>
      <c r="L692" s="42">
        <f>Pressure!Q692</f>
        <v>0.80264205717648507</v>
      </c>
      <c r="M692" s="10">
        <f t="shared" si="84"/>
        <v>1.5454990122666077</v>
      </c>
      <c r="N692" s="10">
        <f t="shared" si="90"/>
        <v>2.5616829820695148</v>
      </c>
    </row>
    <row r="693" spans="3:14">
      <c r="C693" s="4">
        <f>Pressure!AB693*1000000</f>
        <v>6726624.7260424057</v>
      </c>
      <c r="D693" s="78">
        <f>Pressure!I693</f>
        <v>1.5059214621494855E-4</v>
      </c>
      <c r="E693" s="40">
        <f>Pressure!H693</f>
        <v>150.59214621494854</v>
      </c>
      <c r="F693" s="10">
        <f t="shared" si="86"/>
        <v>4.25</v>
      </c>
      <c r="G693" s="4">
        <f t="shared" si="85"/>
        <v>307632.30340183555</v>
      </c>
      <c r="H693" s="42">
        <f t="shared" si="87"/>
        <v>10.036263396354064</v>
      </c>
      <c r="I693" s="10">
        <f t="shared" si="88"/>
        <v>1.2866581760779632</v>
      </c>
      <c r="J693" s="4">
        <f t="shared" si="89"/>
        <v>1303.35495173358</v>
      </c>
      <c r="K693" s="4">
        <f t="shared" si="83"/>
        <v>293.00727299437528</v>
      </c>
      <c r="L693" s="42">
        <f>Pressure!Q693</f>
        <v>0.80382737313014496</v>
      </c>
      <c r="M693" s="10">
        <f t="shared" si="84"/>
        <v>1.5451433407772139</v>
      </c>
      <c r="N693" s="10">
        <f t="shared" si="90"/>
        <v>2.5616829820695148</v>
      </c>
    </row>
    <row r="694" spans="3:14">
      <c r="C694" s="4">
        <f>Pressure!AB694*1000000</f>
        <v>6724488.3774831621</v>
      </c>
      <c r="D694" s="78">
        <f>Pressure!I694</f>
        <v>1.5059214621494855E-4</v>
      </c>
      <c r="E694" s="40">
        <f>Pressure!H694</f>
        <v>150.59214621494854</v>
      </c>
      <c r="F694" s="10">
        <f t="shared" si="86"/>
        <v>4.25</v>
      </c>
      <c r="G694" s="4">
        <f t="shared" si="85"/>
        <v>307534.60063783196</v>
      </c>
      <c r="H694" s="42">
        <f t="shared" si="87"/>
        <v>10.03374370901988</v>
      </c>
      <c r="I694" s="10">
        <f t="shared" si="88"/>
        <v>1.2866379027069015</v>
      </c>
      <c r="J694" s="4">
        <f t="shared" si="89"/>
        <v>1302.9204815870153</v>
      </c>
      <c r="K694" s="4">
        <f t="shared" si="83"/>
        <v>292.90959974529369</v>
      </c>
      <c r="L694" s="42">
        <f>Pressure!Q694</f>
        <v>0.80501280842727041</v>
      </c>
      <c r="M694" s="10">
        <f t="shared" si="84"/>
        <v>1.5447854463445776</v>
      </c>
      <c r="N694" s="10">
        <f t="shared" si="90"/>
        <v>2.5616829820695148</v>
      </c>
    </row>
    <row r="695" spans="3:14">
      <c r="C695" s="4">
        <f>Pressure!AB695*1000000</f>
        <v>6722339.0144054405</v>
      </c>
      <c r="D695" s="78">
        <f>Pressure!I695</f>
        <v>1.5059214621494855E-4</v>
      </c>
      <c r="E695" s="40">
        <f>Pressure!H695</f>
        <v>150.59214621494854</v>
      </c>
      <c r="F695" s="10">
        <f t="shared" si="86"/>
        <v>4.25</v>
      </c>
      <c r="G695" s="4">
        <f t="shared" si="85"/>
        <v>307436.30267393833</v>
      </c>
      <c r="H695" s="42">
        <f t="shared" si="87"/>
        <v>10.031208531026419</v>
      </c>
      <c r="I695" s="10">
        <f t="shared" si="88"/>
        <v>1.2866174928278955</v>
      </c>
      <c r="J695" s="4">
        <f t="shared" si="89"/>
        <v>1302.4833646721004</v>
      </c>
      <c r="K695" s="4">
        <f t="shared" si="83"/>
        <v>292.81133147612525</v>
      </c>
      <c r="L695" s="42">
        <f>Pressure!Q695</f>
        <v>0.80619836384968002</v>
      </c>
      <c r="M695" s="10">
        <f t="shared" si="84"/>
        <v>1.544425328749677</v>
      </c>
      <c r="N695" s="10">
        <f t="shared" si="90"/>
        <v>2.5616829820695148</v>
      </c>
    </row>
    <row r="696" spans="3:14">
      <c r="C696" s="4">
        <f>Pressure!AB696*1000000</f>
        <v>6720176.6398499329</v>
      </c>
      <c r="D696" s="78">
        <f>Pressure!I696</f>
        <v>1.5059214621494855E-4</v>
      </c>
      <c r="E696" s="40">
        <f>Pressure!H696</f>
        <v>150.59214621494854</v>
      </c>
      <c r="F696" s="10">
        <f t="shared" si="86"/>
        <v>4.25</v>
      </c>
      <c r="G696" s="4">
        <f t="shared" si="85"/>
        <v>307337.40964921628</v>
      </c>
      <c r="H696" s="42">
        <f t="shared" si="87"/>
        <v>10.028657863337923</v>
      </c>
      <c r="I696" s="10">
        <f t="shared" si="88"/>
        <v>1.2865969462202873</v>
      </c>
      <c r="J696" s="4">
        <f t="shared" si="89"/>
        <v>1302.0436016072229</v>
      </c>
      <c r="K696" s="4">
        <f t="shared" si="83"/>
        <v>292.71246832588974</v>
      </c>
      <c r="L696" s="42">
        <f>Pressure!Q696</f>
        <v>0.80738404017997967</v>
      </c>
      <c r="M696" s="10">
        <f t="shared" si="84"/>
        <v>1.5440629877722682</v>
      </c>
      <c r="N696" s="10">
        <f t="shared" si="90"/>
        <v>2.5616829820695148</v>
      </c>
    </row>
    <row r="697" spans="3:14">
      <c r="C697" s="4">
        <f>Pressure!AB697*1000000</f>
        <v>6718001.2568789311</v>
      </c>
      <c r="D697" s="78">
        <f>Pressure!I697</f>
        <v>1.5059214621494855E-4</v>
      </c>
      <c r="E697" s="40">
        <f>Pressure!H697</f>
        <v>150.59214621494854</v>
      </c>
      <c r="F697" s="10">
        <f t="shared" si="86"/>
        <v>4.25</v>
      </c>
      <c r="G697" s="4">
        <f t="shared" si="85"/>
        <v>307237.92170371528</v>
      </c>
      <c r="H697" s="42">
        <f t="shared" si="87"/>
        <v>10.026091706927309</v>
      </c>
      <c r="I697" s="10">
        <f t="shared" si="88"/>
        <v>1.2865762626617878</v>
      </c>
      <c r="J697" s="4">
        <f t="shared" si="89"/>
        <v>1301.6011930151622</v>
      </c>
      <c r="K697" s="4">
        <f t="shared" si="83"/>
        <v>292.61301043459423</v>
      </c>
      <c r="L697" s="42">
        <f>Pressure!Q697</f>
        <v>0.80856983820156791</v>
      </c>
      <c r="M697" s="10">
        <f t="shared" si="84"/>
        <v>1.5436984231908808</v>
      </c>
      <c r="N697" s="10">
        <f t="shared" si="90"/>
        <v>2.5616829820695148</v>
      </c>
    </row>
    <row r="698" spans="3:14">
      <c r="C698" s="4">
        <f>Pressure!AB698*1000000</f>
        <v>6715812.8685762631</v>
      </c>
      <c r="D698" s="78">
        <f>Pressure!I698</f>
        <v>1.5059214621494855E-4</v>
      </c>
      <c r="E698" s="40">
        <f>Pressure!H698</f>
        <v>150.59214621494854</v>
      </c>
      <c r="F698" s="10">
        <f t="shared" si="86"/>
        <v>4.25</v>
      </c>
      <c r="G698" s="4">
        <f t="shared" si="85"/>
        <v>307137.83897846955</v>
      </c>
      <c r="H698" s="42">
        <f t="shared" si="87"/>
        <v>10.023510062776062</v>
      </c>
      <c r="I698" s="10">
        <f t="shared" si="88"/>
        <v>1.2865554419284728</v>
      </c>
      <c r="J698" s="4">
        <f t="shared" si="89"/>
        <v>1301.1561395230779</v>
      </c>
      <c r="K698" s="4">
        <f t="shared" si="83"/>
        <v>292.5129579432305</v>
      </c>
      <c r="L698" s="42">
        <f>Pressure!Q698</f>
        <v>0.80975575869864158</v>
      </c>
      <c r="M698" s="10">
        <f t="shared" si="84"/>
        <v>1.5433316347829407</v>
      </c>
      <c r="N698" s="10">
        <f t="shared" si="90"/>
        <v>2.5616829820695148</v>
      </c>
    </row>
    <row r="699" spans="3:14">
      <c r="C699" s="4">
        <f>Pressure!AB699*1000000</f>
        <v>6713611.4780472564</v>
      </c>
      <c r="D699" s="78">
        <f>Pressure!I699</f>
        <v>1.5059214621494855E-4</v>
      </c>
      <c r="E699" s="40">
        <f>Pressure!H699</f>
        <v>150.59214621494854</v>
      </c>
      <c r="F699" s="10">
        <f t="shared" si="86"/>
        <v>4.25</v>
      </c>
      <c r="G699" s="4">
        <f t="shared" si="85"/>
        <v>307037.16161549679</v>
      </c>
      <c r="H699" s="42">
        <f t="shared" si="87"/>
        <v>10.020912931874225</v>
      </c>
      <c r="I699" s="10">
        <f t="shared" si="88"/>
        <v>1.2865344837947748</v>
      </c>
      <c r="J699" s="4">
        <f t="shared" si="89"/>
        <v>1300.708441762501</v>
      </c>
      <c r="K699" s="4">
        <f t="shared" si="83"/>
        <v>292.41231099377302</v>
      </c>
      <c r="L699" s="42">
        <f>Pressure!Q699</f>
        <v>0.8109418024562014</v>
      </c>
      <c r="M699" s="10">
        <f t="shared" si="84"/>
        <v>1.5429626223248754</v>
      </c>
      <c r="N699" s="10">
        <f t="shared" si="90"/>
        <v>2.5616829820695148</v>
      </c>
    </row>
    <row r="700" spans="3:14">
      <c r="C700" s="4">
        <f>Pressure!AB700*1000000</f>
        <v>6711397.088419009</v>
      </c>
      <c r="D700" s="78">
        <f>Pressure!I700</f>
        <v>1.5059214621494855E-4</v>
      </c>
      <c r="E700" s="40">
        <f>Pressure!H700</f>
        <v>150.59214621494854</v>
      </c>
      <c r="F700" s="10">
        <f t="shared" si="86"/>
        <v>4.25</v>
      </c>
      <c r="G700" s="4">
        <f t="shared" si="85"/>
        <v>306935.88975781022</v>
      </c>
      <c r="H700" s="42">
        <f t="shared" si="87"/>
        <v>10.018300315220657</v>
      </c>
      <c r="I700" s="10">
        <f t="shared" si="88"/>
        <v>1.2865133880334805</v>
      </c>
      <c r="J700" s="4">
        <f t="shared" si="89"/>
        <v>1300.258100369392</v>
      </c>
      <c r="K700" s="4">
        <f t="shared" si="83"/>
        <v>292.31106972919201</v>
      </c>
      <c r="L700" s="42">
        <f>Pressure!Q700</f>
        <v>0.81212797026005734</v>
      </c>
      <c r="M700" s="10">
        <f t="shared" si="84"/>
        <v>1.5425913855916855</v>
      </c>
      <c r="N700" s="10">
        <f t="shared" si="90"/>
        <v>2.5616829820695148</v>
      </c>
    </row>
    <row r="701" spans="3:14">
      <c r="C701" s="4">
        <f>Pressure!AB701*1000000</f>
        <v>6709169.7028400684</v>
      </c>
      <c r="D701" s="78">
        <f>Pressure!I701</f>
        <v>1.5059214621494855E-4</v>
      </c>
      <c r="E701" s="40">
        <f>Pressure!H701</f>
        <v>150.59214621494854</v>
      </c>
      <c r="F701" s="10">
        <f t="shared" si="86"/>
        <v>4.25</v>
      </c>
      <c r="G701" s="4">
        <f t="shared" si="85"/>
        <v>306834.023549404</v>
      </c>
      <c r="H701" s="42">
        <f t="shared" si="87"/>
        <v>10.015672213822658</v>
      </c>
      <c r="I701" s="10">
        <f t="shared" si="88"/>
        <v>1.2864921544157213</v>
      </c>
      <c r="J701" s="4">
        <f t="shared" si="89"/>
        <v>1299.8051159840716</v>
      </c>
      <c r="K701" s="4">
        <f t="shared" si="83"/>
        <v>292.20923429343816</v>
      </c>
      <c r="L701" s="42">
        <f>Pressure!Q701</f>
        <v>0.81331426289683451</v>
      </c>
      <c r="M701" s="10">
        <f t="shared" si="84"/>
        <v>1.5422179243576324</v>
      </c>
      <c r="N701" s="10">
        <f t="shared" si="90"/>
        <v>2.5616829820695148</v>
      </c>
    </row>
    <row r="702" spans="3:14">
      <c r="C702" s="4">
        <f>Pressure!AB702*1000000</f>
        <v>6706929.3244808875</v>
      </c>
      <c r="D702" s="78">
        <f>Pressure!I702</f>
        <v>1.5059214621494855E-4</v>
      </c>
      <c r="E702" s="40">
        <f>Pressure!H702</f>
        <v>150.59214621494854</v>
      </c>
      <c r="F702" s="10">
        <f t="shared" si="86"/>
        <v>4.25</v>
      </c>
      <c r="G702" s="4">
        <f t="shared" si="85"/>
        <v>306731.5631352741</v>
      </c>
      <c r="H702" s="42">
        <f t="shared" si="87"/>
        <v>10.01302862869651</v>
      </c>
      <c r="I702" s="10">
        <f t="shared" si="88"/>
        <v>1.2864707827109718</v>
      </c>
      <c r="J702" s="4">
        <f t="shared" si="89"/>
        <v>1299.3494892513165</v>
      </c>
      <c r="K702" s="4">
        <f t="shared" si="83"/>
        <v>292.10680483146365</v>
      </c>
      <c r="L702" s="42">
        <f>Pressure!Q702</f>
        <v>0.81450068115397822</v>
      </c>
      <c r="M702" s="10">
        <f t="shared" si="84"/>
        <v>1.5418422383952182</v>
      </c>
      <c r="N702" s="10">
        <f t="shared" si="90"/>
        <v>2.5616829820695148</v>
      </c>
    </row>
    <row r="703" spans="3:14">
      <c r="C703" s="4">
        <f>Pressure!AB703*1000000</f>
        <v>6704675.9565334013</v>
      </c>
      <c r="D703" s="78">
        <f>Pressure!I703</f>
        <v>1.5059214621494855E-4</v>
      </c>
      <c r="E703" s="40">
        <f>Pressure!H703</f>
        <v>150.59214621494854</v>
      </c>
      <c r="F703" s="10">
        <f t="shared" si="86"/>
        <v>4.25</v>
      </c>
      <c r="G703" s="4">
        <f t="shared" si="85"/>
        <v>306628.50866139913</v>
      </c>
      <c r="H703" s="42">
        <f t="shared" si="87"/>
        <v>10.010369560866941</v>
      </c>
      <c r="I703" s="10">
        <f t="shared" si="88"/>
        <v>1.2864492726870385</v>
      </c>
      <c r="J703" s="4">
        <f t="shared" si="89"/>
        <v>1298.8912208202719</v>
      </c>
      <c r="K703" s="4">
        <f t="shared" si="83"/>
        <v>292.00378148920282</v>
      </c>
      <c r="L703" s="42">
        <f>Pressure!Q703</f>
        <v>0.81568722581976028</v>
      </c>
      <c r="M703" s="10">
        <f t="shared" si="84"/>
        <v>1.5414643274766073</v>
      </c>
      <c r="N703" s="10">
        <f t="shared" si="90"/>
        <v>2.5616829820695148</v>
      </c>
    </row>
    <row r="704" spans="3:14">
      <c r="C704" s="4">
        <f>Pressure!AB704*1000000</f>
        <v>6702409.6022113329</v>
      </c>
      <c r="D704" s="78">
        <f>Pressure!I704</f>
        <v>1.5059214621494855E-4</v>
      </c>
      <c r="E704" s="40">
        <f>Pressure!H704</f>
        <v>150.59214621494854</v>
      </c>
      <c r="F704" s="10">
        <f t="shared" si="86"/>
        <v>4.25</v>
      </c>
      <c r="G704" s="4">
        <f t="shared" si="85"/>
        <v>306524.86027475382</v>
      </c>
      <c r="H704" s="42">
        <f t="shared" si="87"/>
        <v>10.00769501136749</v>
      </c>
      <c r="I704" s="10">
        <f t="shared" si="88"/>
        <v>1.2864276241100578</v>
      </c>
      <c r="J704" s="4">
        <f t="shared" si="89"/>
        <v>1298.4303113445139</v>
      </c>
      <c r="K704" s="4">
        <f t="shared" si="83"/>
        <v>291.90016441358614</v>
      </c>
      <c r="L704" s="42">
        <f>Pressure!Q704</f>
        <v>0.81687389768328389</v>
      </c>
      <c r="M704" s="10">
        <f t="shared" si="84"/>
        <v>1.5410841913719973</v>
      </c>
      <c r="N704" s="10">
        <f t="shared" si="90"/>
        <v>2.5616829820695148</v>
      </c>
    </row>
    <row r="705" spans="3:14">
      <c r="C705" s="4">
        <f>Pressure!AB705*1000000</f>
        <v>6700130.2647500746</v>
      </c>
      <c r="D705" s="78">
        <f>Pressure!I705</f>
        <v>1.5059214621494855E-4</v>
      </c>
      <c r="E705" s="40">
        <f>Pressure!H705</f>
        <v>150.59214621494854</v>
      </c>
      <c r="F705" s="10">
        <f t="shared" si="86"/>
        <v>4.25</v>
      </c>
      <c r="G705" s="4">
        <f t="shared" si="85"/>
        <v>306420.61812330416</v>
      </c>
      <c r="H705" s="42">
        <f t="shared" si="87"/>
        <v>10.005004981240342</v>
      </c>
      <c r="I705" s="10">
        <f t="shared" si="88"/>
        <v>1.2864058367444877</v>
      </c>
      <c r="J705" s="4">
        <f t="shared" si="89"/>
        <v>1297.966761482026</v>
      </c>
      <c r="K705" s="4">
        <f t="shared" si="83"/>
        <v>291.79595375253496</v>
      </c>
      <c r="L705" s="42">
        <f>Pressure!Q705</f>
        <v>0.81806069753448996</v>
      </c>
      <c r="M705" s="10">
        <f t="shared" si="84"/>
        <v>1.5407018298512016</v>
      </c>
      <c r="N705" s="10">
        <f t="shared" si="90"/>
        <v>2.5616829820695148</v>
      </c>
    </row>
    <row r="706" spans="3:14">
      <c r="C706" s="4">
        <f>Pressure!AB706*1000000</f>
        <v>6697837.9474069383</v>
      </c>
      <c r="D706" s="78">
        <f>Pressure!I706</f>
        <v>1.5059214621494855E-4</v>
      </c>
      <c r="E706" s="40">
        <f>Pressure!H706</f>
        <v>150.59214621494854</v>
      </c>
      <c r="F706" s="10">
        <f t="shared" si="86"/>
        <v>4.25</v>
      </c>
      <c r="G706" s="4">
        <f t="shared" si="85"/>
        <v>306315.78235601855</v>
      </c>
      <c r="H706" s="42">
        <f t="shared" si="87"/>
        <v>10.002299471536604</v>
      </c>
      <c r="I706" s="10">
        <f t="shared" si="88"/>
        <v>1.2863839103531043</v>
      </c>
      <c r="J706" s="4">
        <f t="shared" si="89"/>
        <v>1297.5005718952489</v>
      </c>
      <c r="K706" s="4">
        <f t="shared" si="83"/>
        <v>291.69114965497255</v>
      </c>
      <c r="L706" s="42">
        <f>Pressure!Q706</f>
        <v>0.81924762616416213</v>
      </c>
      <c r="M706" s="10">
        <f t="shared" si="84"/>
        <v>1.5403172426821969</v>
      </c>
      <c r="N706" s="10">
        <f t="shared" si="90"/>
        <v>2.5616829820695148</v>
      </c>
    </row>
    <row r="707" spans="3:14">
      <c r="C707" s="4">
        <f>Pressure!AB707*1000000</f>
        <v>6695532.6534609143</v>
      </c>
      <c r="D707" s="78">
        <f>Pressure!I707</f>
        <v>1.5059214621494855E-4</v>
      </c>
      <c r="E707" s="40">
        <f>Pressure!H707</f>
        <v>150.59214621494854</v>
      </c>
      <c r="F707" s="10">
        <f t="shared" si="86"/>
        <v>4.25</v>
      </c>
      <c r="G707" s="4">
        <f t="shared" si="85"/>
        <v>306210.35312285682</v>
      </c>
      <c r="H707" s="42">
        <f t="shared" si="87"/>
        <v>9.9995784833160304</v>
      </c>
      <c r="I707" s="10">
        <f t="shared" si="88"/>
        <v>1.2863618446969918</v>
      </c>
      <c r="J707" s="4">
        <f t="shared" si="89"/>
        <v>1297.0317432510321</v>
      </c>
      <c r="K707" s="4">
        <f t="shared" si="83"/>
        <v>291.58575227081337</v>
      </c>
      <c r="L707" s="42">
        <f>Pressure!Q707</f>
        <v>0.82043468436393285</v>
      </c>
      <c r="M707" s="10">
        <f t="shared" si="84"/>
        <v>1.5399304296322494</v>
      </c>
      <c r="N707" s="10">
        <f t="shared" si="90"/>
        <v>2.5616829820695148</v>
      </c>
    </row>
    <row r="708" spans="3:14">
      <c r="C708" s="4">
        <f>Pressure!AB708*1000000</f>
        <v>6693214.3862127671</v>
      </c>
      <c r="D708" s="78">
        <f>Pressure!I708</f>
        <v>1.5059214621494855E-4</v>
      </c>
      <c r="E708" s="40">
        <f>Pressure!H708</f>
        <v>150.59214621494854</v>
      </c>
      <c r="F708" s="10">
        <f t="shared" si="86"/>
        <v>4.25</v>
      </c>
      <c r="G708" s="4">
        <f t="shared" si="85"/>
        <v>306104.33057477447</v>
      </c>
      <c r="H708" s="42">
        <f t="shared" si="87"/>
        <v>9.99684201764709</v>
      </c>
      <c r="I708" s="10">
        <f t="shared" si="88"/>
        <v>1.2863396395355391</v>
      </c>
      <c r="J708" s="4">
        <f t="shared" si="89"/>
        <v>1296.560276220654</v>
      </c>
      <c r="K708" s="4">
        <f t="shared" si="83"/>
        <v>291.47976175096761</v>
      </c>
      <c r="L708" s="42">
        <f>Pressure!Q708</f>
        <v>0.82162187292628897</v>
      </c>
      <c r="M708" s="10">
        <f t="shared" si="84"/>
        <v>1.539541390467438</v>
      </c>
      <c r="N708" s="10">
        <f t="shared" si="90"/>
        <v>2.5616829820695148</v>
      </c>
    </row>
    <row r="709" spans="3:14">
      <c r="C709" s="4">
        <f>Pressure!AB709*1000000</f>
        <v>6690883.1489850897</v>
      </c>
      <c r="D709" s="78">
        <f>Pressure!I709</f>
        <v>1.5059214621494855E-4</v>
      </c>
      <c r="E709" s="40">
        <f>Pressure!H709</f>
        <v>150.59214621494854</v>
      </c>
      <c r="F709" s="10">
        <f t="shared" si="86"/>
        <v>4.25</v>
      </c>
      <c r="G709" s="4">
        <f t="shared" si="85"/>
        <v>305997.71486372553</v>
      </c>
      <c r="H709" s="42">
        <f t="shared" si="87"/>
        <v>9.9940900756070601</v>
      </c>
      <c r="I709" s="10">
        <f t="shared" si="88"/>
        <v>1.2863172946264319</v>
      </c>
      <c r="J709" s="4">
        <f t="shared" si="89"/>
        <v>1296.0861714798316</v>
      </c>
      <c r="K709" s="4">
        <f t="shared" si="83"/>
        <v>291.37317824734311</v>
      </c>
      <c r="L709" s="42">
        <f>Pressure!Q709</f>
        <v>0.82280919264457741</v>
      </c>
      <c r="M709" s="10">
        <f t="shared" si="84"/>
        <v>1.539150124952644</v>
      </c>
      <c r="N709" s="10">
        <f t="shared" si="90"/>
        <v>2.5616829820695148</v>
      </c>
    </row>
    <row r="710" spans="3:14">
      <c r="C710" s="4">
        <f>Pressure!AB710*1000000</f>
        <v>6688538.9451224776</v>
      </c>
      <c r="D710" s="78">
        <f>Pressure!I710</f>
        <v>1.5059214621494855E-4</v>
      </c>
      <c r="E710" s="40">
        <f>Pressure!H710</f>
        <v>150.59214621494854</v>
      </c>
      <c r="F710" s="10">
        <f t="shared" si="86"/>
        <v>4.25</v>
      </c>
      <c r="G710" s="4">
        <f t="shared" si="85"/>
        <v>305890.50614267011</v>
      </c>
      <c r="H710" s="42">
        <f t="shared" si="87"/>
        <v>9.9913226582821562</v>
      </c>
      <c r="I710" s="10">
        <f t="shared" si="88"/>
        <v>1.2862948097256486</v>
      </c>
      <c r="J710" s="4">
        <f t="shared" si="89"/>
        <v>1295.6094297087566</v>
      </c>
      <c r="K710" s="4">
        <f t="shared" si="83"/>
        <v>291.26600191285388</v>
      </c>
      <c r="L710" s="42">
        <f>Pressure!Q710</f>
        <v>0.82399664431301078</v>
      </c>
      <c r="M710" s="10">
        <f t="shared" si="84"/>
        <v>1.5387566328514077</v>
      </c>
      <c r="N710" s="10">
        <f t="shared" si="90"/>
        <v>2.5616829820695148</v>
      </c>
    </row>
    <row r="711" spans="3:14">
      <c r="C711" s="4">
        <f>Pressure!AB711*1000000</f>
        <v>6686181.7779913349</v>
      </c>
      <c r="D711" s="78">
        <f>Pressure!I711</f>
        <v>1.5059214621494855E-4</v>
      </c>
      <c r="E711" s="40">
        <f>Pressure!H711</f>
        <v>150.59214621494854</v>
      </c>
      <c r="F711" s="10">
        <f t="shared" si="86"/>
        <v>4.25</v>
      </c>
      <c r="G711" s="4">
        <f t="shared" si="85"/>
        <v>305782.70456556574</v>
      </c>
      <c r="H711" s="42">
        <f t="shared" si="87"/>
        <v>9.9885397667673494</v>
      </c>
      <c r="I711" s="10">
        <f t="shared" si="88"/>
        <v>1.2862721845874516</v>
      </c>
      <c r="J711" s="4">
        <f t="shared" si="89"/>
        <v>1295.1300515920561</v>
      </c>
      <c r="K711" s="4">
        <f t="shared" si="83"/>
        <v>291.15823290141094</v>
      </c>
      <c r="L711" s="42">
        <f>Pressure!Q711</f>
        <v>0.82518422872667307</v>
      </c>
      <c r="M711" s="10">
        <f t="shared" si="84"/>
        <v>1.538360913926186</v>
      </c>
      <c r="N711" s="10">
        <f t="shared" si="90"/>
        <v>2.5616829820695148</v>
      </c>
    </row>
    <row r="712" spans="3:14">
      <c r="C712" s="4">
        <f>Pressure!AB712*1000000</f>
        <v>6683811.6509799641</v>
      </c>
      <c r="D712" s="78">
        <f>Pressure!I712</f>
        <v>1.5059214621494855E-4</v>
      </c>
      <c r="E712" s="40">
        <f>Pressure!H712</f>
        <v>150.59214621494854</v>
      </c>
      <c r="F712" s="10">
        <f t="shared" si="86"/>
        <v>4.25</v>
      </c>
      <c r="G712" s="4">
        <f t="shared" si="85"/>
        <v>305674.31028737151</v>
      </c>
      <c r="H712" s="42">
        <f t="shared" si="87"/>
        <v>9.9857414021664272</v>
      </c>
      <c r="I712" s="10">
        <f t="shared" si="88"/>
        <v>1.2862494189643818</v>
      </c>
      <c r="J712" s="4">
        <f t="shared" si="89"/>
        <v>1294.6480378188112</v>
      </c>
      <c r="K712" s="4">
        <f t="shared" si="83"/>
        <v>291.04987136792664</v>
      </c>
      <c r="L712" s="42">
        <f>Pressure!Q712</f>
        <v>0.8263719466815258</v>
      </c>
      <c r="M712" s="10">
        <f t="shared" si="84"/>
        <v>1.5379629679387423</v>
      </c>
      <c r="N712" s="10">
        <f t="shared" si="90"/>
        <v>2.5616829820695148</v>
      </c>
    </row>
    <row r="713" spans="3:14">
      <c r="C713" s="4">
        <f>Pressure!AB713*1000000</f>
        <v>6681428.5674985824</v>
      </c>
      <c r="D713" s="78">
        <f>Pressure!I713</f>
        <v>1.5059214621494855E-4</v>
      </c>
      <c r="E713" s="40">
        <f>Pressure!H713</f>
        <v>150.59214621494854</v>
      </c>
      <c r="F713" s="10">
        <f t="shared" si="86"/>
        <v>4.25</v>
      </c>
      <c r="G713" s="4">
        <f t="shared" si="85"/>
        <v>305565.32346404862</v>
      </c>
      <c r="H713" s="42">
        <f t="shared" si="87"/>
        <v>9.982927565592</v>
      </c>
      <c r="I713" s="10">
        <f t="shared" si="88"/>
        <v>1.2862265126072512</v>
      </c>
      <c r="J713" s="4">
        <f t="shared" si="89"/>
        <v>1294.1633890825585</v>
      </c>
      <c r="K713" s="4">
        <f t="shared" si="83"/>
        <v>290.94091746831492</v>
      </c>
      <c r="L713" s="42">
        <f>Pressure!Q713</f>
        <v>0.82755979897441323</v>
      </c>
      <c r="M713" s="10">
        <f t="shared" si="84"/>
        <v>1.53756279464898</v>
      </c>
      <c r="N713" s="10">
        <f t="shared" si="90"/>
        <v>2.5616829820695148</v>
      </c>
    </row>
    <row r="714" spans="3:14">
      <c r="C714" s="4">
        <f>Pressure!AB714*1000000</f>
        <v>6679032.5309795085</v>
      </c>
      <c r="D714" s="78">
        <f>Pressure!I714</f>
        <v>1.5059214621494855E-4</v>
      </c>
      <c r="E714" s="40">
        <f>Pressure!H714</f>
        <v>150.59214621494854</v>
      </c>
      <c r="F714" s="10">
        <f t="shared" si="86"/>
        <v>4.25</v>
      </c>
      <c r="G714" s="4">
        <f t="shared" si="85"/>
        <v>305455.74425256922</v>
      </c>
      <c r="H714" s="42">
        <f t="shared" si="87"/>
        <v>9.9800982581657092</v>
      </c>
      <c r="I714" s="10">
        <f t="shared" si="88"/>
        <v>1.2862034652651388</v>
      </c>
      <c r="J714" s="4">
        <f t="shared" si="89"/>
        <v>1293.6761060813308</v>
      </c>
      <c r="K714" s="4">
        <f t="shared" si="83"/>
        <v>290.83137135950062</v>
      </c>
      <c r="L714" s="42">
        <f>Pressure!Q714</f>
        <v>0.82874778640306845</v>
      </c>
      <c r="M714" s="10">
        <f t="shared" si="84"/>
        <v>1.5371603938160907</v>
      </c>
      <c r="N714" s="10">
        <f t="shared" si="90"/>
        <v>2.5616829820695148</v>
      </c>
    </row>
    <row r="715" spans="3:14">
      <c r="C715" s="4">
        <f>Pressure!AB715*1000000</f>
        <v>6676623.5448768511</v>
      </c>
      <c r="D715" s="78">
        <f>Pressure!I715</f>
        <v>1.5059214621494855E-4</v>
      </c>
      <c r="E715" s="40">
        <f>Pressure!H715</f>
        <v>150.59214621494854</v>
      </c>
      <c r="F715" s="10">
        <f t="shared" si="86"/>
        <v>4.25</v>
      </c>
      <c r="G715" s="4">
        <f t="shared" si="85"/>
        <v>305345.57281090185</v>
      </c>
      <c r="H715" s="42">
        <f t="shared" si="87"/>
        <v>9.9772534810178453</v>
      </c>
      <c r="I715" s="10">
        <f t="shared" si="88"/>
        <v>1.2861802766853803</v>
      </c>
      <c r="J715" s="4">
        <f t="shared" si="89"/>
        <v>1293.1861895175914</v>
      </c>
      <c r="K715" s="4">
        <f t="shared" si="83"/>
        <v>290.72123319940459</v>
      </c>
      <c r="L715" s="42">
        <f>Pressure!Q715</f>
        <v>0.8299359097661192</v>
      </c>
      <c r="M715" s="10">
        <f t="shared" si="84"/>
        <v>1.5367557651980763</v>
      </c>
      <c r="N715" s="10">
        <f t="shared" si="90"/>
        <v>2.5616829820695148</v>
      </c>
    </row>
    <row r="716" spans="3:14">
      <c r="C716" s="4">
        <f>Pressure!AB716*1000000</f>
        <v>6674201.6126668919</v>
      </c>
      <c r="D716" s="78">
        <f>Pressure!I716</f>
        <v>1.5059214621494855E-4</v>
      </c>
      <c r="E716" s="40">
        <f>Pressure!H716</f>
        <v>150.59214621494854</v>
      </c>
      <c r="F716" s="10">
        <f t="shared" si="86"/>
        <v>4.25</v>
      </c>
      <c r="G716" s="4">
        <f t="shared" si="85"/>
        <v>305234.80929802917</v>
      </c>
      <c r="H716" s="42">
        <f t="shared" si="87"/>
        <v>9.9743932352877973</v>
      </c>
      <c r="I716" s="10">
        <f t="shared" si="88"/>
        <v>1.2861569466135645</v>
      </c>
      <c r="J716" s="4">
        <f t="shared" si="89"/>
        <v>1292.6936400983129</v>
      </c>
      <c r="K716" s="4">
        <f t="shared" si="83"/>
        <v>290.61050314696121</v>
      </c>
      <c r="L716" s="42">
        <f>Pressure!Q716</f>
        <v>0.83112416986309345</v>
      </c>
      <c r="M716" s="10">
        <f t="shared" si="84"/>
        <v>1.5363489085515867</v>
      </c>
      <c r="N716" s="10">
        <f t="shared" si="90"/>
        <v>2.5616829820695148</v>
      </c>
    </row>
    <row r="717" spans="3:14">
      <c r="C717" s="4">
        <f>Pressure!AB717*1000000</f>
        <v>6671766.7378479401</v>
      </c>
      <c r="D717" s="78">
        <f>Pressure!I717</f>
        <v>1.5059214621494855E-4</v>
      </c>
      <c r="E717" s="40">
        <f>Pressure!H717</f>
        <v>150.59214621494854</v>
      </c>
      <c r="F717" s="10">
        <f t="shared" si="86"/>
        <v>4.25</v>
      </c>
      <c r="G717" s="4">
        <f t="shared" si="85"/>
        <v>305123.45387394115</v>
      </c>
      <c r="H717" s="42">
        <f t="shared" si="87"/>
        <v>9.9715175221238557</v>
      </c>
      <c r="I717" s="10">
        <f t="shared" si="88"/>
        <v>1.286133474793526</v>
      </c>
      <c r="J717" s="4">
        <f t="shared" si="89"/>
        <v>1292.1984585349489</v>
      </c>
      <c r="K717" s="4">
        <f t="shared" si="83"/>
        <v>290.49918136211255</v>
      </c>
      <c r="L717" s="42">
        <f>Pressure!Q717</f>
        <v>0.8323125674944255</v>
      </c>
      <c r="M717" s="10">
        <f t="shared" si="84"/>
        <v>1.53593982363235</v>
      </c>
      <c r="N717" s="10">
        <f t="shared" si="90"/>
        <v>2.5616829820695148</v>
      </c>
    </row>
    <row r="718" spans="3:14">
      <c r="C718" s="4">
        <f>Pressure!AB718*1000000</f>
        <v>6669318.9239403848</v>
      </c>
      <c r="D718" s="78">
        <f>Pressure!I718</f>
        <v>1.5059214621494855E-4</v>
      </c>
      <c r="E718" s="40">
        <f>Pressure!H718</f>
        <v>150.59214621494854</v>
      </c>
      <c r="F718" s="10">
        <f t="shared" si="86"/>
        <v>4.25</v>
      </c>
      <c r="G718" s="4">
        <f t="shared" si="85"/>
        <v>305011.50669963768</v>
      </c>
      <c r="H718" s="42">
        <f t="shared" si="87"/>
        <v>9.9686263426832369</v>
      </c>
      <c r="I718" s="10">
        <f t="shared" si="88"/>
        <v>1.2861098609673376</v>
      </c>
      <c r="J718" s="4">
        <f t="shared" si="89"/>
        <v>1291.7006455434416</v>
      </c>
      <c r="K718" s="4">
        <f t="shared" si="83"/>
        <v>290.38726800580946</v>
      </c>
      <c r="L718" s="42">
        <f>Pressure!Q718</f>
        <v>0.83350110346146156</v>
      </c>
      <c r="M718" s="10">
        <f t="shared" si="84"/>
        <v>1.5355285101947003</v>
      </c>
      <c r="N718" s="10">
        <f t="shared" si="90"/>
        <v>2.5616829820695148</v>
      </c>
    </row>
    <row r="719" spans="3:14">
      <c r="C719" s="4">
        <f>Pressure!AB719*1000000</f>
        <v>6666858.1744866045</v>
      </c>
      <c r="D719" s="78">
        <f>Pressure!I719</f>
        <v>1.5059214621494855E-4</v>
      </c>
      <c r="E719" s="40">
        <f>Pressure!H719</f>
        <v>150.59214621494854</v>
      </c>
      <c r="F719" s="10">
        <f t="shared" si="86"/>
        <v>4.25</v>
      </c>
      <c r="G719" s="4">
        <f t="shared" si="85"/>
        <v>304898.96793712425</v>
      </c>
      <c r="H719" s="42">
        <f t="shared" si="87"/>
        <v>9.965719698132018</v>
      </c>
      <c r="I719" s="10">
        <f t="shared" si="88"/>
        <v>1.2860861048753025</v>
      </c>
      <c r="J719" s="4">
        <f t="shared" si="89"/>
        <v>1291.2002018442065</v>
      </c>
      <c r="K719" s="4">
        <f t="shared" ref="K719:K782" si="91">J719/4.4482</f>
        <v>290.27476324000867</v>
      </c>
      <c r="L719" s="42">
        <f>Pressure!Q719</f>
        <v>0.83468977856646576</v>
      </c>
      <c r="M719" s="10">
        <f t="shared" ref="M719:M782" si="92">(J719+J718)/2*(L719-L718)</f>
        <v>1.5351149679919749</v>
      </c>
      <c r="N719" s="10">
        <f t="shared" si="90"/>
        <v>2.5616829820695148</v>
      </c>
    </row>
    <row r="720" spans="3:14">
      <c r="C720" s="4">
        <f>Pressure!AB720*1000000</f>
        <v>6664384.4930513408</v>
      </c>
      <c r="D720" s="78">
        <f>Pressure!I720</f>
        <v>1.5059214621494855E-4</v>
      </c>
      <c r="E720" s="40">
        <f>Pressure!H720</f>
        <v>150.59214621494854</v>
      </c>
      <c r="F720" s="10">
        <f t="shared" si="86"/>
        <v>4.25</v>
      </c>
      <c r="G720" s="4">
        <f t="shared" si="85"/>
        <v>304785.83774942899</v>
      </c>
      <c r="H720" s="42">
        <f t="shared" si="87"/>
        <v>9.9627975896455023</v>
      </c>
      <c r="I720" s="10">
        <f t="shared" si="88"/>
        <v>1.2860622062559517</v>
      </c>
      <c r="J720" s="4">
        <f t="shared" si="89"/>
        <v>1290.6971281622066</v>
      </c>
      <c r="K720" s="4">
        <f t="shared" si="91"/>
        <v>290.16166722768907</v>
      </c>
      <c r="L720" s="42">
        <f>Pressure!Q720</f>
        <v>0.83587859361262595</v>
      </c>
      <c r="M720" s="10">
        <f t="shared" si="92"/>
        <v>1.5346991967762311</v>
      </c>
      <c r="N720" s="10">
        <f t="shared" si="90"/>
        <v>2.5616829820695148</v>
      </c>
    </row>
    <row r="721" spans="3:14">
      <c r="C721" s="4">
        <f>Pressure!AB721*1000000</f>
        <v>6661897.8832212314</v>
      </c>
      <c r="D721" s="78">
        <f>Pressure!I721</f>
        <v>1.5059214621494855E-4</v>
      </c>
      <c r="E721" s="40">
        <f>Pressure!H721</f>
        <v>150.59214621494854</v>
      </c>
      <c r="F721" s="10">
        <f t="shared" si="86"/>
        <v>4.25</v>
      </c>
      <c r="G721" s="4">
        <f t="shared" si="85"/>
        <v>304672.11630058161</v>
      </c>
      <c r="H721" s="42">
        <f t="shared" si="87"/>
        <v>9.9598600184076833</v>
      </c>
      <c r="I721" s="10">
        <f t="shared" si="88"/>
        <v>1.2860381648460308</v>
      </c>
      <c r="J721" s="4">
        <f t="shared" si="89"/>
        <v>1290.1914252268575</v>
      </c>
      <c r="K721" s="4">
        <f t="shared" si="91"/>
        <v>290.04798013283073</v>
      </c>
      <c r="L721" s="42">
        <f>Pressure!Q721</f>
        <v>0.83706754940405981</v>
      </c>
      <c r="M721" s="10">
        <f t="shared" si="92"/>
        <v>1.5342811962986354</v>
      </c>
      <c r="N721" s="10">
        <f t="shared" si="90"/>
        <v>2.5616829820695148</v>
      </c>
    </row>
    <row r="722" spans="3:14">
      <c r="C722" s="4">
        <f>Pressure!AB722*1000000</f>
        <v>6659398.348605263</v>
      </c>
      <c r="D722" s="78">
        <f>Pressure!I722</f>
        <v>1.5059214621494855E-4</v>
      </c>
      <c r="E722" s="40">
        <f>Pressure!H722</f>
        <v>150.59214621494854</v>
      </c>
      <c r="F722" s="10">
        <f t="shared" si="86"/>
        <v>4.25</v>
      </c>
      <c r="G722" s="4">
        <f t="shared" si="85"/>
        <v>304557.80375563377</v>
      </c>
      <c r="H722" s="42">
        <f t="shared" si="87"/>
        <v>9.9569069856117913</v>
      </c>
      <c r="I722" s="10">
        <f t="shared" si="88"/>
        <v>1.2860139803804989</v>
      </c>
      <c r="J722" s="4">
        <f t="shared" si="89"/>
        <v>1289.6830937721215</v>
      </c>
      <c r="K722" s="4">
        <f t="shared" si="91"/>
        <v>289.93370212043556</v>
      </c>
      <c r="L722" s="42">
        <f>Pressure!Q722</f>
        <v>0.83825664674582034</v>
      </c>
      <c r="M722" s="10">
        <f t="shared" si="92"/>
        <v>1.5338609663087146</v>
      </c>
      <c r="N722" s="10">
        <f t="shared" si="90"/>
        <v>2.5616829820695148</v>
      </c>
    </row>
    <row r="723" spans="3:14">
      <c r="C723" s="4">
        <f>Pressure!AB723*1000000</f>
        <v>6656885.892834588</v>
      </c>
      <c r="D723" s="78">
        <f>Pressure!I723</f>
        <v>1.5059214621494855E-4</v>
      </c>
      <c r="E723" s="40">
        <f>Pressure!H723</f>
        <v>150.59214621494854</v>
      </c>
      <c r="F723" s="10">
        <f t="shared" si="86"/>
        <v>4.25</v>
      </c>
      <c r="G723" s="4">
        <f t="shared" si="85"/>
        <v>304442.90028065088</v>
      </c>
      <c r="H723" s="42">
        <f t="shared" si="87"/>
        <v>9.9539384924599847</v>
      </c>
      <c r="I723" s="10">
        <f t="shared" si="88"/>
        <v>1.2859896525925176</v>
      </c>
      <c r="J723" s="4">
        <f t="shared" si="89"/>
        <v>1289.172134536467</v>
      </c>
      <c r="K723" s="4">
        <f t="shared" si="91"/>
        <v>289.81883335651884</v>
      </c>
      <c r="L723" s="42">
        <f>Pressure!Q723</f>
        <v>0.83944588644390228</v>
      </c>
      <c r="M723" s="10">
        <f t="shared" si="92"/>
        <v>1.5334385065553615</v>
      </c>
      <c r="N723" s="10">
        <f t="shared" si="90"/>
        <v>2.5616829820695148</v>
      </c>
    </row>
    <row r="724" spans="3:14">
      <c r="C724" s="4">
        <f>Pressure!AB724*1000000</f>
        <v>6654360.5195625592</v>
      </c>
      <c r="D724" s="78">
        <f>Pressure!I724</f>
        <v>1.5059214621494855E-4</v>
      </c>
      <c r="E724" s="40">
        <f>Pressure!H724</f>
        <v>150.59214621494854</v>
      </c>
      <c r="F724" s="10">
        <f t="shared" si="86"/>
        <v>4.25</v>
      </c>
      <c r="G724" s="4">
        <f t="shared" si="85"/>
        <v>304327.40604271373</v>
      </c>
      <c r="H724" s="42">
        <f t="shared" si="87"/>
        <v>9.9509545401634512</v>
      </c>
      <c r="I724" s="10">
        <f t="shared" si="88"/>
        <v>1.2859651812134454</v>
      </c>
      <c r="J724" s="4">
        <f t="shared" si="89"/>
        <v>1288.6585482628777</v>
      </c>
      <c r="K724" s="4">
        <f t="shared" si="91"/>
        <v>289.70337400811064</v>
      </c>
      <c r="L724" s="42">
        <f>Pressure!Q724</f>
        <v>0.84063526930524768</v>
      </c>
      <c r="M724" s="10">
        <f t="shared" si="92"/>
        <v>1.533013816785926</v>
      </c>
      <c r="N724" s="10">
        <f t="shared" si="90"/>
        <v>2.5616829820695148</v>
      </c>
    </row>
    <row r="725" spans="3:14">
      <c r="C725" s="4">
        <f>Pressure!AB725*1000000</f>
        <v>6651822.2324648472</v>
      </c>
      <c r="D725" s="78">
        <f>Pressure!I725</f>
        <v>1.5059214621494855E-4</v>
      </c>
      <c r="E725" s="40">
        <f>Pressure!H725</f>
        <v>150.59214621494854</v>
      </c>
      <c r="F725" s="10">
        <f t="shared" si="86"/>
        <v>4.25</v>
      </c>
      <c r="G725" s="4">
        <f t="shared" si="85"/>
        <v>304211.32120992366</v>
      </c>
      <c r="H725" s="42">
        <f t="shared" si="87"/>
        <v>9.9479551299425015</v>
      </c>
      <c r="I725" s="10">
        <f t="shared" si="88"/>
        <v>1.2859405659728309</v>
      </c>
      <c r="J725" s="4">
        <f t="shared" si="89"/>
        <v>1288.1423356988766</v>
      </c>
      <c r="K725" s="4">
        <f t="shared" si="91"/>
        <v>289.58732424326172</v>
      </c>
      <c r="L725" s="42">
        <f>Pressure!Q725</f>
        <v>0.84182479613775196</v>
      </c>
      <c r="M725" s="10">
        <f t="shared" si="92"/>
        <v>1.5325868967466323</v>
      </c>
      <c r="N725" s="10">
        <f t="shared" si="90"/>
        <v>2.5616829820695148</v>
      </c>
    </row>
    <row r="726" spans="3:14">
      <c r="C726" s="4">
        <f>Pressure!AB726*1000000</f>
        <v>6649271.0352395801</v>
      </c>
      <c r="D726" s="78">
        <f>Pressure!I726</f>
        <v>1.5059214621494855E-4</v>
      </c>
      <c r="E726" s="40">
        <f>Pressure!H726</f>
        <v>150.59214621494854</v>
      </c>
      <c r="F726" s="10">
        <f t="shared" si="86"/>
        <v>4.25</v>
      </c>
      <c r="G726" s="4">
        <f t="shared" si="85"/>
        <v>304094.64595140907</v>
      </c>
      <c r="H726" s="42">
        <f t="shared" si="87"/>
        <v>9.9449402630267212</v>
      </c>
      <c r="I726" s="10">
        <f t="shared" si="88"/>
        <v>1.2859158065984064</v>
      </c>
      <c r="J726" s="4">
        <f t="shared" si="89"/>
        <v>1287.623497596554</v>
      </c>
      <c r="K726" s="4">
        <f t="shared" si="91"/>
        <v>289.4706842310494</v>
      </c>
      <c r="L726" s="42">
        <f>Pressure!Q726</f>
        <v>0.84301446775026989</v>
      </c>
      <c r="M726" s="10">
        <f t="shared" si="92"/>
        <v>1.5321577461825804</v>
      </c>
      <c r="N726" s="10">
        <f t="shared" si="90"/>
        <v>2.5616829820695148</v>
      </c>
    </row>
    <row r="727" spans="3:14">
      <c r="C727" s="4">
        <f>Pressure!AB727*1000000</f>
        <v>6646706.9316068534</v>
      </c>
      <c r="D727" s="78">
        <f>Pressure!I727</f>
        <v>1.5059214621494855E-4</v>
      </c>
      <c r="E727" s="40">
        <f>Pressure!H727</f>
        <v>150.59214621494854</v>
      </c>
      <c r="F727" s="10">
        <f t="shared" si="86"/>
        <v>4.25</v>
      </c>
      <c r="G727" s="4">
        <f t="shared" si="85"/>
        <v>303977.38043730322</v>
      </c>
      <c r="H727" s="42">
        <f t="shared" si="87"/>
        <v>9.9419099406543676</v>
      </c>
      <c r="I727" s="10">
        <f t="shared" si="88"/>
        <v>1.2858909028160765</v>
      </c>
      <c r="J727" s="4">
        <f t="shared" si="89"/>
        <v>1287.102034712467</v>
      </c>
      <c r="K727" s="4">
        <f t="shared" si="91"/>
        <v>289.35345414155546</v>
      </c>
      <c r="L727" s="42">
        <f>Pressure!Q727</f>
        <v>0.84420428495262179</v>
      </c>
      <c r="M727" s="10">
        <f t="shared" si="92"/>
        <v>1.5317263648379564</v>
      </c>
      <c r="N727" s="10">
        <f t="shared" si="90"/>
        <v>2.5616829820695148</v>
      </c>
    </row>
    <row r="728" spans="3:14">
      <c r="C728" s="4">
        <f>Pressure!AB728*1000000</f>
        <v>6644129.9253094383</v>
      </c>
      <c r="D728" s="78">
        <f>Pressure!I728</f>
        <v>1.5059214621494855E-4</v>
      </c>
      <c r="E728" s="40">
        <f>Pressure!H728</f>
        <v>150.59214621494854</v>
      </c>
      <c r="F728" s="10">
        <f t="shared" si="86"/>
        <v>4.25</v>
      </c>
      <c r="G728" s="4">
        <f t="shared" si="85"/>
        <v>303859.52483877609</v>
      </c>
      <c r="H728" s="42">
        <f t="shared" si="87"/>
        <v>9.9388641640731841</v>
      </c>
      <c r="I728" s="10">
        <f t="shared" si="88"/>
        <v>1.285865854349916</v>
      </c>
      <c r="J728" s="4">
        <f t="shared" si="89"/>
        <v>1286.5779478077845</v>
      </c>
      <c r="K728" s="4">
        <f t="shared" si="91"/>
        <v>289.23563414589825</v>
      </c>
      <c r="L728" s="42">
        <f>Pressure!Q728</f>
        <v>0.84539424855559919</v>
      </c>
      <c r="M728" s="10">
        <f t="shared" si="92"/>
        <v>1.5312927524553133</v>
      </c>
      <c r="N728" s="10">
        <f t="shared" si="90"/>
        <v>2.5616829820695148</v>
      </c>
    </row>
    <row r="729" spans="3:14">
      <c r="C729" s="4">
        <f>Pressure!AB729*1000000</f>
        <v>6641540.0201123413</v>
      </c>
      <c r="D729" s="78">
        <f>Pressure!I729</f>
        <v>1.5059214621494855E-4</v>
      </c>
      <c r="E729" s="40">
        <f>Pressure!H729</f>
        <v>150.59214621494854</v>
      </c>
      <c r="F729" s="10">
        <f t="shared" si="86"/>
        <v>4.25</v>
      </c>
      <c r="G729" s="4">
        <f t="shared" si="85"/>
        <v>303741.07932801486</v>
      </c>
      <c r="H729" s="42">
        <f t="shared" si="87"/>
        <v>9.9358029345399217</v>
      </c>
      <c r="I729" s="10">
        <f t="shared" si="88"/>
        <v>1.2858406609221591</v>
      </c>
      <c r="J729" s="4">
        <f t="shared" si="89"/>
        <v>1286.0512376481977</v>
      </c>
      <c r="K729" s="4">
        <f t="shared" si="91"/>
        <v>289.11722441621276</v>
      </c>
      <c r="L729" s="42">
        <f>Pressure!Q729</f>
        <v>0.84658435937097121</v>
      </c>
      <c r="M729" s="10">
        <f t="shared" si="92"/>
        <v>1.5308569087764299</v>
      </c>
      <c r="N729" s="10">
        <f t="shared" si="90"/>
        <v>2.5616829820695148</v>
      </c>
    </row>
    <row r="730" spans="3:14">
      <c r="C730" s="4">
        <f>Pressure!AB730*1000000</f>
        <v>6638937.2198030045</v>
      </c>
      <c r="D730" s="78">
        <f>Pressure!I730</f>
        <v>1.5059214621494855E-4</v>
      </c>
      <c r="E730" s="40">
        <f>Pressure!H730</f>
        <v>150.59214621494854</v>
      </c>
      <c r="F730" s="10">
        <f t="shared" si="86"/>
        <v>4.25</v>
      </c>
      <c r="G730" s="4">
        <f t="shared" si="85"/>
        <v>303622.04407823255</v>
      </c>
      <c r="H730" s="42">
        <f t="shared" si="87"/>
        <v>9.9327262533204603</v>
      </c>
      <c r="I730" s="10">
        <f t="shared" si="88"/>
        <v>1.2858153222531934</v>
      </c>
      <c r="J730" s="4">
        <f t="shared" si="89"/>
        <v>1285.5219050039605</v>
      </c>
      <c r="K730" s="4">
        <f t="shared" si="91"/>
        <v>288.99822512565993</v>
      </c>
      <c r="L730" s="42">
        <f>Pressure!Q730</f>
        <v>0.84777461821149036</v>
      </c>
      <c r="M730" s="10">
        <f t="shared" si="92"/>
        <v>1.5304188335416771</v>
      </c>
      <c r="N730" s="10">
        <f t="shared" si="90"/>
        <v>2.5616829820695148</v>
      </c>
    </row>
    <row r="731" spans="3:14">
      <c r="C731" s="4">
        <f>Pressure!AB731*1000000</f>
        <v>6636321.5281912563</v>
      </c>
      <c r="D731" s="78">
        <f>Pressure!I731</f>
        <v>1.5059214621494855E-4</v>
      </c>
      <c r="E731" s="40">
        <f>Pressure!H731</f>
        <v>150.59214621494854</v>
      </c>
      <c r="F731" s="10">
        <f t="shared" si="86"/>
        <v>4.25</v>
      </c>
      <c r="G731" s="4">
        <f t="shared" si="85"/>
        <v>303502.41926366609</v>
      </c>
      <c r="H731" s="42">
        <f t="shared" si="87"/>
        <v>9.9296341216898387</v>
      </c>
      <c r="I731" s="10">
        <f t="shared" si="88"/>
        <v>1.2857898380615513</v>
      </c>
      <c r="J731" s="4">
        <f t="shared" si="89"/>
        <v>1284.9899506498793</v>
      </c>
      <c r="K731" s="4">
        <f t="shared" si="91"/>
        <v>288.87863644842395</v>
      </c>
      <c r="L731" s="42">
        <f>Pressure!Q731</f>
        <v>0.84896502589089873</v>
      </c>
      <c r="M731" s="10">
        <f t="shared" si="92"/>
        <v>1.5299785264902919</v>
      </c>
      <c r="N731" s="10">
        <f t="shared" si="90"/>
        <v>2.5616829820695148</v>
      </c>
    </row>
    <row r="732" spans="3:14">
      <c r="C732" s="4">
        <f>Pressure!AB732*1000000</f>
        <v>6633692.9491096037</v>
      </c>
      <c r="D732" s="78">
        <f>Pressure!I732</f>
        <v>1.5059214621494855E-4</v>
      </c>
      <c r="E732" s="40">
        <f>Pressure!H732</f>
        <v>150.59214621494854</v>
      </c>
      <c r="F732" s="10">
        <f t="shared" si="86"/>
        <v>4.25</v>
      </c>
      <c r="G732" s="4">
        <f t="shared" ref="G732:G795" si="93">IF(C732/(1+(k-1)/2*N732^2)^(k/(k-1))&lt;patm*1000000,patm*1000000,C732/(1+(k-1)/2*N732^2)^(k/(k-1)))</f>
        <v>303382.20505958959</v>
      </c>
      <c r="H732" s="42">
        <f t="shared" si="87"/>
        <v>9.9265265409325121</v>
      </c>
      <c r="I732" s="10">
        <f t="shared" si="88"/>
        <v>1.2857642080639051</v>
      </c>
      <c r="J732" s="4">
        <f t="shared" si="89"/>
        <v>1284.4553753653727</v>
      </c>
      <c r="K732" s="4">
        <f t="shared" si="91"/>
        <v>288.75845855972591</v>
      </c>
      <c r="L732" s="42">
        <f>Pressure!Q732</f>
        <v>0.85015558322393403</v>
      </c>
      <c r="M732" s="10">
        <f t="shared" si="92"/>
        <v>1.5295359873603711</v>
      </c>
      <c r="N732" s="10">
        <f t="shared" si="90"/>
        <v>2.5616829820695148</v>
      </c>
    </row>
    <row r="733" spans="3:14">
      <c r="C733" s="4">
        <f>Pressure!AB733*1000000</f>
        <v>6631051.4864128567</v>
      </c>
      <c r="D733" s="78">
        <f>Pressure!I733</f>
        <v>1.5059214621494855E-4</v>
      </c>
      <c r="E733" s="40">
        <f>Pressure!H733</f>
        <v>150.59214621494854</v>
      </c>
      <c r="F733" s="10">
        <f t="shared" ref="F733:F796" si="94">aexit/E733</f>
        <v>4.25</v>
      </c>
      <c r="G733" s="4">
        <f t="shared" si="93"/>
        <v>303261.40164229705</v>
      </c>
      <c r="H733" s="42">
        <f t="shared" ref="H733:H796" si="95">1/(((k+1)/2)^(1/(k-1))*(patm*1000000/C733)^(1/k)*SQRT((k+1)/(k-1)*(1-(patm*1000000/C733)^((k-1)/k))))</f>
        <v>9.9234035123419293</v>
      </c>
      <c r="I733" s="10">
        <f t="shared" ref="I733:I796" si="96">etanoz*SQRT(2*k^2/(k-1)*(2/(k+1))^((k+1)/(k-1))*(1-(G733/C733)^((k-1)/k)))+(G733-patm*1000000)/C733*(aexit/E733)</f>
        <v>1.2857384319750553</v>
      </c>
      <c r="J733" s="4">
        <f t="shared" ref="J733:J796" si="97">I733*D733*C733</f>
        <v>1283.9181799343949</v>
      </c>
      <c r="K733" s="4">
        <f t="shared" si="91"/>
        <v>288.63769163580662</v>
      </c>
      <c r="L733" s="42">
        <f>Pressure!Q733</f>
        <v>0.85134629102633574</v>
      </c>
      <c r="M733" s="10">
        <f t="shared" si="92"/>
        <v>1.5290912158888315</v>
      </c>
      <c r="N733" s="10">
        <f t="shared" si="90"/>
        <v>2.5616829820695148</v>
      </c>
    </row>
    <row r="734" spans="3:14">
      <c r="C734" s="4">
        <f>Pressure!AB734*1000000</f>
        <v>6628397.1439784076</v>
      </c>
      <c r="D734" s="78">
        <f>Pressure!I734</f>
        <v>1.5059214621494855E-4</v>
      </c>
      <c r="E734" s="40">
        <f>Pressure!H734</f>
        <v>150.59214621494854</v>
      </c>
      <c r="F734" s="10">
        <f t="shared" si="94"/>
        <v>4.25</v>
      </c>
      <c r="G734" s="4">
        <f t="shared" si="93"/>
        <v>303140.00918911537</v>
      </c>
      <c r="H734" s="42">
        <f t="shared" si="95"/>
        <v>9.9202650372208012</v>
      </c>
      <c r="I734" s="10">
        <f t="shared" si="96"/>
        <v>1.2857125095079265</v>
      </c>
      <c r="J734" s="4">
        <f t="shared" si="97"/>
        <v>1283.3783651454933</v>
      </c>
      <c r="K734" s="4">
        <f t="shared" si="91"/>
        <v>288.51633585393944</v>
      </c>
      <c r="L734" s="42">
        <f>Pressure!Q734</f>
        <v>0.85253715011485132</v>
      </c>
      <c r="M734" s="10">
        <f t="shared" si="92"/>
        <v>1.5286442118115069</v>
      </c>
      <c r="N734" s="10">
        <f t="shared" ref="N734:N797" si="98">N733-1/834*(me-mef)</f>
        <v>2.5616829820695148</v>
      </c>
    </row>
    <row r="735" spans="3:14">
      <c r="C735" s="4">
        <f>Pressure!AB735*1000000</f>
        <v>6625729.9257062068</v>
      </c>
      <c r="D735" s="78">
        <f>Pressure!I735</f>
        <v>1.5059214621494855E-4</v>
      </c>
      <c r="E735" s="40">
        <f>Pressure!H735</f>
        <v>150.59214621494854</v>
      </c>
      <c r="F735" s="10">
        <f t="shared" si="94"/>
        <v>4.25</v>
      </c>
      <c r="G735" s="4">
        <f t="shared" si="93"/>
        <v>303018.02787840308</v>
      </c>
      <c r="H735" s="42">
        <f t="shared" si="95"/>
        <v>9.9171111168811414</v>
      </c>
      <c r="I735" s="10">
        <f t="shared" si="96"/>
        <v>1.2856864403735568</v>
      </c>
      <c r="J735" s="4">
        <f t="shared" si="97"/>
        <v>1282.8359317918018</v>
      </c>
      <c r="K735" s="4">
        <f t="shared" si="91"/>
        <v>288.39439139242882</v>
      </c>
      <c r="L735" s="42">
        <f>Pressure!Q735</f>
        <v>0.85372816130724216</v>
      </c>
      <c r="M735" s="10">
        <f t="shared" si="92"/>
        <v>1.5281949748628612</v>
      </c>
      <c r="N735" s="10">
        <f t="shared" si="98"/>
        <v>2.5616829820695148</v>
      </c>
    </row>
    <row r="736" spans="3:14">
      <c r="C736" s="4">
        <f>Pressure!AB736*1000000</f>
        <v>6623049.8355188947</v>
      </c>
      <c r="D736" s="78">
        <f>Pressure!I736</f>
        <v>1.5059214621494855E-4</v>
      </c>
      <c r="E736" s="40">
        <f>Pressure!H736</f>
        <v>150.59214621494854</v>
      </c>
      <c r="F736" s="10">
        <f t="shared" si="94"/>
        <v>4.25</v>
      </c>
      <c r="G736" s="4">
        <f t="shared" si="93"/>
        <v>302895.4578895563</v>
      </c>
      <c r="H736" s="42">
        <f t="shared" si="95"/>
        <v>9.9139417526443019</v>
      </c>
      <c r="I736" s="10">
        <f t="shared" si="96"/>
        <v>1.2856602242810939</v>
      </c>
      <c r="J736" s="4">
        <f t="shared" si="97"/>
        <v>1282.2908806710707</v>
      </c>
      <c r="K736" s="4">
        <f t="shared" si="91"/>
        <v>288.27185843061704</v>
      </c>
      <c r="L736" s="42">
        <f>Pressure!Q736</f>
        <v>0.85491932542228977</v>
      </c>
      <c r="M736" s="10">
        <f t="shared" si="92"/>
        <v>1.5277435047761103</v>
      </c>
      <c r="N736" s="10">
        <f t="shared" si="98"/>
        <v>2.5616829820695148</v>
      </c>
    </row>
    <row r="737" spans="3:14">
      <c r="C737" s="4">
        <f>Pressure!AB737*1000000</f>
        <v>6620356.8773615854</v>
      </c>
      <c r="D737" s="78">
        <f>Pressure!I737</f>
        <v>1.5059214621494855E-4</v>
      </c>
      <c r="E737" s="40">
        <f>Pressure!H737</f>
        <v>150.59214621494854</v>
      </c>
      <c r="F737" s="10">
        <f t="shared" si="94"/>
        <v>4.25</v>
      </c>
      <c r="G737" s="4">
        <f t="shared" si="93"/>
        <v>302772.29940299905</v>
      </c>
      <c r="H737" s="42">
        <f t="shared" si="95"/>
        <v>9.9107569458407863</v>
      </c>
      <c r="I737" s="10">
        <f t="shared" si="96"/>
        <v>1.2856338609377822</v>
      </c>
      <c r="J737" s="4">
        <f t="shared" si="97"/>
        <v>1281.7432125856185</v>
      </c>
      <c r="K737" s="4">
        <f t="shared" si="91"/>
        <v>288.14873714887335</v>
      </c>
      <c r="L737" s="42">
        <f>Pressure!Q737</f>
        <v>0.85611064327980224</v>
      </c>
      <c r="M737" s="10">
        <f t="shared" si="92"/>
        <v>1.5272898012837501</v>
      </c>
      <c r="N737" s="10">
        <f t="shared" si="98"/>
        <v>2.5616829820695148</v>
      </c>
    </row>
    <row r="738" spans="3:14">
      <c r="C738" s="4">
        <f>Pressure!AB738*1000000</f>
        <v>6617651.0552021302</v>
      </c>
      <c r="D738" s="78">
        <f>Pressure!I738</f>
        <v>1.5059214621494855E-4</v>
      </c>
      <c r="E738" s="40">
        <f>Pressure!H738</f>
        <v>150.59214621494854</v>
      </c>
      <c r="F738" s="10">
        <f t="shared" si="94"/>
        <v>4.25</v>
      </c>
      <c r="G738" s="4">
        <f t="shared" si="93"/>
        <v>302648.55260019522</v>
      </c>
      <c r="H738" s="42">
        <f t="shared" si="95"/>
        <v>9.9075566978104863</v>
      </c>
      <c r="I738" s="10">
        <f t="shared" si="96"/>
        <v>1.2856073500489587</v>
      </c>
      <c r="J738" s="4">
        <f t="shared" si="97"/>
        <v>1281.1929283423892</v>
      </c>
      <c r="K738" s="4">
        <f t="shared" si="91"/>
        <v>288.02502772860691</v>
      </c>
      <c r="L738" s="42">
        <f>Pressure!Q738</f>
        <v>0.85730211570062009</v>
      </c>
      <c r="M738" s="10">
        <f t="shared" si="92"/>
        <v>1.5268338641165282</v>
      </c>
      <c r="N738" s="10">
        <f t="shared" si="98"/>
        <v>2.5616829820695148</v>
      </c>
    </row>
    <row r="739" spans="3:14">
      <c r="C739" s="4">
        <f>Pressure!AB739*1000000</f>
        <v>6614932.3730311533</v>
      </c>
      <c r="D739" s="78">
        <f>Pressure!I739</f>
        <v>1.5059214621494855E-4</v>
      </c>
      <c r="E739" s="40">
        <f>Pressure!H739</f>
        <v>150.59214621494854</v>
      </c>
      <c r="F739" s="10">
        <f t="shared" si="94"/>
        <v>4.25</v>
      </c>
      <c r="G739" s="4">
        <f t="shared" si="93"/>
        <v>302524.21766365011</v>
      </c>
      <c r="H739" s="42">
        <f t="shared" si="95"/>
        <v>9.9043410099027547</v>
      </c>
      <c r="I739" s="10">
        <f t="shared" si="96"/>
        <v>1.2855806913180448</v>
      </c>
      <c r="J739" s="4">
        <f t="shared" si="97"/>
        <v>1280.6400287529582</v>
      </c>
      <c r="K739" s="4">
        <f t="shared" si="91"/>
        <v>287.90073035226794</v>
      </c>
      <c r="L739" s="42">
        <f>Pressure!Q739</f>
        <v>0.85849374350662278</v>
      </c>
      <c r="M739" s="10">
        <f t="shared" si="92"/>
        <v>1.5263756930044459</v>
      </c>
      <c r="N739" s="10">
        <f t="shared" si="98"/>
        <v>2.5616829820695148</v>
      </c>
    </row>
    <row r="740" spans="3:14">
      <c r="C740" s="4">
        <f>Pressure!AB740*1000000</f>
        <v>6612200.8348617787</v>
      </c>
      <c r="D740" s="78">
        <f>Pressure!I740</f>
        <v>1.5059214621494855E-4</v>
      </c>
      <c r="E740" s="40">
        <f>Pressure!H740</f>
        <v>150.59214621494854</v>
      </c>
      <c r="F740" s="10">
        <f t="shared" si="94"/>
        <v>4.25</v>
      </c>
      <c r="G740" s="4">
        <f t="shared" si="93"/>
        <v>302399.29477689811</v>
      </c>
      <c r="H740" s="42">
        <f t="shared" si="95"/>
        <v>9.9011098834760141</v>
      </c>
      <c r="I740" s="10">
        <f t="shared" si="96"/>
        <v>1.2855538844465348</v>
      </c>
      <c r="J740" s="4">
        <f t="shared" si="97"/>
        <v>1280.0845146334755</v>
      </c>
      <c r="K740" s="4">
        <f t="shared" si="91"/>
        <v>287.77584520333517</v>
      </c>
      <c r="L740" s="42">
        <f>Pressure!Q740</f>
        <v>0.85968552752073468</v>
      </c>
      <c r="M740" s="10">
        <f t="shared" si="92"/>
        <v>1.5259152876759825</v>
      </c>
      <c r="N740" s="10">
        <f t="shared" si="98"/>
        <v>2.5616829820695148</v>
      </c>
    </row>
    <row r="741" spans="3:14">
      <c r="C741" s="4">
        <f>Pressure!AB741*1000000</f>
        <v>6609456.4447300956</v>
      </c>
      <c r="D741" s="78">
        <f>Pressure!I741</f>
        <v>1.5059214621494855E-4</v>
      </c>
      <c r="E741" s="40">
        <f>Pressure!H741</f>
        <v>150.59214621494854</v>
      </c>
      <c r="F741" s="10">
        <f t="shared" si="94"/>
        <v>4.25</v>
      </c>
      <c r="G741" s="4">
        <f t="shared" si="93"/>
        <v>302273.78412452375</v>
      </c>
      <c r="H741" s="42">
        <f t="shared" si="95"/>
        <v>9.8978633198983541</v>
      </c>
      <c r="I741" s="10">
        <f t="shared" si="96"/>
        <v>1.2855269291339928</v>
      </c>
      <c r="J741" s="4">
        <f t="shared" si="97"/>
        <v>1279.526386804763</v>
      </c>
      <c r="K741" s="4">
        <f t="shared" si="91"/>
        <v>287.65037246633761</v>
      </c>
      <c r="L741" s="42">
        <f>Pressure!Q741</f>
        <v>0.86087746856693159</v>
      </c>
      <c r="M741" s="10">
        <f t="shared" si="92"/>
        <v>1.5254526478586539</v>
      </c>
      <c r="N741" s="10">
        <f t="shared" si="98"/>
        <v>2.5616829820695148</v>
      </c>
    </row>
    <row r="742" spans="3:14">
      <c r="C742" s="4">
        <f>Pressure!AB742*1000000</f>
        <v>6606699.2066948125</v>
      </c>
      <c r="D742" s="78">
        <f>Pressure!I742</f>
        <v>1.5059214621494855E-4</v>
      </c>
      <c r="E742" s="40">
        <f>Pressure!H742</f>
        <v>150.59214621494854</v>
      </c>
      <c r="F742" s="10">
        <f t="shared" si="94"/>
        <v>4.25</v>
      </c>
      <c r="G742" s="4">
        <f t="shared" si="93"/>
        <v>302147.6858921462</v>
      </c>
      <c r="H742" s="42">
        <f t="shared" si="95"/>
        <v>9.8946013205470322</v>
      </c>
      <c r="I742" s="10">
        <f t="shared" si="96"/>
        <v>1.2854998250780401</v>
      </c>
      <c r="J742" s="4">
        <f t="shared" si="97"/>
        <v>1278.9656460922417</v>
      </c>
      <c r="K742" s="4">
        <f t="shared" si="91"/>
        <v>287.52431232683824</v>
      </c>
      <c r="L742" s="42">
        <f>Pressure!Q742</f>
        <v>0.86206956747024688</v>
      </c>
      <c r="M742" s="10">
        <f t="shared" si="92"/>
        <v>1.5249877732787083</v>
      </c>
      <c r="N742" s="10">
        <f t="shared" si="98"/>
        <v>2.5616829820695148</v>
      </c>
    </row>
    <row r="743" spans="3:14">
      <c r="C743" s="4">
        <f>Pressure!AB743*1000000</f>
        <v>6603929.124837541</v>
      </c>
      <c r="D743" s="78">
        <f>Pressure!I743</f>
        <v>1.5059214621494855E-4</v>
      </c>
      <c r="E743" s="40">
        <f>Pressure!H743</f>
        <v>150.59214621494854</v>
      </c>
      <c r="F743" s="10">
        <f t="shared" si="94"/>
        <v>4.25</v>
      </c>
      <c r="G743" s="4">
        <f t="shared" si="93"/>
        <v>302021.00026643189</v>
      </c>
      <c r="H743" s="42">
        <f t="shared" si="95"/>
        <v>9.8913238868088502</v>
      </c>
      <c r="I743" s="10">
        <f t="shared" si="96"/>
        <v>1.2854725719743501</v>
      </c>
      <c r="J743" s="4">
        <f t="shared" si="97"/>
        <v>1278.402293325991</v>
      </c>
      <c r="K743" s="4">
        <f t="shared" si="91"/>
        <v>287.39766497144711</v>
      </c>
      <c r="L743" s="42">
        <f>Pressure!Q743</f>
        <v>0.86326182505677795</v>
      </c>
      <c r="M743" s="10">
        <f t="shared" si="92"/>
        <v>1.5245206636613664</v>
      </c>
      <c r="N743" s="10">
        <f t="shared" si="98"/>
        <v>2.5616829820695148</v>
      </c>
    </row>
    <row r="744" spans="3:14">
      <c r="C744" s="4">
        <f>Pressure!AB744*1000000</f>
        <v>6601146.20326271</v>
      </c>
      <c r="D744" s="78">
        <f>Pressure!I744</f>
        <v>1.5059214621494855E-4</v>
      </c>
      <c r="E744" s="40">
        <f>Pressure!H744</f>
        <v>150.59214621494854</v>
      </c>
      <c r="F744" s="10">
        <f t="shared" si="94"/>
        <v>4.25</v>
      </c>
      <c r="G744" s="4">
        <f t="shared" si="93"/>
        <v>301893.72743509087</v>
      </c>
      <c r="H744" s="42">
        <f t="shared" si="95"/>
        <v>9.8880310200800281</v>
      </c>
      <c r="I744" s="10">
        <f t="shared" si="96"/>
        <v>1.2854451695166382</v>
      </c>
      <c r="J744" s="4">
        <f t="shared" si="97"/>
        <v>1277.8363293407303</v>
      </c>
      <c r="K744" s="4">
        <f t="shared" si="91"/>
        <v>287.2704305878176</v>
      </c>
      <c r="L744" s="42">
        <f>Pressure!Q744</f>
        <v>0.86445424215369226</v>
      </c>
      <c r="M744" s="10">
        <f t="shared" si="92"/>
        <v>1.5240513187302445</v>
      </c>
      <c r="N744" s="10">
        <f t="shared" si="98"/>
        <v>2.5616829820695148</v>
      </c>
    </row>
    <row r="745" spans="3:14">
      <c r="C745" s="4">
        <f>Pressure!AB745*1000000</f>
        <v>6598350.4460975835</v>
      </c>
      <c r="D745" s="78">
        <f>Pressure!I745</f>
        <v>1.5059214621494855E-4</v>
      </c>
      <c r="E745" s="40">
        <f>Pressure!H745</f>
        <v>150.59214621494854</v>
      </c>
      <c r="F745" s="10">
        <f t="shared" si="94"/>
        <v>4.25</v>
      </c>
      <c r="G745" s="4">
        <f t="shared" si="93"/>
        <v>301765.86758687749</v>
      </c>
      <c r="H745" s="42">
        <f t="shared" si="95"/>
        <v>9.8847227217661704</v>
      </c>
      <c r="I745" s="10">
        <f t="shared" si="96"/>
        <v>1.2854176173966541</v>
      </c>
      <c r="J745" s="4">
        <f t="shared" si="97"/>
        <v>1277.2677549758232</v>
      </c>
      <c r="K745" s="4">
        <f t="shared" si="91"/>
        <v>287.14260936464711</v>
      </c>
      <c r="L745" s="42">
        <f>Pressure!Q745</f>
        <v>0.86564681958923395</v>
      </c>
      <c r="M745" s="10">
        <f t="shared" si="92"/>
        <v>1.5235797382081622</v>
      </c>
      <c r="N745" s="10">
        <f t="shared" si="98"/>
        <v>2.5616829820695148</v>
      </c>
    </row>
    <row r="746" spans="3:14">
      <c r="C746" s="4">
        <f>Pressure!AB746*1000000</f>
        <v>6595541.8574924711</v>
      </c>
      <c r="D746" s="78">
        <f>Pressure!I746</f>
        <v>1.5059214621494855E-4</v>
      </c>
      <c r="E746" s="40">
        <f>Pressure!H746</f>
        <v>150.59214621494854</v>
      </c>
      <c r="F746" s="10">
        <f t="shared" si="94"/>
        <v>4.25</v>
      </c>
      <c r="G746" s="4">
        <f t="shared" si="93"/>
        <v>301637.42091160011</v>
      </c>
      <c r="H746" s="42">
        <f t="shared" si="95"/>
        <v>9.8813989932825308</v>
      </c>
      <c r="I746" s="10">
        <f t="shared" si="96"/>
        <v>1.2853899153041739</v>
      </c>
      <c r="J746" s="4">
        <f t="shared" si="97"/>
        <v>1276.6965710753195</v>
      </c>
      <c r="K746" s="4">
        <f t="shared" si="91"/>
        <v>287.01420149168644</v>
      </c>
      <c r="L746" s="42">
        <f>Pressure!Q746</f>
        <v>0.86683955819273006</v>
      </c>
      <c r="M746" s="10">
        <f t="shared" si="92"/>
        <v>1.5231059218165657</v>
      </c>
      <c r="N746" s="10">
        <f t="shared" si="98"/>
        <v>2.5616829820695148</v>
      </c>
    </row>
    <row r="747" spans="3:14">
      <c r="C747" s="4">
        <f>Pressure!AB747*1000000</f>
        <v>6592720.4416203843</v>
      </c>
      <c r="D747" s="78">
        <f>Pressure!I747</f>
        <v>1.5059214621494855E-4</v>
      </c>
      <c r="E747" s="40">
        <f>Pressure!H747</f>
        <v>150.59214621494854</v>
      </c>
      <c r="F747" s="10">
        <f t="shared" si="94"/>
        <v>4.25</v>
      </c>
      <c r="G747" s="4">
        <f t="shared" si="93"/>
        <v>301508.3876001052</v>
      </c>
      <c r="H747" s="42">
        <f t="shared" si="95"/>
        <v>9.8780598360535841</v>
      </c>
      <c r="I747" s="10">
        <f t="shared" si="96"/>
        <v>1.2853620629269897</v>
      </c>
      <c r="J747" s="4">
        <f t="shared" si="97"/>
        <v>1276.1227784878872</v>
      </c>
      <c r="K747" s="4">
        <f t="shared" si="91"/>
        <v>286.88520715972464</v>
      </c>
      <c r="L747" s="42">
        <f>Pressure!Q747</f>
        <v>0.86803245879459701</v>
      </c>
      <c r="M747" s="10">
        <f t="shared" si="92"/>
        <v>1.5226298692757623</v>
      </c>
      <c r="N747" s="10">
        <f t="shared" si="98"/>
        <v>2.5616829820695148</v>
      </c>
    </row>
    <row r="748" spans="3:14">
      <c r="C748" s="4">
        <f>Pressure!AB748*1000000</f>
        <v>6589886.2026776271</v>
      </c>
      <c r="D748" s="78">
        <f>Pressure!I748</f>
        <v>1.5059214621494855E-4</v>
      </c>
      <c r="E748" s="40">
        <f>Pressure!H748</f>
        <v>150.59214621494854</v>
      </c>
      <c r="F748" s="10">
        <f t="shared" si="94"/>
        <v>4.25</v>
      </c>
      <c r="G748" s="4">
        <f t="shared" si="93"/>
        <v>301378.76784430468</v>
      </c>
      <c r="H748" s="42">
        <f t="shared" si="95"/>
        <v>9.8747052515137153</v>
      </c>
      <c r="I748" s="10">
        <f t="shared" si="96"/>
        <v>1.2853340599509047</v>
      </c>
      <c r="J748" s="4">
        <f t="shared" si="97"/>
        <v>1275.5463780669297</v>
      </c>
      <c r="K748" s="4">
        <f t="shared" si="91"/>
        <v>286.7556265606155</v>
      </c>
      <c r="L748" s="42">
        <f>Pressure!Q748</f>
        <v>0.86922552222634686</v>
      </c>
      <c r="M748" s="10">
        <f t="shared" si="92"/>
        <v>1.5221515803047707</v>
      </c>
      <c r="N748" s="10">
        <f t="shared" si="98"/>
        <v>2.5616829820695148</v>
      </c>
    </row>
    <row r="749" spans="3:14">
      <c r="C749" s="4">
        <f>Pressure!AB749*1000000</f>
        <v>6587039.1448831474</v>
      </c>
      <c r="D749" s="78">
        <f>Pressure!I749</f>
        <v>1.5059214621494855E-4</v>
      </c>
      <c r="E749" s="40">
        <f>Pressure!H749</f>
        <v>150.59214621494854</v>
      </c>
      <c r="F749" s="10">
        <f t="shared" si="94"/>
        <v>4.25</v>
      </c>
      <c r="G749" s="4">
        <f t="shared" si="93"/>
        <v>301248.56183714583</v>
      </c>
      <c r="H749" s="42">
        <f t="shared" si="95"/>
        <v>9.8713352411063902</v>
      </c>
      <c r="I749" s="10">
        <f t="shared" si="96"/>
        <v>1.285305906059719</v>
      </c>
      <c r="J749" s="4">
        <f t="shared" si="97"/>
        <v>1274.9673706704566</v>
      </c>
      <c r="K749" s="4">
        <f t="shared" si="91"/>
        <v>286.62545988724804</v>
      </c>
      <c r="L749" s="42">
        <f>Pressure!Q749</f>
        <v>0.87041874932059404</v>
      </c>
      <c r="M749" s="10">
        <f t="shared" si="92"/>
        <v>1.5216710546217027</v>
      </c>
      <c r="N749" s="10">
        <f t="shared" si="98"/>
        <v>2.5616829820695148</v>
      </c>
    </row>
    <row r="750" spans="3:14">
      <c r="C750" s="4">
        <f>Pressure!AB750*1000000</f>
        <v>6584179.2724792268</v>
      </c>
      <c r="D750" s="78">
        <f>Pressure!I750</f>
        <v>1.5059214621494855E-4</v>
      </c>
      <c r="E750" s="40">
        <f>Pressure!H750</f>
        <v>150.59214621494854</v>
      </c>
      <c r="F750" s="10">
        <f t="shared" si="94"/>
        <v>4.25</v>
      </c>
      <c r="G750" s="4">
        <f t="shared" si="93"/>
        <v>301117.76977264322</v>
      </c>
      <c r="H750" s="42">
        <f t="shared" si="95"/>
        <v>9.8679498062850275</v>
      </c>
      <c r="I750" s="10">
        <f t="shared" si="96"/>
        <v>1.2852776009352274</v>
      </c>
      <c r="J750" s="4">
        <f t="shared" si="97"/>
        <v>1274.3857571612227</v>
      </c>
      <c r="K750" s="4">
        <f t="shared" si="91"/>
        <v>286.49470733357822</v>
      </c>
      <c r="L750" s="42">
        <f>Pressure!Q750</f>
        <v>0.87161214091106143</v>
      </c>
      <c r="M750" s="10">
        <f t="shared" si="92"/>
        <v>1.5211882919430257</v>
      </c>
      <c r="N750" s="10">
        <f t="shared" si="98"/>
        <v>2.5616829820695148</v>
      </c>
    </row>
    <row r="751" spans="3:14">
      <c r="C751" s="4">
        <f>Pressure!AB751*1000000</f>
        <v>6581306.5897310656</v>
      </c>
      <c r="D751" s="78">
        <f>Pressure!I751</f>
        <v>1.5059214621494855E-4</v>
      </c>
      <c r="E751" s="40">
        <f>Pressure!H751</f>
        <v>150.59214621494854</v>
      </c>
      <c r="F751" s="10">
        <f t="shared" si="94"/>
        <v>4.25</v>
      </c>
      <c r="G751" s="4">
        <f t="shared" si="93"/>
        <v>300986.39184585947</v>
      </c>
      <c r="H751" s="42">
        <f t="shared" si="95"/>
        <v>9.8645489485124109</v>
      </c>
      <c r="I751" s="10">
        <f t="shared" si="96"/>
        <v>1.2852491442572054</v>
      </c>
      <c r="J751" s="4">
        <f t="shared" si="97"/>
        <v>1273.8015384066437</v>
      </c>
      <c r="K751" s="4">
        <f t="shared" si="91"/>
        <v>286.36336909460988</v>
      </c>
      <c r="L751" s="42">
        <f>Pressure!Q751</f>
        <v>0.8728056978325871</v>
      </c>
      <c r="M751" s="10">
        <f t="shared" si="92"/>
        <v>1.5207032919844072</v>
      </c>
      <c r="N751" s="10">
        <f t="shared" si="98"/>
        <v>2.5616829820695148</v>
      </c>
    </row>
    <row r="752" spans="3:14">
      <c r="C752" s="4">
        <f>Pressure!AB752*1000000</f>
        <v>6578421.1009269534</v>
      </c>
      <c r="D752" s="78">
        <f>Pressure!I752</f>
        <v>1.5059214621494855E-4</v>
      </c>
      <c r="E752" s="40">
        <f>Pressure!H752</f>
        <v>150.59214621494854</v>
      </c>
      <c r="F752" s="10">
        <f t="shared" si="94"/>
        <v>4.25</v>
      </c>
      <c r="G752" s="4">
        <f t="shared" si="93"/>
        <v>300854.42825291329</v>
      </c>
      <c r="H752" s="42">
        <f t="shared" si="95"/>
        <v>9.8611326692609502</v>
      </c>
      <c r="I752" s="10">
        <f t="shared" si="96"/>
        <v>1.2852205357034028</v>
      </c>
      <c r="J752" s="4">
        <f t="shared" si="97"/>
        <v>1273.2147152788309</v>
      </c>
      <c r="K752" s="4">
        <f t="shared" si="91"/>
        <v>286.23144536640234</v>
      </c>
      <c r="L752" s="42">
        <f>Pressure!Q752</f>
        <v>0.8739994209211307</v>
      </c>
      <c r="M752" s="10">
        <f t="shared" si="92"/>
        <v>1.5202160544600829</v>
      </c>
      <c r="N752" s="10">
        <f t="shared" si="98"/>
        <v>2.5616829820695148</v>
      </c>
    </row>
    <row r="753" spans="3:14">
      <c r="C753" s="4">
        <f>Pressure!AB753*1000000</f>
        <v>6575522.8103783857</v>
      </c>
      <c r="D753" s="78">
        <f>Pressure!I753</f>
        <v>1.5059214621494855E-4</v>
      </c>
      <c r="E753" s="40">
        <f>Pressure!H753</f>
        <v>150.59214621494854</v>
      </c>
      <c r="F753" s="10">
        <f t="shared" si="94"/>
        <v>4.25</v>
      </c>
      <c r="G753" s="4">
        <f t="shared" si="93"/>
        <v>300721.87919098453</v>
      </c>
      <c r="H753" s="42">
        <f t="shared" si="95"/>
        <v>9.8577009700127309</v>
      </c>
      <c r="I753" s="10">
        <f t="shared" si="96"/>
        <v>1.2851917749495345</v>
      </c>
      <c r="J753" s="4">
        <f t="shared" si="97"/>
        <v>1272.6252886546145</v>
      </c>
      <c r="K753" s="4">
        <f t="shared" si="91"/>
        <v>286.09893634607585</v>
      </c>
      <c r="L753" s="42">
        <f>Pressure!Q753</f>
        <v>0.87519331101377995</v>
      </c>
      <c r="M753" s="10">
        <f t="shared" si="92"/>
        <v>1.5197265790831371</v>
      </c>
      <c r="N753" s="10">
        <f t="shared" si="98"/>
        <v>2.5616829820695148</v>
      </c>
    </row>
    <row r="754" spans="3:14">
      <c r="C754" s="4">
        <f>Pressure!AB754*1000000</f>
        <v>6572611.7224200144</v>
      </c>
      <c r="D754" s="78">
        <f>Pressure!I754</f>
        <v>1.5059214621494855E-4</v>
      </c>
      <c r="E754" s="40">
        <f>Pressure!H754</f>
        <v>150.59214621494854</v>
      </c>
      <c r="F754" s="10">
        <f t="shared" si="94"/>
        <v>4.25</v>
      </c>
      <c r="G754" s="4">
        <f t="shared" si="93"/>
        <v>300588.74485831219</v>
      </c>
      <c r="H754" s="42">
        <f t="shared" si="95"/>
        <v>9.8542538522594914</v>
      </c>
      <c r="I754" s="10">
        <f t="shared" si="96"/>
        <v>1.2851628616692725</v>
      </c>
      <c r="J754" s="4">
        <f t="shared" si="97"/>
        <v>1272.0332594155354</v>
      </c>
      <c r="K754" s="4">
        <f t="shared" si="91"/>
        <v>285.96584223180957</v>
      </c>
      <c r="L754" s="42">
        <f>Pressure!Q754</f>
        <v>0.87638736894875724</v>
      </c>
      <c r="M754" s="10">
        <f t="shared" si="92"/>
        <v>1.5192348655654739</v>
      </c>
      <c r="N754" s="10">
        <f t="shared" si="98"/>
        <v>2.5616829820695148</v>
      </c>
    </row>
    <row r="755" spans="3:14">
      <c r="C755" s="4">
        <f>Pressure!AB755*1000000</f>
        <v>6569687.8414097764</v>
      </c>
      <c r="D755" s="78">
        <f>Pressure!I755</f>
        <v>1.5059214621494855E-4</v>
      </c>
      <c r="E755" s="40">
        <f>Pressure!H755</f>
        <v>150.59214621494854</v>
      </c>
      <c r="F755" s="10">
        <f t="shared" si="94"/>
        <v>4.25</v>
      </c>
      <c r="G755" s="4">
        <f t="shared" si="93"/>
        <v>300455.02545420005</v>
      </c>
      <c r="H755" s="42">
        <f t="shared" si="95"/>
        <v>9.8507913175027237</v>
      </c>
      <c r="I755" s="10">
        <f t="shared" si="96"/>
        <v>1.2851337955342352</v>
      </c>
      <c r="J755" s="4">
        <f t="shared" si="97"/>
        <v>1271.4386284478685</v>
      </c>
      <c r="K755" s="4">
        <f t="shared" si="91"/>
        <v>285.8321632228471</v>
      </c>
      <c r="L755" s="42">
        <f>Pressure!Q755</f>
        <v>0.87758159556542603</v>
      </c>
      <c r="M755" s="10">
        <f t="shared" si="92"/>
        <v>1.5187409136176491</v>
      </c>
      <c r="N755" s="10">
        <f t="shared" si="98"/>
        <v>2.5616829820695148</v>
      </c>
    </row>
    <row r="756" spans="3:14">
      <c r="C756" s="4">
        <f>Pressure!AB756*1000000</f>
        <v>6566751.1717285607</v>
      </c>
      <c r="D756" s="78">
        <f>Pressure!I756</f>
        <v>1.5059214621494855E-4</v>
      </c>
      <c r="E756" s="40">
        <f>Pressure!H756</f>
        <v>150.59214621494854</v>
      </c>
      <c r="F756" s="10">
        <f t="shared" si="94"/>
        <v>4.25</v>
      </c>
      <c r="G756" s="4">
        <f t="shared" si="93"/>
        <v>300320.72117900162</v>
      </c>
      <c r="H756" s="42">
        <f t="shared" si="95"/>
        <v>9.8473133672532693</v>
      </c>
      <c r="I756" s="10">
        <f t="shared" si="96"/>
        <v>1.2851045762139772</v>
      </c>
      <c r="J756" s="4">
        <f t="shared" si="97"/>
        <v>1270.8413966425576</v>
      </c>
      <c r="K756" s="4">
        <f t="shared" si="91"/>
        <v>285.6978995194815</v>
      </c>
      <c r="L756" s="42">
        <f>Pressure!Q756</f>
        <v>0.87877599170429777</v>
      </c>
      <c r="M756" s="10">
        <f t="shared" si="92"/>
        <v>1.5182447229493699</v>
      </c>
      <c r="N756" s="10">
        <f t="shared" si="98"/>
        <v>2.5616829820695148</v>
      </c>
    </row>
    <row r="757" spans="3:14">
      <c r="C757" s="4">
        <f>Pressure!AB757*1000000</f>
        <v>6563801.7177808955</v>
      </c>
      <c r="D757" s="78">
        <f>Pressure!I757</f>
        <v>1.5059214621494855E-4</v>
      </c>
      <c r="E757" s="40">
        <f>Pressure!H757</f>
        <v>150.59214621494854</v>
      </c>
      <c r="F757" s="10">
        <f t="shared" si="94"/>
        <v>4.25</v>
      </c>
      <c r="G757" s="4">
        <f t="shared" si="93"/>
        <v>300185.8322341516</v>
      </c>
      <c r="H757" s="42">
        <f t="shared" si="95"/>
        <v>9.8438200030321319</v>
      </c>
      <c r="I757" s="10">
        <f t="shared" si="96"/>
        <v>1.2850752033759854</v>
      </c>
      <c r="J757" s="4">
        <f t="shared" si="97"/>
        <v>1270.2415648953533</v>
      </c>
      <c r="K757" s="4">
        <f t="shared" si="91"/>
        <v>285.56305132308648</v>
      </c>
      <c r="L757" s="42">
        <f>Pressure!Q757</f>
        <v>0.87997055820703818</v>
      </c>
      <c r="M757" s="10">
        <f t="shared" si="92"/>
        <v>1.5177462932687966</v>
      </c>
      <c r="N757" s="10">
        <f t="shared" si="98"/>
        <v>2.5616829820695148</v>
      </c>
    </row>
    <row r="758" spans="3:14">
      <c r="C758" s="4">
        <f>Pressure!AB758*1000000</f>
        <v>6560839.4839943731</v>
      </c>
      <c r="D758" s="78">
        <f>Pressure!I758</f>
        <v>1.5059214621494855E-4</v>
      </c>
      <c r="E758" s="40">
        <f>Pressure!H758</f>
        <v>150.59214621494854</v>
      </c>
      <c r="F758" s="10">
        <f t="shared" si="94"/>
        <v>4.25</v>
      </c>
      <c r="G758" s="4">
        <f t="shared" si="93"/>
        <v>300050.35882213939</v>
      </c>
      <c r="H758" s="42">
        <f t="shared" si="95"/>
        <v>9.8403112263697547</v>
      </c>
      <c r="I758" s="10">
        <f t="shared" si="96"/>
        <v>1.2850456766856633</v>
      </c>
      <c r="J758" s="4">
        <f t="shared" si="97"/>
        <v>1269.6391341066967</v>
      </c>
      <c r="K758" s="4">
        <f t="shared" si="91"/>
        <v>285.42761883609029</v>
      </c>
      <c r="L758" s="42">
        <f>Pressure!Q758</f>
        <v>0.88116529591647386</v>
      </c>
      <c r="M758" s="10">
        <f t="shared" si="92"/>
        <v>1.5172456242827994</v>
      </c>
      <c r="N758" s="10">
        <f t="shared" si="98"/>
        <v>2.5616829820695148</v>
      </c>
    </row>
    <row r="759" spans="3:14">
      <c r="C759" s="4">
        <f>Pressure!AB759*1000000</f>
        <v>6557864.4748200225</v>
      </c>
      <c r="D759" s="78">
        <f>Pressure!I759</f>
        <v>1.5059214621494855E-4</v>
      </c>
      <c r="E759" s="40">
        <f>Pressure!H759</f>
        <v>150.59214621494854</v>
      </c>
      <c r="F759" s="10">
        <f t="shared" si="94"/>
        <v>4.25</v>
      </c>
      <c r="G759" s="4">
        <f t="shared" si="93"/>
        <v>299914.3011465263</v>
      </c>
      <c r="H759" s="42">
        <f t="shared" si="95"/>
        <v>9.8367870388064613</v>
      </c>
      <c r="I759" s="10">
        <f t="shared" si="96"/>
        <v>1.2850159958063263</v>
      </c>
      <c r="J759" s="4">
        <f t="shared" si="97"/>
        <v>1269.0341051817961</v>
      </c>
      <c r="K759" s="4">
        <f t="shared" si="91"/>
        <v>285.29160226199275</v>
      </c>
      <c r="L759" s="42">
        <f>Pressure!Q759</f>
        <v>0.88236020567659934</v>
      </c>
      <c r="M759" s="10">
        <f t="shared" si="92"/>
        <v>1.5167427156975997</v>
      </c>
      <c r="N759" s="10">
        <f t="shared" si="98"/>
        <v>2.5616829820695148</v>
      </c>
    </row>
    <row r="760" spans="3:14">
      <c r="C760" s="4">
        <f>Pressure!AB760*1000000</f>
        <v>6554876.6947321864</v>
      </c>
      <c r="D760" s="78">
        <f>Pressure!I760</f>
        <v>1.5059214621494855E-4</v>
      </c>
      <c r="E760" s="40">
        <f>Pressure!H760</f>
        <v>150.59214621494854</v>
      </c>
      <c r="F760" s="10">
        <f t="shared" si="94"/>
        <v>4.25</v>
      </c>
      <c r="G760" s="4">
        <f t="shared" si="93"/>
        <v>299777.65941193973</v>
      </c>
      <c r="H760" s="42">
        <f t="shared" si="95"/>
        <v>9.8332474418922633</v>
      </c>
      <c r="I760" s="10">
        <f t="shared" si="96"/>
        <v>1.2849861603991901</v>
      </c>
      <c r="J760" s="4">
        <f t="shared" si="97"/>
        <v>1268.4264790306004</v>
      </c>
      <c r="K760" s="4">
        <f t="shared" si="91"/>
        <v>285.15500180535957</v>
      </c>
      <c r="L760" s="42">
        <f>Pressure!Q760</f>
        <v>0.88355528833258323</v>
      </c>
      <c r="M760" s="10">
        <f t="shared" si="92"/>
        <v>1.5162375672174948</v>
      </c>
      <c r="N760" s="10">
        <f t="shared" si="98"/>
        <v>2.5616829820695148</v>
      </c>
    </row>
    <row r="761" spans="3:14">
      <c r="C761" s="4">
        <f>Pressure!AB761*1000000</f>
        <v>6551876.1482287617</v>
      </c>
      <c r="D761" s="78">
        <f>Pressure!I761</f>
        <v>1.5059214621494855E-4</v>
      </c>
      <c r="E761" s="40">
        <f>Pressure!H761</f>
        <v>150.59214621494854</v>
      </c>
      <c r="F761" s="10">
        <f t="shared" si="94"/>
        <v>4.25</v>
      </c>
      <c r="G761" s="4">
        <f t="shared" si="93"/>
        <v>299640.43382408452</v>
      </c>
      <c r="H761" s="42">
        <f t="shared" si="95"/>
        <v>9.8296924371871768</v>
      </c>
      <c r="I761" s="10">
        <f t="shared" si="96"/>
        <v>1.2849561701233632</v>
      </c>
      <c r="J761" s="4">
        <f t="shared" si="97"/>
        <v>1267.8162565678488</v>
      </c>
      <c r="K761" s="4">
        <f t="shared" si="91"/>
        <v>285.01781767183326</v>
      </c>
      <c r="L761" s="42">
        <f>Pressure!Q761</f>
        <v>0.88475054473077519</v>
      </c>
      <c r="M761" s="10">
        <f t="shared" si="92"/>
        <v>1.5157301785459594</v>
      </c>
      <c r="N761" s="10">
        <f t="shared" si="98"/>
        <v>2.5616829820695148</v>
      </c>
    </row>
    <row r="762" spans="3:14">
      <c r="C762" s="4">
        <f>Pressure!AB762*1000000</f>
        <v>6548862.839830949</v>
      </c>
      <c r="D762" s="78">
        <f>Pressure!I762</f>
        <v>1.5059214621494855E-4</v>
      </c>
      <c r="E762" s="40">
        <f>Pressure!H762</f>
        <v>150.59214621494854</v>
      </c>
      <c r="F762" s="10">
        <f t="shared" si="94"/>
        <v>4.25</v>
      </c>
      <c r="G762" s="4">
        <f t="shared" si="93"/>
        <v>299502.62458973099</v>
      </c>
      <c r="H762" s="42">
        <f t="shared" si="95"/>
        <v>9.8261220262608511</v>
      </c>
      <c r="I762" s="10">
        <f t="shared" si="96"/>
        <v>1.2849260246358341</v>
      </c>
      <c r="J762" s="4">
        <f t="shared" si="97"/>
        <v>1267.2034387130193</v>
      </c>
      <c r="K762" s="4">
        <f t="shared" si="91"/>
        <v>284.88005006812176</v>
      </c>
      <c r="L762" s="42">
        <f>Pressure!Q762</f>
        <v>0.8859459757187127</v>
      </c>
      <c r="M762" s="10">
        <f t="shared" si="92"/>
        <v>1.515220549385323</v>
      </c>
      <c r="N762" s="10">
        <f t="shared" si="98"/>
        <v>2.5616829820695148</v>
      </c>
    </row>
    <row r="763" spans="3:14">
      <c r="C763" s="4">
        <f>Pressure!AB763*1000000</f>
        <v>6545836.7740834123</v>
      </c>
      <c r="D763" s="78">
        <f>Pressure!I763</f>
        <v>1.5059214621494855E-4</v>
      </c>
      <c r="E763" s="40">
        <f>Pressure!H763</f>
        <v>150.59214621494854</v>
      </c>
      <c r="F763" s="10">
        <f t="shared" si="94"/>
        <v>4.25</v>
      </c>
      <c r="G763" s="4">
        <f t="shared" si="93"/>
        <v>299364.23191672278</v>
      </c>
      <c r="H763" s="42">
        <f t="shared" si="95"/>
        <v>9.8225362106927658</v>
      </c>
      <c r="I763" s="10">
        <f t="shared" si="96"/>
        <v>1.2848957235914646</v>
      </c>
      <c r="J763" s="4">
        <f t="shared" si="97"/>
        <v>1266.588026390363</v>
      </c>
      <c r="K763" s="4">
        <f t="shared" si="91"/>
        <v>284.74169920200598</v>
      </c>
      <c r="L763" s="42">
        <f>Pressure!Q763</f>
        <v>0.88714158214512773</v>
      </c>
      <c r="M763" s="10">
        <f t="shared" si="92"/>
        <v>1.5147086794365794</v>
      </c>
      <c r="N763" s="10">
        <f t="shared" si="98"/>
        <v>2.5616829820695148</v>
      </c>
    </row>
    <row r="764" spans="3:14">
      <c r="C764" s="4">
        <f>Pressure!AB764*1000000</f>
        <v>6542797.9555544499</v>
      </c>
      <c r="D764" s="78">
        <f>Pressure!I764</f>
        <v>1.5059214621494855E-4</v>
      </c>
      <c r="E764" s="40">
        <f>Pressure!H764</f>
        <v>150.59214621494854</v>
      </c>
      <c r="F764" s="10">
        <f t="shared" si="94"/>
        <v>4.25</v>
      </c>
      <c r="G764" s="4">
        <f t="shared" si="93"/>
        <v>299225.25601398427</v>
      </c>
      <c r="H764" s="42">
        <f t="shared" si="95"/>
        <v>9.8189349920724354</v>
      </c>
      <c r="I764" s="10">
        <f t="shared" si="96"/>
        <v>1.2848652666429801</v>
      </c>
      <c r="J764" s="4">
        <f t="shared" si="97"/>
        <v>1265.9700205289369</v>
      </c>
      <c r="K764" s="4">
        <f t="shared" si="91"/>
        <v>284.60276528234721</v>
      </c>
      <c r="L764" s="42">
        <f>Pressure!Q764</f>
        <v>0.88833736485995329</v>
      </c>
      <c r="M764" s="10">
        <f t="shared" si="92"/>
        <v>1.514194568399247</v>
      </c>
      <c r="N764" s="10">
        <f t="shared" si="98"/>
        <v>2.5616829820695148</v>
      </c>
    </row>
    <row r="765" spans="3:14">
      <c r="C765" s="4">
        <f>Pressure!AB765*1000000</f>
        <v>6539746.3888358474</v>
      </c>
      <c r="D765" s="78">
        <f>Pressure!I765</f>
        <v>1.5059214621494855E-4</v>
      </c>
      <c r="E765" s="40">
        <f>Pressure!H765</f>
        <v>150.59214621494854</v>
      </c>
      <c r="F765" s="10">
        <f t="shared" si="94"/>
        <v>4.25</v>
      </c>
      <c r="G765" s="4">
        <f t="shared" si="93"/>
        <v>299085.69709151407</v>
      </c>
      <c r="H765" s="42">
        <f t="shared" si="95"/>
        <v>9.8153183719991581</v>
      </c>
      <c r="I765" s="10">
        <f t="shared" si="96"/>
        <v>1.2848346534409574</v>
      </c>
      <c r="J765" s="4">
        <f t="shared" si="97"/>
        <v>1265.3494220625732</v>
      </c>
      <c r="K765" s="4">
        <f t="shared" si="91"/>
        <v>284.46324851908037</v>
      </c>
      <c r="L765" s="42">
        <f>Pressure!Q765</f>
        <v>0.88953332471433066</v>
      </c>
      <c r="M765" s="10">
        <f t="shared" si="92"/>
        <v>1.5136782159721749</v>
      </c>
      <c r="N765" s="10">
        <f t="shared" si="98"/>
        <v>2.5616829820695148</v>
      </c>
    </row>
    <row r="766" spans="3:14">
      <c r="C766" s="4">
        <f>Pressure!AB766*1000000</f>
        <v>6536682.078542999</v>
      </c>
      <c r="D766" s="78">
        <f>Pressure!I766</f>
        <v>1.5059214621494855E-4</v>
      </c>
      <c r="E766" s="40">
        <f>Pressure!H766</f>
        <v>150.59214621494854</v>
      </c>
      <c r="F766" s="10">
        <f t="shared" si="94"/>
        <v>4.25</v>
      </c>
      <c r="G766" s="4">
        <f t="shared" si="93"/>
        <v>298945.5553603904</v>
      </c>
      <c r="H766" s="42">
        <f t="shared" si="95"/>
        <v>9.8116863520822033</v>
      </c>
      <c r="I766" s="10">
        <f t="shared" si="96"/>
        <v>1.2848038836338183</v>
      </c>
      <c r="J766" s="4">
        <f t="shared" si="97"/>
        <v>1264.726231929908</v>
      </c>
      <c r="K766" s="4">
        <f t="shared" si="91"/>
        <v>284.32314912322016</v>
      </c>
      <c r="L766" s="42">
        <f>Pressure!Q766</f>
        <v>0.8907294625606158</v>
      </c>
      <c r="M766" s="10">
        <f t="shared" si="92"/>
        <v>1.5131596218525158</v>
      </c>
      <c r="N766" s="10">
        <f t="shared" si="98"/>
        <v>2.5616829820695148</v>
      </c>
    </row>
    <row r="767" spans="3:14">
      <c r="C767" s="4">
        <f>Pressure!AB767*1000000</f>
        <v>6533605.0293148886</v>
      </c>
      <c r="D767" s="78">
        <f>Pressure!I767</f>
        <v>1.5059214621494855E-4</v>
      </c>
      <c r="E767" s="40">
        <f>Pressure!H767</f>
        <v>150.59214621494854</v>
      </c>
      <c r="F767" s="10">
        <f t="shared" si="94"/>
        <v>4.25</v>
      </c>
      <c r="G767" s="4">
        <f t="shared" si="93"/>
        <v>298804.83103277039</v>
      </c>
      <c r="H767" s="42">
        <f t="shared" si="95"/>
        <v>9.808038933940745</v>
      </c>
      <c r="I767" s="10">
        <f t="shared" si="96"/>
        <v>1.2847729568678166</v>
      </c>
      <c r="J767" s="4">
        <f t="shared" si="97"/>
        <v>1264.100451074373</v>
      </c>
      <c r="K767" s="4">
        <f t="shared" si="91"/>
        <v>284.18246730685962</v>
      </c>
      <c r="L767" s="42">
        <f>Pressure!Q767</f>
        <v>0.89192577925238636</v>
      </c>
      <c r="M767" s="10">
        <f t="shared" si="92"/>
        <v>1.5126387857364005</v>
      </c>
      <c r="N767" s="10">
        <f t="shared" si="98"/>
        <v>2.5616829820695148</v>
      </c>
    </row>
    <row r="768" spans="3:14">
      <c r="C768" s="4">
        <f>Pressure!AB768*1000000</f>
        <v>6530515.2458141735</v>
      </c>
      <c r="D768" s="78">
        <f>Pressure!I768</f>
        <v>1.5059214621494855E-4</v>
      </c>
      <c r="E768" s="40">
        <f>Pressure!H768</f>
        <v>150.59214621494854</v>
      </c>
      <c r="F768" s="10">
        <f t="shared" si="94"/>
        <v>4.25</v>
      </c>
      <c r="G768" s="4">
        <f t="shared" si="93"/>
        <v>298663.52432189381</v>
      </c>
      <c r="H768" s="42">
        <f t="shared" si="95"/>
        <v>9.8043761192039103</v>
      </c>
      <c r="I768" s="10">
        <f t="shared" si="96"/>
        <v>1.2847418727870297</v>
      </c>
      <c r="J768" s="4">
        <f t="shared" si="97"/>
        <v>1263.4720804442147</v>
      </c>
      <c r="K768" s="4">
        <f t="shared" si="91"/>
        <v>284.04120328317401</v>
      </c>
      <c r="L768" s="42">
        <f>Pressure!Q768</f>
        <v>0.89312227564444846</v>
      </c>
      <c r="M768" s="10">
        <f t="shared" si="92"/>
        <v>1.5121157073186249</v>
      </c>
      <c r="N768" s="10">
        <f t="shared" si="98"/>
        <v>2.5616829820695148</v>
      </c>
    </row>
    <row r="769" spans="3:14">
      <c r="C769" s="4">
        <f>Pressure!AB769*1000000</f>
        <v>6527412.7327272855</v>
      </c>
      <c r="D769" s="78">
        <f>Pressure!I769</f>
        <v>1.5059214621494855E-4</v>
      </c>
      <c r="E769" s="40">
        <f>Pressure!H769</f>
        <v>150.59214621494854</v>
      </c>
      <c r="F769" s="10">
        <f t="shared" si="94"/>
        <v>4.25</v>
      </c>
      <c r="G769" s="4">
        <f t="shared" si="93"/>
        <v>298521.63544208778</v>
      </c>
      <c r="H769" s="42">
        <f t="shared" si="95"/>
        <v>9.8006979095109354</v>
      </c>
      <c r="I769" s="10">
        <f t="shared" si="96"/>
        <v>1.2847106310333496</v>
      </c>
      <c r="J769" s="4">
        <f t="shared" si="97"/>
        <v>1262.841120992515</v>
      </c>
      <c r="K769" s="4">
        <f t="shared" si="91"/>
        <v>283.89935726642574</v>
      </c>
      <c r="L769" s="42">
        <f>Pressure!Q769</f>
        <v>0.89431895259284366</v>
      </c>
      <c r="M769" s="10">
        <f t="shared" si="92"/>
        <v>1.5115903862929112</v>
      </c>
      <c r="N769" s="10">
        <f t="shared" si="98"/>
        <v>2.5616829820695148</v>
      </c>
    </row>
    <row r="770" spans="3:14">
      <c r="C770" s="4">
        <f>Pressure!AB770*1000000</f>
        <v>6524297.4947642749</v>
      </c>
      <c r="D770" s="78">
        <f>Pressure!I770</f>
        <v>1.5059214621494855E-4</v>
      </c>
      <c r="E770" s="40">
        <f>Pressure!H770</f>
        <v>150.59214621494854</v>
      </c>
      <c r="F770" s="10">
        <f t="shared" si="94"/>
        <v>4.25</v>
      </c>
      <c r="G770" s="4">
        <f t="shared" si="93"/>
        <v>298379.16460875951</v>
      </c>
      <c r="H770" s="42">
        <f t="shared" si="95"/>
        <v>9.7970043065109191</v>
      </c>
      <c r="I770" s="10">
        <f t="shared" si="96"/>
        <v>1.2846792312464701</v>
      </c>
      <c r="J770" s="4">
        <f t="shared" si="97"/>
        <v>1262.2075736771587</v>
      </c>
      <c r="K770" s="4">
        <f t="shared" si="91"/>
        <v>283.75692947195694</v>
      </c>
      <c r="L770" s="42">
        <f>Pressure!Q770</f>
        <v>0.89551581095485588</v>
      </c>
      <c r="M770" s="10">
        <f t="shared" si="92"/>
        <v>1.5110628223517211</v>
      </c>
      <c r="N770" s="10">
        <f t="shared" si="98"/>
        <v>2.5616829820695148</v>
      </c>
    </row>
    <row r="771" spans="3:14">
      <c r="C771" s="4">
        <f>Pressure!AB771*1000000</f>
        <v>6521169.5366590256</v>
      </c>
      <c r="D771" s="78">
        <f>Pressure!I771</f>
        <v>1.5059214621494855E-4</v>
      </c>
      <c r="E771" s="40">
        <f>Pressure!H771</f>
        <v>150.59214621494854</v>
      </c>
      <c r="F771" s="10">
        <f t="shared" si="94"/>
        <v>4.25</v>
      </c>
      <c r="G771" s="4">
        <f t="shared" si="93"/>
        <v>298236.11203840625</v>
      </c>
      <c r="H771" s="42">
        <f t="shared" si="95"/>
        <v>9.793295311863087</v>
      </c>
      <c r="I771" s="10">
        <f t="shared" si="96"/>
        <v>1.2846476730638787</v>
      </c>
      <c r="J771" s="4">
        <f t="shared" si="97"/>
        <v>1261.5714394608781</v>
      </c>
      <c r="K771" s="4">
        <f t="shared" si="91"/>
        <v>283.61392011619938</v>
      </c>
      <c r="L771" s="42">
        <f>Pressure!Q771</f>
        <v>0.89671285158901826</v>
      </c>
      <c r="M771" s="10">
        <f t="shared" si="92"/>
        <v>1.5105330151862204</v>
      </c>
      <c r="N771" s="10">
        <f t="shared" si="98"/>
        <v>2.5616829820695148</v>
      </c>
    </row>
    <row r="772" spans="3:14">
      <c r="C772" s="4">
        <f>Pressure!AB772*1000000</f>
        <v>6518028.8631692361</v>
      </c>
      <c r="D772" s="78">
        <f>Pressure!I772</f>
        <v>1.5059214621494855E-4</v>
      </c>
      <c r="E772" s="40">
        <f>Pressure!H772</f>
        <v>150.59214621494854</v>
      </c>
      <c r="F772" s="10">
        <f t="shared" si="94"/>
        <v>4.25</v>
      </c>
      <c r="G772" s="4">
        <f t="shared" si="93"/>
        <v>298092.47794861428</v>
      </c>
      <c r="H772" s="42">
        <f t="shared" si="95"/>
        <v>9.7895709272367331</v>
      </c>
      <c r="I772" s="10">
        <f t="shared" si="96"/>
        <v>1.2846159561208461</v>
      </c>
      <c r="J772" s="4">
        <f t="shared" si="97"/>
        <v>1260.9327193112483</v>
      </c>
      <c r="K772" s="4">
        <f t="shared" si="91"/>
        <v>283.47032941667379</v>
      </c>
      <c r="L772" s="42">
        <f>Pressure!Q772</f>
        <v>0.89791007535512002</v>
      </c>
      <c r="M772" s="10">
        <f t="shared" si="92"/>
        <v>1.5100009644862618</v>
      </c>
      <c r="N772" s="10">
        <f t="shared" si="98"/>
        <v>2.5616829820695148</v>
      </c>
    </row>
    <row r="773" spans="3:14">
      <c r="C773" s="4">
        <f>Pressure!AB773*1000000</f>
        <v>6514875.4790763641</v>
      </c>
      <c r="D773" s="78">
        <f>Pressure!I773</f>
        <v>1.5059214621494855E-4</v>
      </c>
      <c r="E773" s="40">
        <f>Pressure!H773</f>
        <v>150.59214621494854</v>
      </c>
      <c r="F773" s="10">
        <f t="shared" si="94"/>
        <v>4.25</v>
      </c>
      <c r="G773" s="4">
        <f t="shared" si="93"/>
        <v>297948.26255805668</v>
      </c>
      <c r="H773" s="42">
        <f t="shared" si="95"/>
        <v>9.7858311543111132</v>
      </c>
      <c r="I773" s="10">
        <f t="shared" si="96"/>
        <v>1.2845840800504147</v>
      </c>
      <c r="J773" s="4">
        <f t="shared" si="97"/>
        <v>1260.2914142006766</v>
      </c>
      <c r="K773" s="4">
        <f t="shared" si="91"/>
        <v>283.326157591987</v>
      </c>
      <c r="L773" s="42">
        <f>Pressure!Q773</f>
        <v>0.89910748311421373</v>
      </c>
      <c r="M773" s="10">
        <f t="shared" si="92"/>
        <v>1.5094666699407551</v>
      </c>
      <c r="N773" s="10">
        <f t="shared" si="98"/>
        <v>2.5616829820695148</v>
      </c>
    </row>
    <row r="774" spans="3:14">
      <c r="C774" s="4">
        <f>Pressure!AB774*1000000</f>
        <v>6511709.3891859502</v>
      </c>
      <c r="D774" s="78">
        <f>Pressure!I774</f>
        <v>1.5059214621494855E-4</v>
      </c>
      <c r="E774" s="40">
        <f>Pressure!H774</f>
        <v>150.59214621494854</v>
      </c>
      <c r="F774" s="10">
        <f t="shared" si="94"/>
        <v>4.25</v>
      </c>
      <c r="G774" s="4">
        <f t="shared" si="93"/>
        <v>297803.46608650766</v>
      </c>
      <c r="H774" s="42">
        <f t="shared" si="95"/>
        <v>9.7820759947758607</v>
      </c>
      <c r="I774" s="10">
        <f t="shared" si="96"/>
        <v>1.2845520444833904</v>
      </c>
      <c r="J774" s="4">
        <f t="shared" si="97"/>
        <v>1259.6475251064678</v>
      </c>
      <c r="K774" s="4">
        <f t="shared" si="91"/>
        <v>283.181404861847</v>
      </c>
      <c r="L774" s="42">
        <f>Pressure!Q774</f>
        <v>0.90030507572862195</v>
      </c>
      <c r="M774" s="10">
        <f t="shared" si="92"/>
        <v>1.508930131236955</v>
      </c>
      <c r="N774" s="10">
        <f t="shared" si="98"/>
        <v>2.5616829820695148</v>
      </c>
    </row>
    <row r="775" spans="3:14">
      <c r="C775" s="4">
        <f>Pressure!AB775*1000000</f>
        <v>6508530.5983272474</v>
      </c>
      <c r="D775" s="78">
        <f>Pressure!I775</f>
        <v>1.5059214621494855E-4</v>
      </c>
      <c r="E775" s="40">
        <f>Pressure!H775</f>
        <v>150.59214621494854</v>
      </c>
      <c r="F775" s="10">
        <f t="shared" si="94"/>
        <v>4.25</v>
      </c>
      <c r="G775" s="4">
        <f t="shared" si="93"/>
        <v>297658.08875482605</v>
      </c>
      <c r="H775" s="42">
        <f t="shared" si="95"/>
        <v>9.7783054503304889</v>
      </c>
      <c r="I775" s="10">
        <f t="shared" si="96"/>
        <v>1.2845198490483292</v>
      </c>
      <c r="J775" s="4">
        <f t="shared" si="97"/>
        <v>1259.001053010749</v>
      </c>
      <c r="K775" s="4">
        <f t="shared" si="91"/>
        <v>283.0360714470458</v>
      </c>
      <c r="L775" s="42">
        <f>Pressure!Q775</f>
        <v>0.90150285406194464</v>
      </c>
      <c r="M775" s="10">
        <f t="shared" si="92"/>
        <v>1.5083913480613957</v>
      </c>
      <c r="N775" s="10">
        <f t="shared" si="98"/>
        <v>2.5616829820695148</v>
      </c>
    </row>
    <row r="776" spans="3:14">
      <c r="C776" s="4">
        <f>Pressure!AB776*1000000</f>
        <v>6505339.1113535501</v>
      </c>
      <c r="D776" s="78">
        <f>Pressure!I776</f>
        <v>1.5059214621494855E-4</v>
      </c>
      <c r="E776" s="40">
        <f>Pressure!H776</f>
        <v>150.59214621494854</v>
      </c>
      <c r="F776" s="10">
        <f t="shared" si="94"/>
        <v>4.25</v>
      </c>
      <c r="G776" s="4">
        <f t="shared" si="93"/>
        <v>297512.13078497018</v>
      </c>
      <c r="H776" s="42">
        <f t="shared" si="95"/>
        <v>9.7745195226847716</v>
      </c>
      <c r="I776" s="10">
        <f t="shared" si="96"/>
        <v>1.2844874933715289</v>
      </c>
      <c r="J776" s="4">
        <f t="shared" si="97"/>
        <v>1258.351998900537</v>
      </c>
      <c r="K776" s="4">
        <f t="shared" si="91"/>
        <v>282.89015756947464</v>
      </c>
      <c r="L776" s="42">
        <f>Pressure!Q776</f>
        <v>0.90270081897906584</v>
      </c>
      <c r="M776" s="10">
        <f t="shared" si="92"/>
        <v>1.507850320098862</v>
      </c>
      <c r="N776" s="10">
        <f t="shared" si="98"/>
        <v>2.5616829820695148</v>
      </c>
    </row>
    <row r="777" spans="3:14">
      <c r="C777" s="4">
        <f>Pressure!AB777*1000000</f>
        <v>6502134.9331421508</v>
      </c>
      <c r="D777" s="78">
        <f>Pressure!I777</f>
        <v>1.5059214621494855E-4</v>
      </c>
      <c r="E777" s="40">
        <f>Pressure!H777</f>
        <v>150.59214621494854</v>
      </c>
      <c r="F777" s="10">
        <f t="shared" si="94"/>
        <v>4.25</v>
      </c>
      <c r="G777" s="4">
        <f t="shared" si="93"/>
        <v>297365.59239999583</v>
      </c>
      <c r="H777" s="42">
        <f t="shared" si="95"/>
        <v>9.7707182135586716</v>
      </c>
      <c r="I777" s="10">
        <f t="shared" si="96"/>
        <v>1.2844549770770177</v>
      </c>
      <c r="J777" s="4">
        <f t="shared" si="97"/>
        <v>1257.700363767729</v>
      </c>
      <c r="K777" s="4">
        <f t="shared" si="91"/>
        <v>282.74366345212195</v>
      </c>
      <c r="L777" s="42">
        <f>Pressure!Q777</f>
        <v>0.90389897134616104</v>
      </c>
      <c r="M777" s="10">
        <f t="shared" si="92"/>
        <v>1.507307047033221</v>
      </c>
      <c r="N777" s="10">
        <f t="shared" si="98"/>
        <v>2.5616829820695148</v>
      </c>
    </row>
    <row r="778" spans="3:14">
      <c r="C778" s="4">
        <f>Pressure!AB778*1000000</f>
        <v>6498918.0685943887</v>
      </c>
      <c r="D778" s="78">
        <f>Pressure!I778</f>
        <v>1.5059214621494855E-4</v>
      </c>
      <c r="E778" s="40">
        <f>Pressure!H778</f>
        <v>150.59214621494854</v>
      </c>
      <c r="F778" s="10">
        <f t="shared" si="94"/>
        <v>4.25</v>
      </c>
      <c r="G778" s="4">
        <f t="shared" si="93"/>
        <v>297218.4738240586</v>
      </c>
      <c r="H778" s="42">
        <f t="shared" si="95"/>
        <v>9.7669015246823783</v>
      </c>
      <c r="I778" s="10">
        <f t="shared" si="96"/>
        <v>1.284422299786544</v>
      </c>
      <c r="J778" s="4">
        <f t="shared" si="97"/>
        <v>1257.0461486091126</v>
      </c>
      <c r="K778" s="4">
        <f t="shared" si="91"/>
        <v>282.59658931907575</v>
      </c>
      <c r="L778" s="42">
        <f>Pressure!Q778</f>
        <v>0.9050973120307042</v>
      </c>
      <c r="M778" s="10">
        <f t="shared" si="92"/>
        <v>1.5067615285470997</v>
      </c>
      <c r="N778" s="10">
        <f t="shared" si="98"/>
        <v>2.5616829820695148</v>
      </c>
    </row>
    <row r="779" spans="3:14">
      <c r="C779" s="4">
        <f>Pressure!AB779*1000000</f>
        <v>6495688.5226356536</v>
      </c>
      <c r="D779" s="78">
        <f>Pressure!I779</f>
        <v>1.5059214621494855E-4</v>
      </c>
      <c r="E779" s="40">
        <f>Pressure!H779</f>
        <v>150.59214621494854</v>
      </c>
      <c r="F779" s="10">
        <f t="shared" si="94"/>
        <v>4.25</v>
      </c>
      <c r="G779" s="4">
        <f t="shared" si="93"/>
        <v>297070.77528241387</v>
      </c>
      <c r="H779" s="42">
        <f t="shared" si="95"/>
        <v>9.7630694577962771</v>
      </c>
      <c r="I779" s="10">
        <f t="shared" si="96"/>
        <v>1.2843894611195639</v>
      </c>
      <c r="J779" s="4">
        <f t="shared" si="97"/>
        <v>1256.3893544263663</v>
      </c>
      <c r="K779" s="4">
        <f t="shared" si="91"/>
        <v>282.44893539552322</v>
      </c>
      <c r="L779" s="42">
        <f>Pressure!Q779</f>
        <v>0.90629584190147483</v>
      </c>
      <c r="M779" s="10">
        <f t="shared" si="92"/>
        <v>1.5062137643217079</v>
      </c>
      <c r="N779" s="10">
        <f t="shared" si="98"/>
        <v>2.5616829820695148</v>
      </c>
    </row>
    <row r="780" spans="3:14">
      <c r="C780" s="4">
        <f>Pressure!AB780*1000000</f>
        <v>6492446.3002154501</v>
      </c>
      <c r="D780" s="78">
        <f>Pressure!I780</f>
        <v>1.5059214621494855E-4</v>
      </c>
      <c r="E780" s="40">
        <f>Pressure!H780</f>
        <v>150.59214621494854</v>
      </c>
      <c r="F780" s="10">
        <f t="shared" si="94"/>
        <v>4.25</v>
      </c>
      <c r="G780" s="4">
        <f t="shared" si="93"/>
        <v>296922.49700142001</v>
      </c>
      <c r="H780" s="42">
        <f t="shared" si="95"/>
        <v>9.7592220146510495</v>
      </c>
      <c r="I780" s="10">
        <f t="shared" si="96"/>
        <v>1.2843564606932323</v>
      </c>
      <c r="J780" s="4">
        <f t="shared" si="97"/>
        <v>1255.7299822260729</v>
      </c>
      <c r="K780" s="4">
        <f t="shared" si="91"/>
        <v>282.30070190775439</v>
      </c>
      <c r="L780" s="42">
        <f>Pressure!Q780</f>
        <v>0.90749456182856503</v>
      </c>
      <c r="M780" s="10">
        <f t="shared" si="92"/>
        <v>1.5056637540369433</v>
      </c>
      <c r="N780" s="10">
        <f t="shared" si="98"/>
        <v>2.5616829820695148</v>
      </c>
    </row>
    <row r="781" spans="3:14">
      <c r="C781" s="4">
        <f>Pressure!AB781*1000000</f>
        <v>6489191.4063075166</v>
      </c>
      <c r="D781" s="78">
        <f>Pressure!I781</f>
        <v>1.5059214621494855E-4</v>
      </c>
      <c r="E781" s="40">
        <f>Pressure!H781</f>
        <v>150.59214621494854</v>
      </c>
      <c r="F781" s="10">
        <f t="shared" si="94"/>
        <v>4.25</v>
      </c>
      <c r="G781" s="4">
        <f t="shared" si="93"/>
        <v>296773.63920854364</v>
      </c>
      <c r="H781" s="42">
        <f t="shared" si="95"/>
        <v>9.7553591970077278</v>
      </c>
      <c r="I781" s="10">
        <f t="shared" si="96"/>
        <v>1.284323298122392</v>
      </c>
      <c r="J781" s="4">
        <f t="shared" si="97"/>
        <v>1255.068033019744</v>
      </c>
      <c r="K781" s="4">
        <f t="shared" si="91"/>
        <v>282.15188908316713</v>
      </c>
      <c r="L781" s="42">
        <f>Pressure!Q781</f>
        <v>0.90869347268338707</v>
      </c>
      <c r="M781" s="10">
        <f t="shared" si="92"/>
        <v>1.5051114973719268</v>
      </c>
      <c r="N781" s="10">
        <f t="shared" si="98"/>
        <v>2.5616829820695148</v>
      </c>
    </row>
    <row r="782" spans="3:14">
      <c r="C782" s="4">
        <f>Pressure!AB782*1000000</f>
        <v>6485923.8459095666</v>
      </c>
      <c r="D782" s="78">
        <f>Pressure!I782</f>
        <v>1.5059214621494855E-4</v>
      </c>
      <c r="E782" s="40">
        <f>Pressure!H782</f>
        <v>150.59214621494854</v>
      </c>
      <c r="F782" s="10">
        <f t="shared" si="94"/>
        <v>4.25</v>
      </c>
      <c r="G782" s="4">
        <f t="shared" si="93"/>
        <v>296624.20213234791</v>
      </c>
      <c r="H782" s="42">
        <f t="shared" si="95"/>
        <v>9.7514810066374285</v>
      </c>
      <c r="I782" s="10">
        <f t="shared" si="96"/>
        <v>1.2842899730195592</v>
      </c>
      <c r="J782" s="4">
        <f t="shared" si="97"/>
        <v>1254.4035078237666</v>
      </c>
      <c r="K782" s="4">
        <f t="shared" si="91"/>
        <v>282.00249715025552</v>
      </c>
      <c r="L782" s="42">
        <f>Pressure!Q782</f>
        <v>0.90989257533868029</v>
      </c>
      <c r="M782" s="10">
        <f t="shared" si="92"/>
        <v>1.5045569940041057</v>
      </c>
      <c r="N782" s="10">
        <f t="shared" si="98"/>
        <v>2.5616829820695148</v>
      </c>
    </row>
    <row r="783" spans="3:14">
      <c r="C783" s="4">
        <f>Pressure!AB783*1000000</f>
        <v>6482643.6240438428</v>
      </c>
      <c r="D783" s="78">
        <f>Pressure!I783</f>
        <v>1.5059214621494855E-4</v>
      </c>
      <c r="E783" s="40">
        <f>Pressure!H783</f>
        <v>150.59214621494854</v>
      </c>
      <c r="F783" s="10">
        <f t="shared" si="94"/>
        <v>4.25</v>
      </c>
      <c r="G783" s="4">
        <f t="shared" si="93"/>
        <v>296474.18600251758</v>
      </c>
      <c r="H783" s="42">
        <f t="shared" si="95"/>
        <v>9.74758744532196</v>
      </c>
      <c r="I783" s="10">
        <f t="shared" si="96"/>
        <v>1.2842564849949181</v>
      </c>
      <c r="J783" s="4">
        <f t="shared" si="97"/>
        <v>1253.7364076595165</v>
      </c>
      <c r="K783" s="4">
        <f t="shared" ref="K783:K846" si="99">J783/4.4482</f>
        <v>281.85252633863507</v>
      </c>
      <c r="L783" s="42">
        <f>Pressure!Q783</f>
        <v>0.91109187066851827</v>
      </c>
      <c r="M783" s="10">
        <f t="shared" ref="M783:M846" si="100">(J783+J782)/2*(L783-L782)</f>
        <v>1.5040002436096631</v>
      </c>
      <c r="N783" s="10">
        <f t="shared" si="98"/>
        <v>2.5616829820695148</v>
      </c>
    </row>
    <row r="784" spans="3:14">
      <c r="C784" s="4">
        <f>Pressure!AB784*1000000</f>
        <v>6479350.745756533</v>
      </c>
      <c r="D784" s="78">
        <f>Pressure!I784</f>
        <v>1.5059214621494855E-4</v>
      </c>
      <c r="E784" s="40">
        <f>Pressure!H784</f>
        <v>150.59214621494854</v>
      </c>
      <c r="F784" s="10">
        <f t="shared" si="94"/>
        <v>4.25</v>
      </c>
      <c r="G784" s="4">
        <f t="shared" si="93"/>
        <v>296323.59104983276</v>
      </c>
      <c r="H784" s="42">
        <f t="shared" si="95"/>
        <v>9.7436785148530944</v>
      </c>
      <c r="I784" s="10">
        <f t="shared" si="96"/>
        <v>1.2842228336563035</v>
      </c>
      <c r="J784" s="4">
        <f t="shared" si="97"/>
        <v>1253.0667335532396</v>
      </c>
      <c r="K784" s="4">
        <f t="shared" si="99"/>
        <v>281.70197687901617</v>
      </c>
      <c r="L784" s="42">
        <f>Pressure!Q784</f>
        <v>0.91229135954831642</v>
      </c>
      <c r="M784" s="10">
        <f t="shared" si="100"/>
        <v>1.5034412458638857</v>
      </c>
      <c r="N784" s="10">
        <f t="shared" si="98"/>
        <v>2.5616829820695148</v>
      </c>
    </row>
    <row r="785" spans="3:14">
      <c r="C785" s="4">
        <f>Pressure!AB785*1000000</f>
        <v>6476045.2161184233</v>
      </c>
      <c r="D785" s="78">
        <f>Pressure!I785</f>
        <v>1.5059214621494855E-4</v>
      </c>
      <c r="E785" s="40">
        <f>Pressure!H785</f>
        <v>150.59214621494854</v>
      </c>
      <c r="F785" s="10">
        <f t="shared" si="94"/>
        <v>4.25</v>
      </c>
      <c r="G785" s="4">
        <f t="shared" si="93"/>
        <v>296172.41750619834</v>
      </c>
      <c r="H785" s="42">
        <f t="shared" si="95"/>
        <v>9.7397542170333562</v>
      </c>
      <c r="I785" s="10">
        <f t="shared" si="96"/>
        <v>1.2841890186091953</v>
      </c>
      <c r="J785" s="4">
        <f t="shared" si="97"/>
        <v>1252.3944865361834</v>
      </c>
      <c r="K785" s="4">
        <f t="shared" si="99"/>
        <v>281.55084900323357</v>
      </c>
      <c r="L785" s="42">
        <f>Pressure!Q785</f>
        <v>0.91349104285483895</v>
      </c>
      <c r="M785" s="10">
        <f t="shared" si="100"/>
        <v>1.5028800004404339</v>
      </c>
      <c r="N785" s="10">
        <f t="shared" si="98"/>
        <v>2.5616829820695148</v>
      </c>
    </row>
    <row r="786" spans="3:14">
      <c r="C786" s="4">
        <f>Pressure!AB786*1000000</f>
        <v>6472727.0402245028</v>
      </c>
      <c r="D786" s="78">
        <f>Pressure!I786</f>
        <v>1.5059214621494855E-4</v>
      </c>
      <c r="E786" s="40">
        <f>Pressure!H786</f>
        <v>150.59214621494854</v>
      </c>
      <c r="F786" s="10">
        <f t="shared" si="94"/>
        <v>4.25</v>
      </c>
      <c r="G786" s="4">
        <f t="shared" si="93"/>
        <v>296020.66560462618</v>
      </c>
      <c r="H786" s="42">
        <f t="shared" si="95"/>
        <v>9.7358145536755121</v>
      </c>
      <c r="I786" s="10">
        <f t="shared" si="96"/>
        <v>1.2841550394567025</v>
      </c>
      <c r="J786" s="4">
        <f t="shared" si="97"/>
        <v>1251.7196676445176</v>
      </c>
      <c r="K786" s="4">
        <f t="shared" si="99"/>
        <v>281.39914294422857</v>
      </c>
      <c r="L786" s="42">
        <f>Pressure!Q786</f>
        <v>0.91469092146620634</v>
      </c>
      <c r="M786" s="10">
        <f t="shared" si="100"/>
        <v>1.5023165070118814</v>
      </c>
      <c r="N786" s="10">
        <f t="shared" si="98"/>
        <v>2.5616829820695148</v>
      </c>
    </row>
    <row r="787" spans="3:14">
      <c r="C787" s="4">
        <f>Pressure!AB787*1000000</f>
        <v>6469396.2231941819</v>
      </c>
      <c r="D787" s="78">
        <f>Pressure!I787</f>
        <v>1.5059214621494855E-4</v>
      </c>
      <c r="E787" s="40">
        <f>Pressure!H787</f>
        <v>150.59214621494854</v>
      </c>
      <c r="F787" s="10">
        <f t="shared" si="94"/>
        <v>4.25</v>
      </c>
      <c r="G787" s="4">
        <f t="shared" si="93"/>
        <v>295868.335579245</v>
      </c>
      <c r="H787" s="42">
        <f t="shared" si="95"/>
        <v>9.7318595266028058</v>
      </c>
      <c r="I787" s="10">
        <f t="shared" si="96"/>
        <v>1.2841208957995545</v>
      </c>
      <c r="J787" s="4">
        <f t="shared" si="97"/>
        <v>1251.0422779193798</v>
      </c>
      <c r="K787" s="4">
        <f t="shared" si="99"/>
        <v>281.24685893605948</v>
      </c>
      <c r="L787" s="42">
        <f>Pressure!Q787</f>
        <v>0.91589099626190262</v>
      </c>
      <c r="M787" s="10">
        <f t="shared" si="100"/>
        <v>1.5017507652495117</v>
      </c>
      <c r="N787" s="10">
        <f t="shared" si="98"/>
        <v>2.5616829820695148</v>
      </c>
    </row>
    <row r="788" spans="3:14">
      <c r="C788" s="4">
        <f>Pressure!AB788*1000000</f>
        <v>6466052.7701712111</v>
      </c>
      <c r="D788" s="78">
        <f>Pressure!I788</f>
        <v>1.5059214621494855E-4</v>
      </c>
      <c r="E788" s="40">
        <f>Pressure!H788</f>
        <v>150.59214621494854</v>
      </c>
      <c r="F788" s="10">
        <f t="shared" si="94"/>
        <v>4.25</v>
      </c>
      <c r="G788" s="4">
        <f t="shared" si="93"/>
        <v>295715.42766529671</v>
      </c>
      <c r="H788" s="42">
        <f t="shared" si="95"/>
        <v>9.727889137648841</v>
      </c>
      <c r="I788" s="10">
        <f t="shared" si="96"/>
        <v>1.2840865872360876</v>
      </c>
      <c r="J788" s="4">
        <f t="shared" si="97"/>
        <v>1250.3623184068567</v>
      </c>
      <c r="K788" s="4">
        <f t="shared" si="99"/>
        <v>281.09399721389701</v>
      </c>
      <c r="L788" s="42">
        <f>Pressure!Q788</f>
        <v>0.91709126812278297</v>
      </c>
      <c r="M788" s="10">
        <f t="shared" si="100"/>
        <v>1.5011827748235662</v>
      </c>
      <c r="N788" s="10">
        <f t="shared" si="98"/>
        <v>2.5616829820695148</v>
      </c>
    </row>
    <row r="789" spans="3:14">
      <c r="C789" s="4">
        <f>Pressure!AB789*1000000</f>
        <v>6462696.6863240264</v>
      </c>
      <c r="D789" s="78">
        <f>Pressure!I789</f>
        <v>1.5059214621494855E-4</v>
      </c>
      <c r="E789" s="40">
        <f>Pressure!H789</f>
        <v>150.59214621494854</v>
      </c>
      <c r="F789" s="10">
        <f t="shared" si="94"/>
        <v>4.25</v>
      </c>
      <c r="G789" s="4">
        <f t="shared" si="93"/>
        <v>295561.94209915207</v>
      </c>
      <c r="H789" s="42">
        <f t="shared" si="95"/>
        <v>9.7239033886580053</v>
      </c>
      <c r="I789" s="10">
        <f t="shared" si="96"/>
        <v>1.2840521133622358</v>
      </c>
      <c r="J789" s="4">
        <f t="shared" si="97"/>
        <v>1249.6797901580549</v>
      </c>
      <c r="K789" s="4">
        <f t="shared" si="99"/>
        <v>280.9405580140405</v>
      </c>
      <c r="L789" s="42">
        <f>Pressure!Q789</f>
        <v>0.91829173793108065</v>
      </c>
      <c r="M789" s="10">
        <f t="shared" si="100"/>
        <v>1.5006125354025339</v>
      </c>
      <c r="N789" s="10">
        <f t="shared" si="98"/>
        <v>2.5616829820695148</v>
      </c>
    </row>
    <row r="790" spans="3:14">
      <c r="C790" s="4">
        <f>Pressure!AB790*1000000</f>
        <v>6459327.9768453818</v>
      </c>
      <c r="D790" s="78">
        <f>Pressure!I790</f>
        <v>1.5059214621494855E-4</v>
      </c>
      <c r="E790" s="40">
        <f>Pressure!H790</f>
        <v>150.59214621494854</v>
      </c>
      <c r="F790" s="10">
        <f t="shared" si="94"/>
        <v>4.25</v>
      </c>
      <c r="G790" s="4">
        <f t="shared" si="93"/>
        <v>295407.87911829405</v>
      </c>
      <c r="H790" s="42">
        <f t="shared" si="95"/>
        <v>9.7199022814849414</v>
      </c>
      <c r="I790" s="10">
        <f t="shared" si="96"/>
        <v>1.2840174737715169</v>
      </c>
      <c r="J790" s="4">
        <f t="shared" si="97"/>
        <v>1248.9946942290276</v>
      </c>
      <c r="K790" s="4">
        <f t="shared" si="99"/>
        <v>280.78654157390127</v>
      </c>
      <c r="L790" s="42">
        <f>Pressure!Q790</f>
        <v>0.91949240657041498</v>
      </c>
      <c r="M790" s="10">
        <f t="shared" si="100"/>
        <v>1.5000400466542154</v>
      </c>
      <c r="N790" s="10">
        <f t="shared" si="98"/>
        <v>2.5616829820695148</v>
      </c>
    </row>
    <row r="791" spans="3:14">
      <c r="C791" s="4">
        <f>Pressure!AB791*1000000</f>
        <v>6455946.6469526058</v>
      </c>
      <c r="D791" s="78">
        <f>Pressure!I791</f>
        <v>1.5059214621494855E-4</v>
      </c>
      <c r="E791" s="40">
        <f>Pressure!H791</f>
        <v>150.59214621494854</v>
      </c>
      <c r="F791" s="10">
        <f t="shared" si="94"/>
        <v>4.25</v>
      </c>
      <c r="G791" s="4">
        <f t="shared" si="93"/>
        <v>295253.23896132963</v>
      </c>
      <c r="H791" s="42">
        <f t="shared" si="95"/>
        <v>9.7158858179949004</v>
      </c>
      <c r="I791" s="10">
        <f t="shared" si="96"/>
        <v>1.2839826680550204</v>
      </c>
      <c r="J791" s="4">
        <f t="shared" si="97"/>
        <v>1248.3070316808246</v>
      </c>
      <c r="K791" s="4">
        <f t="shared" si="99"/>
        <v>280.63194813201397</v>
      </c>
      <c r="L791" s="42">
        <f>Pressure!Q791</f>
        <v>0.92069327492579844</v>
      </c>
      <c r="M791" s="10">
        <f t="shared" si="100"/>
        <v>1.4994653082448284</v>
      </c>
      <c r="N791" s="10">
        <f t="shared" si="98"/>
        <v>2.5616829820695148</v>
      </c>
    </row>
    <row r="792" spans="3:14">
      <c r="C792" s="4">
        <f>Pressure!AB792*1000000</f>
        <v>6452552.7018876635</v>
      </c>
      <c r="D792" s="78">
        <f>Pressure!I792</f>
        <v>1.5059214621494855E-4</v>
      </c>
      <c r="E792" s="40">
        <f>Pressure!H792</f>
        <v>150.59214621494854</v>
      </c>
      <c r="F792" s="10">
        <f t="shared" si="94"/>
        <v>4.25</v>
      </c>
      <c r="G792" s="4">
        <f t="shared" si="93"/>
        <v>295098.02186799224</v>
      </c>
      <c r="H792" s="42">
        <f t="shared" si="95"/>
        <v>9.7118540000637488</v>
      </c>
      <c r="I792" s="10">
        <f t="shared" si="96"/>
        <v>1.283947695801398</v>
      </c>
      <c r="J792" s="4">
        <f t="shared" si="97"/>
        <v>1247.6168035795074</v>
      </c>
      <c r="K792" s="4">
        <f t="shared" si="99"/>
        <v>280.47677792803995</v>
      </c>
      <c r="L792" s="42">
        <f>Pressure!Q792</f>
        <v>0.92189434388364422</v>
      </c>
      <c r="M792" s="10">
        <f t="shared" si="100"/>
        <v>1.4988883198392777</v>
      </c>
      <c r="N792" s="10">
        <f t="shared" si="98"/>
        <v>2.5616829820695148</v>
      </c>
    </row>
    <row r="793" spans="3:14">
      <c r="C793" s="4">
        <f>Pressure!AB793*1000000</f>
        <v>6449146.1469171764</v>
      </c>
      <c r="D793" s="78">
        <f>Pressure!I793</f>
        <v>1.5059214621494855E-4</v>
      </c>
      <c r="E793" s="40">
        <f>Pressure!H793</f>
        <v>150.59214621494854</v>
      </c>
      <c r="F793" s="10">
        <f t="shared" si="94"/>
        <v>4.25</v>
      </c>
      <c r="G793" s="4">
        <f t="shared" si="93"/>
        <v>294942.22807914321</v>
      </c>
      <c r="H793" s="42">
        <f t="shared" si="95"/>
        <v>9.70780682957799</v>
      </c>
      <c r="I793" s="10">
        <f t="shared" si="96"/>
        <v>1.2839125565968501</v>
      </c>
      <c r="J793" s="4">
        <f t="shared" si="97"/>
        <v>1246.9240109961506</v>
      </c>
      <c r="K793" s="4">
        <f t="shared" si="99"/>
        <v>280.32103120276753</v>
      </c>
      <c r="L793" s="42">
        <f>Pressure!Q793</f>
        <v>0.92309561433177378</v>
      </c>
      <c r="M793" s="10">
        <f t="shared" si="100"/>
        <v>1.4983090811013962</v>
      </c>
      <c r="N793" s="10">
        <f t="shared" si="98"/>
        <v>2.5616829820695148</v>
      </c>
    </row>
    <row r="794" spans="3:14">
      <c r="C794" s="4">
        <f>Pressure!AB794*1000000</f>
        <v>6445726.9873324288</v>
      </c>
      <c r="D794" s="78">
        <f>Pressure!I794</f>
        <v>1.5059214621494855E-4</v>
      </c>
      <c r="E794" s="40">
        <f>Pressure!H794</f>
        <v>150.59214621494854</v>
      </c>
      <c r="F794" s="10">
        <f t="shared" si="94"/>
        <v>4.25</v>
      </c>
      <c r="G794" s="4">
        <f t="shared" si="93"/>
        <v>294785.85783677158</v>
      </c>
      <c r="H794" s="42">
        <f t="shared" si="95"/>
        <v>9.7037443084347448</v>
      </c>
      <c r="I794" s="10">
        <f t="shared" si="96"/>
        <v>1.2838772500251132</v>
      </c>
      <c r="J794" s="4">
        <f t="shared" si="97"/>
        <v>1246.2286550068452</v>
      </c>
      <c r="K794" s="4">
        <f t="shared" si="99"/>
        <v>280.16470819811275</v>
      </c>
      <c r="L794" s="42">
        <f>Pressure!Q794</f>
        <v>0.92429708715942427</v>
      </c>
      <c r="M794" s="10">
        <f t="shared" si="100"/>
        <v>1.4977275916934822</v>
      </c>
      <c r="N794" s="10">
        <f t="shared" si="98"/>
        <v>2.5616829820695148</v>
      </c>
    </row>
    <row r="795" spans="3:14">
      <c r="C795" s="4">
        <f>Pressure!AB795*1000000</f>
        <v>6442295.2284493493</v>
      </c>
      <c r="D795" s="78">
        <f>Pressure!I795</f>
        <v>1.5059214621494855E-4</v>
      </c>
      <c r="E795" s="40">
        <f>Pressure!H795</f>
        <v>150.59214621494854</v>
      </c>
      <c r="F795" s="10">
        <f t="shared" si="94"/>
        <v>4.25</v>
      </c>
      <c r="G795" s="4">
        <f t="shared" si="93"/>
        <v>294628.91138399352</v>
      </c>
      <c r="H795" s="42">
        <f t="shared" si="95"/>
        <v>9.6996664385417155</v>
      </c>
      <c r="I795" s="10">
        <f t="shared" si="96"/>
        <v>1.2838417756674483</v>
      </c>
      <c r="J795" s="4">
        <f t="shared" si="97"/>
        <v>1245.5307366926936</v>
      </c>
      <c r="K795" s="4">
        <f t="shared" si="99"/>
        <v>280.00780915711829</v>
      </c>
      <c r="L795" s="42">
        <f>Pressure!Q795</f>
        <v>0.92549876325725644</v>
      </c>
      <c r="M795" s="10">
        <f t="shared" si="100"/>
        <v>1.4971438512770838</v>
      </c>
      <c r="N795" s="10">
        <f t="shared" si="98"/>
        <v>2.5616829820695148</v>
      </c>
    </row>
    <row r="796" spans="3:14">
      <c r="C796" s="4">
        <f>Pressure!AB796*1000000</f>
        <v>6438850.875608827</v>
      </c>
      <c r="D796" s="78">
        <f>Pressure!I796</f>
        <v>1.5059214621494855E-4</v>
      </c>
      <c r="E796" s="40">
        <f>Pressure!H796</f>
        <v>150.59214621494854</v>
      </c>
      <c r="F796" s="10">
        <f t="shared" si="94"/>
        <v>4.25</v>
      </c>
      <c r="G796" s="4">
        <f t="shared" ref="G796:G862" si="101">IF(C796/(1+(k-1)/2*N796^2)^(k/(k-1))&lt;patm*1000000,patm*1000000,C796/(1+(k-1)/2*N796^2)^(k/(k-1)))</f>
        <v>294471.38896506676</v>
      </c>
      <c r="H796" s="42">
        <f t="shared" si="95"/>
        <v>9.6955732218175275</v>
      </c>
      <c r="I796" s="10">
        <f t="shared" si="96"/>
        <v>1.2838061331026305</v>
      </c>
      <c r="J796" s="4">
        <f t="shared" si="97"/>
        <v>1244.8302571398754</v>
      </c>
      <c r="K796" s="4">
        <f t="shared" si="99"/>
        <v>279.85033432396818</v>
      </c>
      <c r="L796" s="42">
        <f>Pressure!Q796</f>
        <v>0.9267006435173617</v>
      </c>
      <c r="M796" s="10">
        <f t="shared" si="100"/>
        <v>1.4965578595117399</v>
      </c>
      <c r="N796" s="10">
        <f t="shared" si="98"/>
        <v>2.5616829820695148</v>
      </c>
    </row>
    <row r="797" spans="3:14">
      <c r="C797" s="4">
        <f>Pressure!AB797*1000000</f>
        <v>6435393.9341762625</v>
      </c>
      <c r="D797" s="78">
        <f>Pressure!I797</f>
        <v>1.5059214621494855E-4</v>
      </c>
      <c r="E797" s="40">
        <f>Pressure!H797</f>
        <v>150.59214621494854</v>
      </c>
      <c r="F797" s="10">
        <f t="shared" ref="F797:F860" si="102">aexit/E797</f>
        <v>4.25</v>
      </c>
      <c r="G797" s="4">
        <f t="shared" si="101"/>
        <v>294313.29082537012</v>
      </c>
      <c r="H797" s="42">
        <f t="shared" ref="H797:H860" si="103">1/(((k+1)/2)^(1/(k-1))*(patm*1000000/C797)^(1/k)*SQRT((k+1)/(k-1)*(1-(patm*1000000/C797)^((k-1)/k))))</f>
        <v>9.6914646601911656</v>
      </c>
      <c r="I797" s="10">
        <f t="shared" ref="I797:I860" si="104">etanoz*SQRT(2*k^2/(k-1)*(2/(k+1))^((k+1)/(k-1))*(1-(G797/C797)^((k-1)/k)))+(G797-patm*1000000)/C797*(aexit/E797)</f>
        <v>1.2837703219069312</v>
      </c>
      <c r="J797" s="4">
        <f t="shared" ref="J797:J860" si="105">I797*D797*C797</f>
        <v>1244.1272174395538</v>
      </c>
      <c r="K797" s="4">
        <f t="shared" si="99"/>
        <v>279.69228394396697</v>
      </c>
      <c r="L797" s="42">
        <f>Pressure!Q797</f>
        <v>0.9279027288332703</v>
      </c>
      <c r="M797" s="10">
        <f t="shared" si="100"/>
        <v>1.4959696160564375</v>
      </c>
      <c r="N797" s="10">
        <f t="shared" si="98"/>
        <v>2.5616829820695148</v>
      </c>
    </row>
    <row r="798" spans="3:14">
      <c r="C798" s="4">
        <f>Pressure!AB798*1000000</f>
        <v>6431924.409542121</v>
      </c>
      <c r="D798" s="78">
        <f>Pressure!I798</f>
        <v>1.5059214621494855E-4</v>
      </c>
      <c r="E798" s="40">
        <f>Pressure!H798</f>
        <v>150.59214621494854</v>
      </c>
      <c r="F798" s="10">
        <f t="shared" si="102"/>
        <v>4.25</v>
      </c>
      <c r="G798" s="4">
        <f t="shared" si="101"/>
        <v>294154.61721142847</v>
      </c>
      <c r="H798" s="42">
        <f t="shared" si="103"/>
        <v>9.687340755602639</v>
      </c>
      <c r="I798" s="10">
        <f t="shared" si="104"/>
        <v>1.2837343416541125</v>
      </c>
      <c r="J798" s="4">
        <f t="shared" si="105"/>
        <v>1243.4216186879908</v>
      </c>
      <c r="K798" s="4">
        <f t="shared" si="99"/>
        <v>279.5336582635652</v>
      </c>
      <c r="L798" s="42">
        <f>Pressure!Q798</f>
        <v>0.92910502009995866</v>
      </c>
      <c r="M798" s="10">
        <f t="shared" si="100"/>
        <v>1.4953791205684708</v>
      </c>
      <c r="N798" s="10">
        <f t="shared" ref="N798:N861" si="106">N797-1/834*(me-mef)</f>
        <v>2.5616829820695148</v>
      </c>
    </row>
    <row r="799" spans="3:14">
      <c r="C799" s="4">
        <f>Pressure!AB799*1000000</f>
        <v>6428442.3071216857</v>
      </c>
      <c r="D799" s="78">
        <f>Pressure!I799</f>
        <v>1.5059214621494855E-4</v>
      </c>
      <c r="E799" s="40">
        <f>Pressure!H799</f>
        <v>150.59214621494854</v>
      </c>
      <c r="F799" s="10">
        <f t="shared" si="102"/>
        <v>4.25</v>
      </c>
      <c r="G799" s="4">
        <f t="shared" si="101"/>
        <v>293995.36837090191</v>
      </c>
      <c r="H799" s="42">
        <f t="shared" si="103"/>
        <v>9.6832015100026343</v>
      </c>
      <c r="I799" s="10">
        <f t="shared" si="104"/>
        <v>1.28369819191541</v>
      </c>
      <c r="J799" s="4">
        <f t="shared" si="105"/>
        <v>1242.7134619864942</v>
      </c>
      <c r="K799" s="4">
        <f t="shared" si="99"/>
        <v>279.37445753034802</v>
      </c>
      <c r="L799" s="42">
        <f>Pressure!Q799</f>
        <v>0.93030751821385715</v>
      </c>
      <c r="M799" s="10">
        <f t="shared" si="100"/>
        <v>1.4947863727039792</v>
      </c>
      <c r="N799" s="10">
        <f t="shared" si="106"/>
        <v>2.5616829820695148</v>
      </c>
    </row>
    <row r="800" spans="3:14">
      <c r="C800" s="4">
        <f>Pressure!AB800*1000000</f>
        <v>6424947.6323551768</v>
      </c>
      <c r="D800" s="78">
        <f>Pressure!I800</f>
        <v>1.5059214621494855E-4</v>
      </c>
      <c r="E800" s="40">
        <f>Pressure!H800</f>
        <v>150.59214621494854</v>
      </c>
      <c r="F800" s="10">
        <f t="shared" si="102"/>
        <v>4.25</v>
      </c>
      <c r="G800" s="4">
        <f t="shared" si="101"/>
        <v>293835.54455259087</v>
      </c>
      <c r="H800" s="42">
        <f t="shared" si="103"/>
        <v>9.679046925352667</v>
      </c>
      <c r="I800" s="10">
        <f t="shared" si="104"/>
        <v>1.2836618722595219</v>
      </c>
      <c r="J800" s="4">
        <f t="shared" si="105"/>
        <v>1242.0027484414445</v>
      </c>
      <c r="K800" s="4">
        <f t="shared" si="99"/>
        <v>279.21468199304093</v>
      </c>
      <c r="L800" s="42">
        <f>Pressure!Q800</f>
        <v>0.93151022407285766</v>
      </c>
      <c r="M800" s="10">
        <f t="shared" si="100"/>
        <v>1.4941913721176106</v>
      </c>
      <c r="N800" s="10">
        <f t="shared" si="106"/>
        <v>2.5616829820695148</v>
      </c>
    </row>
    <row r="801" spans="3:14">
      <c r="C801" s="4">
        <f>Pressure!AB801*1000000</f>
        <v>6421440.3907077555</v>
      </c>
      <c r="D801" s="78">
        <f>Pressure!I801</f>
        <v>1.5059214621494855E-4</v>
      </c>
      <c r="E801" s="40">
        <f>Pressure!H801</f>
        <v>150.59214621494854</v>
      </c>
      <c r="F801" s="10">
        <f t="shared" si="102"/>
        <v>4.25</v>
      </c>
      <c r="G801" s="4">
        <f t="shared" si="101"/>
        <v>293675.14600643649</v>
      </c>
      <c r="H801" s="42">
        <f t="shared" si="103"/>
        <v>9.6748770036250225</v>
      </c>
      <c r="I801" s="10">
        <f t="shared" si="104"/>
        <v>1.2836253822525951</v>
      </c>
      <c r="J801" s="4">
        <f t="shared" si="105"/>
        <v>1241.2894791642937</v>
      </c>
      <c r="K801" s="4">
        <f t="shared" si="99"/>
        <v>279.05433190150933</v>
      </c>
      <c r="L801" s="42">
        <f>Pressure!Q801</f>
        <v>0.93271313857632165</v>
      </c>
      <c r="M801" s="10">
        <f t="shared" si="100"/>
        <v>1.4935941184631736</v>
      </c>
      <c r="N801" s="10">
        <f t="shared" si="106"/>
        <v>2.5616829820695148</v>
      </c>
    </row>
    <row r="802" spans="3:14">
      <c r="C802" s="4">
        <f>Pressure!AB802*1000000</f>
        <v>6417920.5876696846</v>
      </c>
      <c r="D802" s="78">
        <f>Pressure!I802</f>
        <v>1.5059214621494855E-4</v>
      </c>
      <c r="E802" s="40">
        <f>Pressure!H802</f>
        <v>150.59214621494854</v>
      </c>
      <c r="F802" s="10">
        <f t="shared" si="102"/>
        <v>4.25</v>
      </c>
      <c r="G802" s="4">
        <f t="shared" si="101"/>
        <v>293514.17298352794</v>
      </c>
      <c r="H802" s="42">
        <f t="shared" si="103"/>
        <v>9.6706917468029605</v>
      </c>
      <c r="I802" s="10">
        <f t="shared" si="104"/>
        <v>1.2835887214582149</v>
      </c>
      <c r="J802" s="4">
        <f t="shared" si="105"/>
        <v>1240.5736552715989</v>
      </c>
      <c r="K802" s="4">
        <f t="shared" si="99"/>
        <v>278.89340750676655</v>
      </c>
      <c r="L802" s="42">
        <f>Pressure!Q802</f>
        <v>0.93391626262508765</v>
      </c>
      <c r="M802" s="10">
        <f t="shared" si="100"/>
        <v>1.4929946113927823</v>
      </c>
      <c r="N802" s="10">
        <f t="shared" si="106"/>
        <v>2.5616829820695148</v>
      </c>
    </row>
    <row r="803" spans="3:14">
      <c r="C803" s="4">
        <f>Pressure!AB803*1000000</f>
        <v>6414388.2287561651</v>
      </c>
      <c r="D803" s="78">
        <f>Pressure!I803</f>
        <v>1.5059214621494855E-4</v>
      </c>
      <c r="E803" s="40">
        <f>Pressure!H803</f>
        <v>150.59214621494854</v>
      </c>
      <c r="F803" s="10">
        <f t="shared" si="102"/>
        <v>4.25</v>
      </c>
      <c r="G803" s="4">
        <f t="shared" si="101"/>
        <v>293352.62573609478</v>
      </c>
      <c r="H803" s="42">
        <f t="shared" si="103"/>
        <v>9.6664911568804754</v>
      </c>
      <c r="I803" s="10">
        <f t="shared" si="104"/>
        <v>1.2835518894373883</v>
      </c>
      <c r="J803" s="4">
        <f t="shared" si="105"/>
        <v>1239.8552778849894</v>
      </c>
      <c r="K803" s="4">
        <f t="shared" si="99"/>
        <v>278.73190906096607</v>
      </c>
      <c r="L803" s="42">
        <f>Pressure!Q803</f>
        <v>0.9351195971214793</v>
      </c>
      <c r="M803" s="10">
        <f t="shared" si="100"/>
        <v>1.4923928505576309</v>
      </c>
      <c r="N803" s="10">
        <f t="shared" si="106"/>
        <v>2.5616829820695148</v>
      </c>
    </row>
    <row r="804" spans="3:14">
      <c r="C804" s="4">
        <f>Pressure!AB804*1000000</f>
        <v>6410843.3195075998</v>
      </c>
      <c r="D804" s="78">
        <f>Pressure!I804</f>
        <v>1.5059214621494855E-4</v>
      </c>
      <c r="E804" s="40">
        <f>Pressure!H804</f>
        <v>150.59214621494854</v>
      </c>
      <c r="F804" s="10">
        <f t="shared" si="102"/>
        <v>4.25</v>
      </c>
      <c r="G804" s="4">
        <f t="shared" si="101"/>
        <v>293190.50451751921</v>
      </c>
      <c r="H804" s="42">
        <f t="shared" si="103"/>
        <v>9.6622752358626087</v>
      </c>
      <c r="I804" s="10">
        <f t="shared" si="104"/>
        <v>1.2835148857485343</v>
      </c>
      <c r="J804" s="4">
        <f t="shared" si="105"/>
        <v>1239.134348131219</v>
      </c>
      <c r="K804" s="4">
        <f t="shared" si="99"/>
        <v>278.56983681741355</v>
      </c>
      <c r="L804" s="42">
        <f>Pressure!Q804</f>
        <v>0.93632314296931296</v>
      </c>
      <c r="M804" s="10">
        <f t="shared" si="100"/>
        <v>1.4917888356072686</v>
      </c>
      <c r="N804" s="10">
        <f t="shared" si="106"/>
        <v>2.5616829820695148</v>
      </c>
    </row>
    <row r="805" spans="3:14">
      <c r="C805" s="4">
        <f>Pressure!AB805*1000000</f>
        <v>6407285.8654895062</v>
      </c>
      <c r="D805" s="78">
        <f>Pressure!I805</f>
        <v>1.5059214621494855E-4</v>
      </c>
      <c r="E805" s="40">
        <f>Pressure!H805</f>
        <v>150.59214621494854</v>
      </c>
      <c r="F805" s="10">
        <f t="shared" si="102"/>
        <v>4.25</v>
      </c>
      <c r="G805" s="4">
        <f t="shared" si="101"/>
        <v>293027.80958233197</v>
      </c>
      <c r="H805" s="42">
        <f t="shared" si="103"/>
        <v>9.6580439857652873</v>
      </c>
      <c r="I805" s="10">
        <f t="shared" si="104"/>
        <v>1.283477709947469</v>
      </c>
      <c r="J805" s="4">
        <f t="shared" si="105"/>
        <v>1238.4108671421491</v>
      </c>
      <c r="K805" s="4">
        <f t="shared" si="99"/>
        <v>278.40719103056273</v>
      </c>
      <c r="L805" s="42">
        <f>Pressure!Q805</f>
        <v>0.93752690107390568</v>
      </c>
      <c r="M805" s="10">
        <f t="shared" si="100"/>
        <v>1.491182566190119</v>
      </c>
      <c r="N805" s="10">
        <f t="shared" si="106"/>
        <v>2.5616829820695148</v>
      </c>
    </row>
    <row r="806" spans="3:14">
      <c r="C806" s="4">
        <f>Pressure!AB806*1000000</f>
        <v>6403715.8722926592</v>
      </c>
      <c r="D806" s="78">
        <f>Pressure!I806</f>
        <v>1.5059214621494855E-4</v>
      </c>
      <c r="E806" s="40">
        <f>Pressure!H806</f>
        <v>150.59214621494854</v>
      </c>
      <c r="F806" s="10">
        <f t="shared" si="102"/>
        <v>4.25</v>
      </c>
      <c r="G806" s="4">
        <f t="shared" si="101"/>
        <v>292864.54118621902</v>
      </c>
      <c r="H806" s="42">
        <f t="shared" si="103"/>
        <v>9.6537974086155032</v>
      </c>
      <c r="I806" s="10">
        <f t="shared" si="104"/>
        <v>1.2834403615873942</v>
      </c>
      <c r="J806" s="4">
        <f t="shared" si="105"/>
        <v>1237.6848360547788</v>
      </c>
      <c r="K806" s="4">
        <f t="shared" si="99"/>
        <v>278.24397195602239</v>
      </c>
      <c r="L806" s="42">
        <f>Pressure!Q806</f>
        <v>0.93873087234208308</v>
      </c>
      <c r="M806" s="10">
        <f t="shared" si="100"/>
        <v>1.490574041953302</v>
      </c>
      <c r="N806" s="10">
        <f t="shared" si="106"/>
        <v>2.5616829820695148</v>
      </c>
    </row>
    <row r="807" spans="3:14">
      <c r="C807" s="4">
        <f>Pressure!AB807*1000000</f>
        <v>6400133.3455329202</v>
      </c>
      <c r="D807" s="78">
        <f>Pressure!I807</f>
        <v>1.5059214621494855E-4</v>
      </c>
      <c r="E807" s="40">
        <f>Pressure!H807</f>
        <v>150.59214621494854</v>
      </c>
      <c r="F807" s="10">
        <f t="shared" si="102"/>
        <v>4.25</v>
      </c>
      <c r="G807" s="4">
        <f t="shared" si="101"/>
        <v>292700.69958601339</v>
      </c>
      <c r="H807" s="42">
        <f t="shared" si="103"/>
        <v>9.6495355064510804</v>
      </c>
      <c r="I807" s="10">
        <f t="shared" si="104"/>
        <v>1.2834028402188802</v>
      </c>
      <c r="J807" s="4">
        <f t="shared" si="105"/>
        <v>1236.9562560112076</v>
      </c>
      <c r="K807" s="4">
        <f t="shared" si="99"/>
        <v>278.08017985054801</v>
      </c>
      <c r="L807" s="42">
        <f>Pressure!Q807</f>
        <v>0.93993505768218744</v>
      </c>
      <c r="M807" s="10">
        <f t="shared" si="100"/>
        <v>1.4899632625428496</v>
      </c>
      <c r="N807" s="10">
        <f t="shared" si="106"/>
        <v>2.5616829820695148</v>
      </c>
    </row>
    <row r="808" spans="3:14">
      <c r="C808" s="4">
        <f>Pressure!AB808*1000000</f>
        <v>6396538.2908515921</v>
      </c>
      <c r="D808" s="78">
        <f>Pressure!I808</f>
        <v>1.5059214621494855E-4</v>
      </c>
      <c r="E808" s="40">
        <f>Pressure!H808</f>
        <v>150.59214621494854</v>
      </c>
      <c r="F808" s="10">
        <f t="shared" si="102"/>
        <v>4.25</v>
      </c>
      <c r="G808" s="4">
        <f t="shared" si="101"/>
        <v>292536.28503971192</v>
      </c>
      <c r="H808" s="42">
        <f t="shared" si="103"/>
        <v>9.645258281321059</v>
      </c>
      <c r="I808" s="10">
        <f t="shared" si="104"/>
        <v>1.2833651453898571</v>
      </c>
      <c r="J808" s="4">
        <f t="shared" si="105"/>
        <v>1236.2251281587105</v>
      </c>
      <c r="K808" s="4">
        <f t="shared" si="99"/>
        <v>277.91581497205846</v>
      </c>
      <c r="L808" s="42">
        <f>Pressure!Q808</f>
        <v>0.94113945800408538</v>
      </c>
      <c r="M808" s="10">
        <f t="shared" si="100"/>
        <v>1.4893502276031299</v>
      </c>
      <c r="N808" s="10">
        <f t="shared" si="106"/>
        <v>2.5616829820695148</v>
      </c>
    </row>
    <row r="809" spans="3:14">
      <c r="C809" s="4">
        <f>Pressure!AB809*1000000</f>
        <v>6392930.713915186</v>
      </c>
      <c r="D809" s="78">
        <f>Pressure!I809</f>
        <v>1.5059214621494855E-4</v>
      </c>
      <c r="E809" s="40">
        <f>Pressure!H809</f>
        <v>150.59214621494854</v>
      </c>
      <c r="F809" s="10">
        <f t="shared" si="102"/>
        <v>4.25</v>
      </c>
      <c r="G809" s="4">
        <f t="shared" si="101"/>
        <v>292371.29780646414</v>
      </c>
      <c r="H809" s="42">
        <f t="shared" si="103"/>
        <v>9.640965735285409</v>
      </c>
      <c r="I809" s="10">
        <f t="shared" si="104"/>
        <v>1.2833272766455979</v>
      </c>
      <c r="J809" s="4">
        <f t="shared" si="105"/>
        <v>1235.4914536496874</v>
      </c>
      <c r="K809" s="4">
        <f t="shared" si="99"/>
        <v>277.7508775796249</v>
      </c>
      <c r="L809" s="42">
        <f>Pressure!Q809</f>
        <v>0.9423440742191761</v>
      </c>
      <c r="M809" s="10">
        <f t="shared" si="100"/>
        <v>1.4887349367774954</v>
      </c>
      <c r="N809" s="10">
        <f t="shared" si="106"/>
        <v>2.5616829820695148</v>
      </c>
    </row>
    <row r="810" spans="3:14">
      <c r="C810" s="4">
        <f>Pressure!AB810*1000000</f>
        <v>6389310.6204156671</v>
      </c>
      <c r="D810" s="78">
        <f>Pressure!I810</f>
        <v>1.5059214621494855E-4</v>
      </c>
      <c r="E810" s="40">
        <f>Pressure!H810</f>
        <v>150.59214621494854</v>
      </c>
      <c r="F810" s="10">
        <f t="shared" si="102"/>
        <v>4.25</v>
      </c>
      <c r="G810" s="4">
        <f t="shared" si="101"/>
        <v>292205.73814658372</v>
      </c>
      <c r="H810" s="42">
        <f t="shared" si="103"/>
        <v>9.6366578704152879</v>
      </c>
      <c r="I810" s="10">
        <f t="shared" si="104"/>
        <v>1.2832892335287069</v>
      </c>
      <c r="J810" s="4">
        <f t="shared" si="105"/>
        <v>1234.7552336417166</v>
      </c>
      <c r="K810" s="4">
        <f t="shared" si="99"/>
        <v>277.58536793348242</v>
      </c>
      <c r="L810" s="42">
        <f>Pressure!Q810</f>
        <v>0.94354890724039919</v>
      </c>
      <c r="M810" s="10">
        <f t="shared" si="100"/>
        <v>1.4881173897078221</v>
      </c>
      <c r="N810" s="10">
        <f t="shared" si="106"/>
        <v>2.5616829820695148</v>
      </c>
    </row>
    <row r="811" spans="3:14">
      <c r="C811" s="4">
        <f>Pressure!AB811*1000000</f>
        <v>6385678.0160703575</v>
      </c>
      <c r="D811" s="78">
        <f>Pressure!I811</f>
        <v>1.5059214621494855E-4</v>
      </c>
      <c r="E811" s="40">
        <f>Pressure!H811</f>
        <v>150.59214621494854</v>
      </c>
      <c r="F811" s="10">
        <f t="shared" si="102"/>
        <v>4.25</v>
      </c>
      <c r="G811" s="4">
        <f t="shared" si="101"/>
        <v>292039.60632154392</v>
      </c>
      <c r="H811" s="42">
        <f t="shared" si="103"/>
        <v>9.6323346887929073</v>
      </c>
      <c r="I811" s="10">
        <f t="shared" si="104"/>
        <v>1.2832510155791046</v>
      </c>
      <c r="J811" s="4">
        <f t="shared" si="105"/>
        <v>1234.0164692975322</v>
      </c>
      <c r="K811" s="4">
        <f t="shared" si="99"/>
        <v>277.41928629502547</v>
      </c>
      <c r="L811" s="42">
        <f>Pressure!Q811</f>
        <v>0.94475395798224304</v>
      </c>
      <c r="M811" s="10">
        <f t="shared" si="100"/>
        <v>1.4874975860350226</v>
      </c>
      <c r="N811" s="10">
        <f t="shared" si="106"/>
        <v>2.5616829820695148</v>
      </c>
    </row>
    <row r="812" spans="3:14">
      <c r="C812" s="4">
        <f>Pressure!AB812*1000000</f>
        <v>6382032.9066221109</v>
      </c>
      <c r="D812" s="78">
        <f>Pressure!I812</f>
        <v>1.5059214621494855E-4</v>
      </c>
      <c r="E812" s="40">
        <f>Pressure!H812</f>
        <v>150.59214621494854</v>
      </c>
      <c r="F812" s="10">
        <f t="shared" si="102"/>
        <v>4.25</v>
      </c>
      <c r="G812" s="4">
        <f t="shared" si="101"/>
        <v>291872.90259398578</v>
      </c>
      <c r="H812" s="42">
        <f t="shared" si="103"/>
        <v>9.627996192511727</v>
      </c>
      <c r="I812" s="10">
        <f t="shared" si="104"/>
        <v>1.2832126223340148</v>
      </c>
      <c r="J812" s="4">
        <f t="shared" si="105"/>
        <v>1233.2751617850606</v>
      </c>
      <c r="K812" s="4">
        <f t="shared" si="99"/>
        <v>277.25263292681547</v>
      </c>
      <c r="L812" s="42">
        <f>Pressure!Q812</f>
        <v>0.94595922736075244</v>
      </c>
      <c r="M812" s="10">
        <f t="shared" si="100"/>
        <v>1.4868755253981796</v>
      </c>
      <c r="N812" s="10">
        <f t="shared" si="106"/>
        <v>2.5616829820695148</v>
      </c>
    </row>
    <row r="813" spans="3:14">
      <c r="C813" s="4">
        <f>Pressure!AB813*1000000</f>
        <v>6378375.2978392215</v>
      </c>
      <c r="D813" s="78">
        <f>Pressure!I813</f>
        <v>1.5059214621494855E-4</v>
      </c>
      <c r="E813" s="40">
        <f>Pressure!H813</f>
        <v>150.59214621494854</v>
      </c>
      <c r="F813" s="10">
        <f t="shared" si="102"/>
        <v>4.25</v>
      </c>
      <c r="G813" s="4">
        <f t="shared" si="101"/>
        <v>291705.62722771382</v>
      </c>
      <c r="H813" s="42">
        <f t="shared" si="103"/>
        <v>9.6236423836762963</v>
      </c>
      <c r="I813" s="10">
        <f t="shared" si="104"/>
        <v>1.2831740533279501</v>
      </c>
      <c r="J813" s="4">
        <f t="shared" si="105"/>
        <v>1232.5313122774028</v>
      </c>
      <c r="K813" s="4">
        <f t="shared" si="99"/>
        <v>277.08540809257738</v>
      </c>
      <c r="L813" s="42">
        <f>Pressure!Q813</f>
        <v>0.94716471629353705</v>
      </c>
      <c r="M813" s="10">
        <f t="shared" si="100"/>
        <v>1.4862512074354632</v>
      </c>
      <c r="N813" s="10">
        <f t="shared" si="106"/>
        <v>2.5616829820695148</v>
      </c>
    </row>
    <row r="814" spans="3:14">
      <c r="C814" s="4">
        <f>Pressure!AB814*1000000</f>
        <v>6374705.1955155609</v>
      </c>
      <c r="D814" s="78">
        <f>Pressure!I814</f>
        <v>1.5059214621494855E-4</v>
      </c>
      <c r="E814" s="40">
        <f>Pressure!H814</f>
        <v>150.59214621494854</v>
      </c>
      <c r="F814" s="10">
        <f t="shared" si="102"/>
        <v>4.25</v>
      </c>
      <c r="G814" s="4">
        <f t="shared" si="101"/>
        <v>291537.78048770211</v>
      </c>
      <c r="H814" s="42">
        <f t="shared" si="103"/>
        <v>9.6192732644024144</v>
      </c>
      <c r="I814" s="10">
        <f t="shared" si="104"/>
        <v>1.2831353080926977</v>
      </c>
      <c r="J814" s="4">
        <f t="shared" si="105"/>
        <v>1231.7849219528607</v>
      </c>
      <c r="K814" s="4">
        <f t="shared" si="99"/>
        <v>276.9176120572053</v>
      </c>
      <c r="L814" s="42">
        <f>Pressure!Q814</f>
        <v>0.94837042569977947</v>
      </c>
      <c r="M814" s="10">
        <f t="shared" si="100"/>
        <v>1.4856246317836734</v>
      </c>
      <c r="N814" s="10">
        <f t="shared" si="106"/>
        <v>2.5616829820695148</v>
      </c>
    </row>
    <row r="815" spans="3:14">
      <c r="C815" s="4">
        <f>Pressure!AB815*1000000</f>
        <v>6371022.6054706601</v>
      </c>
      <c r="D815" s="78">
        <f>Pressure!I815</f>
        <v>1.5059214621494855E-4</v>
      </c>
      <c r="E815" s="40">
        <f>Pressure!H815</f>
        <v>150.59214621494854</v>
      </c>
      <c r="F815" s="10">
        <f t="shared" si="102"/>
        <v>4.25</v>
      </c>
      <c r="G815" s="4">
        <f t="shared" si="101"/>
        <v>291369.36264009849</v>
      </c>
      <c r="H815" s="42">
        <f t="shared" si="103"/>
        <v>9.6148888368172045</v>
      </c>
      <c r="I815" s="10">
        <f t="shared" si="104"/>
        <v>1.2830963861573066</v>
      </c>
      <c r="J815" s="4">
        <f t="shared" si="105"/>
        <v>1231.0359919949547</v>
      </c>
      <c r="K815" s="4">
        <f t="shared" si="99"/>
        <v>276.74924508676651</v>
      </c>
      <c r="L815" s="42">
        <f>Pressure!Q815</f>
        <v>0.94957635650024341</v>
      </c>
      <c r="M815" s="10">
        <f t="shared" si="100"/>
        <v>1.4849957980782096</v>
      </c>
      <c r="N815" s="10">
        <f t="shared" si="106"/>
        <v>2.5616829820695148</v>
      </c>
    </row>
    <row r="816" spans="3:14">
      <c r="C816" s="4">
        <f>Pressure!AB816*1000000</f>
        <v>6367327.5335496012</v>
      </c>
      <c r="D816" s="78">
        <f>Pressure!I816</f>
        <v>1.5059214621494855E-4</v>
      </c>
      <c r="E816" s="40">
        <f>Pressure!H816</f>
        <v>150.59214621494854</v>
      </c>
      <c r="F816" s="10">
        <f t="shared" si="102"/>
        <v>4.25</v>
      </c>
      <c r="G816" s="4">
        <f t="shared" si="101"/>
        <v>291200.37395221915</v>
      </c>
      <c r="H816" s="42">
        <f t="shared" si="103"/>
        <v>9.6104891030589457</v>
      </c>
      <c r="I816" s="10">
        <f t="shared" si="104"/>
        <v>1.2830572870480712</v>
      </c>
      <c r="J816" s="4">
        <f t="shared" si="105"/>
        <v>1230.2845235924019</v>
      </c>
      <c r="K816" s="4">
        <f t="shared" si="99"/>
        <v>276.58030744849646</v>
      </c>
      <c r="L816" s="42">
        <f>Pressure!Q816</f>
        <v>0.95078250961728195</v>
      </c>
      <c r="M816" s="10">
        <f t="shared" si="100"/>
        <v>1.4843647059532898</v>
      </c>
      <c r="N816" s="10">
        <f t="shared" si="106"/>
        <v>2.5616829820695148</v>
      </c>
    </row>
    <row r="817" spans="3:14">
      <c r="C817" s="4">
        <f>Pressure!AB817*1000000</f>
        <v>6363619.9856232181</v>
      </c>
      <c r="D817" s="78">
        <f>Pressure!I817</f>
        <v>1.5059214621494855E-4</v>
      </c>
      <c r="E817" s="40">
        <f>Pressure!H817</f>
        <v>150.59214621494854</v>
      </c>
      <c r="F817" s="10">
        <f t="shared" si="102"/>
        <v>4.25</v>
      </c>
      <c r="G817" s="4">
        <f t="shared" si="101"/>
        <v>291030.81469255802</v>
      </c>
      <c r="H817" s="42">
        <f t="shared" si="103"/>
        <v>9.6060740652773084</v>
      </c>
      <c r="I817" s="10">
        <f t="shared" si="104"/>
        <v>1.2830180102885189</v>
      </c>
      <c r="J817" s="4">
        <f t="shared" si="105"/>
        <v>1229.5305179391567</v>
      </c>
      <c r="K817" s="4">
        <f t="shared" si="99"/>
        <v>276.41079941080812</v>
      </c>
      <c r="L817" s="42">
        <f>Pressure!Q817</f>
        <v>0.95198888597484577</v>
      </c>
      <c r="M817" s="10">
        <f t="shared" si="100"/>
        <v>1.4837313550417701</v>
      </c>
      <c r="N817" s="10">
        <f t="shared" si="106"/>
        <v>2.5616829820695148</v>
      </c>
    </row>
    <row r="818" spans="3:14">
      <c r="C818" s="4">
        <f>Pressure!AB818*1000000</f>
        <v>6359899.9675880661</v>
      </c>
      <c r="D818" s="78">
        <f>Pressure!I818</f>
        <v>1.5059214621494855E-4</v>
      </c>
      <c r="E818" s="40">
        <f>Pressure!H818</f>
        <v>150.59214621494854</v>
      </c>
      <c r="F818" s="10">
        <f t="shared" si="102"/>
        <v>4.25</v>
      </c>
      <c r="G818" s="4">
        <f t="shared" si="101"/>
        <v>290860.68513078545</v>
      </c>
      <c r="H818" s="42">
        <f t="shared" si="103"/>
        <v>9.6016437256332559</v>
      </c>
      <c r="I818" s="10">
        <f t="shared" si="104"/>
        <v>1.2829785553993946</v>
      </c>
      <c r="J818" s="4">
        <f t="shared" si="105"/>
        <v>1228.7739762344038</v>
      </c>
      <c r="K818" s="4">
        <f t="shared" si="99"/>
        <v>276.2407212432903</v>
      </c>
      <c r="L818" s="42">
        <f>Pressure!Q818</f>
        <v>0.9531954864984914</v>
      </c>
      <c r="M818" s="10">
        <f t="shared" si="100"/>
        <v>1.4830957449751108</v>
      </c>
      <c r="N818" s="10">
        <f t="shared" si="106"/>
        <v>2.5616829820695148</v>
      </c>
    </row>
    <row r="819" spans="3:14">
      <c r="C819" s="4">
        <f>Pressure!AB819*1000000</f>
        <v>6356167.4853665121</v>
      </c>
      <c r="D819" s="78">
        <f>Pressure!I819</f>
        <v>1.5059214621494855E-4</v>
      </c>
      <c r="E819" s="40">
        <f>Pressure!H819</f>
        <v>150.59214621494854</v>
      </c>
      <c r="F819" s="10">
        <f t="shared" si="102"/>
        <v>4.25</v>
      </c>
      <c r="G819" s="4">
        <f t="shared" si="101"/>
        <v>290689.98553775216</v>
      </c>
      <c r="H819" s="42">
        <f t="shared" si="103"/>
        <v>9.597198086299171</v>
      </c>
      <c r="I819" s="10">
        <f t="shared" si="104"/>
        <v>1.2829389218986464</v>
      </c>
      <c r="J819" s="4">
        <f t="shared" si="105"/>
        <v>1228.0148996825774</v>
      </c>
      <c r="K819" s="4">
        <f t="shared" si="99"/>
        <v>276.07007321671182</v>
      </c>
      <c r="L819" s="42">
        <f>Pressure!Q819</f>
        <v>0.95440231211538962</v>
      </c>
      <c r="M819" s="10">
        <f t="shared" si="100"/>
        <v>1.4824578753835995</v>
      </c>
      <c r="N819" s="10">
        <f t="shared" si="106"/>
        <v>2.5616829820695148</v>
      </c>
    </row>
    <row r="820" spans="3:14">
      <c r="C820" s="4">
        <f>Pressure!AB820*1000000</f>
        <v>6352422.5449066898</v>
      </c>
      <c r="D820" s="78">
        <f>Pressure!I820</f>
        <v>1.5059214621494855E-4</v>
      </c>
      <c r="E820" s="40">
        <f>Pressure!H820</f>
        <v>150.59214621494854</v>
      </c>
      <c r="F820" s="10">
        <f t="shared" si="102"/>
        <v>4.25</v>
      </c>
      <c r="G820" s="4">
        <f t="shared" si="101"/>
        <v>290518.71618548728</v>
      </c>
      <c r="H820" s="42">
        <f t="shared" si="103"/>
        <v>9.592737149458765</v>
      </c>
      <c r="I820" s="10">
        <f t="shared" si="104"/>
        <v>1.2828991093014104</v>
      </c>
      <c r="J820" s="4">
        <f t="shared" si="105"/>
        <v>1227.2532894933524</v>
      </c>
      <c r="K820" s="4">
        <f t="shared" si="99"/>
        <v>275.89885560301974</v>
      </c>
      <c r="L820" s="42">
        <f>Pressure!Q820</f>
        <v>0.95560936375433381</v>
      </c>
      <c r="M820" s="10">
        <f t="shared" si="100"/>
        <v>1.4818177458961697</v>
      </c>
      <c r="N820" s="10">
        <f t="shared" si="106"/>
        <v>2.5616829820695148</v>
      </c>
    </row>
    <row r="821" spans="3:14">
      <c r="C821" s="4">
        <f>Pressure!AB821*1000000</f>
        <v>6348665.1521827113</v>
      </c>
      <c r="D821" s="78">
        <f>Pressure!I821</f>
        <v>1.5059214621494855E-4</v>
      </c>
      <c r="E821" s="40">
        <f>Pressure!H821</f>
        <v>150.59214621494854</v>
      </c>
      <c r="F821" s="10">
        <f t="shared" si="102"/>
        <v>4.25</v>
      </c>
      <c r="G821" s="4">
        <f t="shared" si="101"/>
        <v>290346.87734720815</v>
      </c>
      <c r="H821" s="42">
        <f t="shared" si="103"/>
        <v>9.5882609173072808</v>
      </c>
      <c r="I821" s="10">
        <f t="shared" si="104"/>
        <v>1.2828591171199972</v>
      </c>
      <c r="J821" s="4">
        <f t="shared" si="105"/>
        <v>1226.4891468816866</v>
      </c>
      <c r="K821" s="4">
        <f t="shared" si="99"/>
        <v>275.72706867534879</v>
      </c>
      <c r="L821" s="42">
        <f>Pressure!Q821</f>
        <v>0.95681664234574815</v>
      </c>
      <c r="M821" s="10">
        <f t="shared" si="100"/>
        <v>1.4811753561402241</v>
      </c>
      <c r="N821" s="10">
        <f t="shared" si="106"/>
        <v>2.5616829820695148</v>
      </c>
    </row>
    <row r="822" spans="3:14">
      <c r="C822" s="4">
        <f>Pressure!AB822*1000000</f>
        <v>6344895.3131945739</v>
      </c>
      <c r="D822" s="78">
        <f>Pressure!I822</f>
        <v>1.5059214621494855E-4</v>
      </c>
      <c r="E822" s="40">
        <f>Pressure!H822</f>
        <v>150.59214621494854</v>
      </c>
      <c r="F822" s="10">
        <f t="shared" si="102"/>
        <v>4.25</v>
      </c>
      <c r="G822" s="4">
        <f t="shared" si="101"/>
        <v>290174.46929731581</v>
      </c>
      <c r="H822" s="42">
        <f t="shared" si="103"/>
        <v>9.5837693920513818</v>
      </c>
      <c r="I822" s="10">
        <f t="shared" si="104"/>
        <v>1.2828189448638758</v>
      </c>
      <c r="J822" s="4">
        <f t="shared" si="105"/>
        <v>1225.722473067802</v>
      </c>
      <c r="K822" s="4">
        <f t="shared" si="99"/>
        <v>275.55471270801718</v>
      </c>
      <c r="L822" s="42">
        <f>Pressure!Q822</f>
        <v>0.9580241488216964</v>
      </c>
      <c r="M822" s="10">
        <f t="shared" si="100"/>
        <v>1.4805307057422783</v>
      </c>
      <c r="N822" s="10">
        <f t="shared" si="106"/>
        <v>2.5616829820695148</v>
      </c>
    </row>
    <row r="823" spans="3:14">
      <c r="C823" s="4">
        <f>Pressure!AB823*1000000</f>
        <v>6341113.0339682866</v>
      </c>
      <c r="D823" s="78">
        <f>Pressure!I823</f>
        <v>1.5059214621494855E-4</v>
      </c>
      <c r="E823" s="40">
        <f>Pressure!H823</f>
        <v>150.59214621494854</v>
      </c>
      <c r="F823" s="10">
        <f t="shared" si="102"/>
        <v>4.25</v>
      </c>
      <c r="G823" s="4">
        <f t="shared" si="101"/>
        <v>290001.49231140089</v>
      </c>
      <c r="H823" s="42">
        <f t="shared" si="103"/>
        <v>9.5792625759092722</v>
      </c>
      <c r="I823" s="10">
        <f t="shared" si="104"/>
        <v>1.2827785920396595</v>
      </c>
      <c r="J823" s="4">
        <f t="shared" si="105"/>
        <v>1224.9532692772104</v>
      </c>
      <c r="K823" s="4">
        <f t="shared" si="99"/>
        <v>275.38178797653217</v>
      </c>
      <c r="L823" s="42">
        <f>Pressure!Q823</f>
        <v>0.95923188411589</v>
      </c>
      <c r="M823" s="10">
        <f t="shared" si="100"/>
        <v>1.4798837943270882</v>
      </c>
      <c r="N823" s="10">
        <f t="shared" si="106"/>
        <v>2.5616829820695148</v>
      </c>
    </row>
    <row r="824" spans="3:14">
      <c r="C824" s="4">
        <f>Pressure!AB824*1000000</f>
        <v>6337318.3205557941</v>
      </c>
      <c r="D824" s="78">
        <f>Pressure!I824</f>
        <v>1.5059214621494855E-4</v>
      </c>
      <c r="E824" s="40">
        <f>Pressure!H824</f>
        <v>150.59214621494854</v>
      </c>
      <c r="F824" s="10">
        <f t="shared" si="102"/>
        <v>4.25</v>
      </c>
      <c r="G824" s="4">
        <f t="shared" si="101"/>
        <v>289827.94666624017</v>
      </c>
      <c r="H824" s="42">
        <f t="shared" si="103"/>
        <v>9.5747404711105784</v>
      </c>
      <c r="I824" s="10">
        <f t="shared" si="104"/>
        <v>1.282738058151089</v>
      </c>
      <c r="J824" s="4">
        <f t="shared" si="105"/>
        <v>1224.1815367406991</v>
      </c>
      <c r="K824" s="4">
        <f t="shared" si="99"/>
        <v>275.20829475758717</v>
      </c>
      <c r="L824" s="42">
        <f>Pressure!Q824</f>
        <v>0.96043984916369685</v>
      </c>
      <c r="M824" s="10">
        <f t="shared" si="100"/>
        <v>1.4792346215184189</v>
      </c>
      <c r="N824" s="10">
        <f t="shared" si="106"/>
        <v>2.5616829820695148</v>
      </c>
    </row>
    <row r="825" spans="3:14">
      <c r="C825" s="4">
        <f>Pressure!AB825*1000000</f>
        <v>6333511.1790351858</v>
      </c>
      <c r="D825" s="78">
        <f>Pressure!I825</f>
        <v>1.5059214621494855E-4</v>
      </c>
      <c r="E825" s="40">
        <f>Pressure!H825</f>
        <v>150.59214621494854</v>
      </c>
      <c r="F825" s="10">
        <f t="shared" si="102"/>
        <v>4.25</v>
      </c>
      <c r="G825" s="4">
        <f t="shared" si="101"/>
        <v>289653.83263980621</v>
      </c>
      <c r="H825" s="42">
        <f t="shared" si="103"/>
        <v>9.5702030798965794</v>
      </c>
      <c r="I825" s="10">
        <f t="shared" si="104"/>
        <v>1.2826973426990191</v>
      </c>
      <c r="J825" s="4">
        <f t="shared" si="105"/>
        <v>1223.4072766943714</v>
      </c>
      <c r="K825" s="4">
        <f t="shared" si="99"/>
        <v>275.0342333290705</v>
      </c>
      <c r="L825" s="42">
        <f>Pressure!Q825</f>
        <v>0.96164804490214961</v>
      </c>
      <c r="M825" s="10">
        <f t="shared" si="100"/>
        <v>1.4785831869384578</v>
      </c>
      <c r="N825" s="10">
        <f t="shared" si="106"/>
        <v>2.5616829820695148</v>
      </c>
    </row>
    <row r="826" spans="3:14">
      <c r="C826" s="4">
        <f>Pressure!AB826*1000000</f>
        <v>6329691.6155107291</v>
      </c>
      <c r="D826" s="78">
        <f>Pressure!I826</f>
        <v>1.5059214621494855E-4</v>
      </c>
      <c r="E826" s="40">
        <f>Pressure!H826</f>
        <v>150.59214621494854</v>
      </c>
      <c r="F826" s="10">
        <f t="shared" si="102"/>
        <v>4.25</v>
      </c>
      <c r="G826" s="4">
        <f t="shared" si="101"/>
        <v>289479.1505112687</v>
      </c>
      <c r="H826" s="42">
        <f t="shared" si="103"/>
        <v>9.5656504045201984</v>
      </c>
      <c r="I826" s="10">
        <f t="shared" si="104"/>
        <v>1.2826564451814038</v>
      </c>
      <c r="J826" s="4">
        <f t="shared" si="105"/>
        <v>1222.6304903796549</v>
      </c>
      <c r="K826" s="4">
        <f t="shared" si="99"/>
        <v>274.85960397006767</v>
      </c>
      <c r="L826" s="42">
        <f>Pressure!Q826</f>
        <v>0.96285647226995441</v>
      </c>
      <c r="M826" s="10">
        <f t="shared" si="100"/>
        <v>1.4779294902081963</v>
      </c>
      <c r="N826" s="10">
        <f t="shared" si="106"/>
        <v>2.5616829820695148</v>
      </c>
    </row>
    <row r="827" spans="3:14">
      <c r="C827" s="4">
        <f>Pressure!AB827*1000000</f>
        <v>6325859.6361127868</v>
      </c>
      <c r="D827" s="78">
        <f>Pressure!I827</f>
        <v>1.5059214621494855E-4</v>
      </c>
      <c r="E827" s="40">
        <f>Pressure!H827</f>
        <v>150.59214621494854</v>
      </c>
      <c r="F827" s="10">
        <f t="shared" si="102"/>
        <v>4.25</v>
      </c>
      <c r="G827" s="4">
        <f t="shared" si="101"/>
        <v>289303.90056099073</v>
      </c>
      <c r="H827" s="42">
        <f t="shared" si="103"/>
        <v>9.5610824472459246</v>
      </c>
      <c r="I827" s="10">
        <f t="shared" si="104"/>
        <v>1.2826153650932777</v>
      </c>
      <c r="J827" s="4">
        <f t="shared" si="105"/>
        <v>1221.8511790432842</v>
      </c>
      <c r="K827" s="4">
        <f t="shared" si="99"/>
        <v>274.68440696085702</v>
      </c>
      <c r="L827" s="42">
        <f>Pressure!Q827</f>
        <v>0.96406513220749934</v>
      </c>
      <c r="M827" s="10">
        <f t="shared" si="100"/>
        <v>1.4772735309472298</v>
      </c>
      <c r="N827" s="10">
        <f t="shared" si="106"/>
        <v>2.5616829820695148</v>
      </c>
    </row>
    <row r="828" spans="3:14">
      <c r="C828" s="4">
        <f>Pressure!AB828*1000000</f>
        <v>6322015.2469979413</v>
      </c>
      <c r="D828" s="78">
        <f>Pressure!I828</f>
        <v>1.5059214621494855E-4</v>
      </c>
      <c r="E828" s="40">
        <f>Pressure!H828</f>
        <v>150.59214621494854</v>
      </c>
      <c r="F828" s="10">
        <f t="shared" si="102"/>
        <v>4.25</v>
      </c>
      <c r="G828" s="4">
        <f t="shared" si="101"/>
        <v>289128.08307053463</v>
      </c>
      <c r="H828" s="42">
        <f t="shared" si="103"/>
        <v>9.5564992103498678</v>
      </c>
      <c r="I828" s="10">
        <f t="shared" si="104"/>
        <v>1.2825741019267438</v>
      </c>
      <c r="J828" s="4">
        <f t="shared" si="105"/>
        <v>1221.0693439373263</v>
      </c>
      <c r="K828" s="4">
        <f t="shared" si="99"/>
        <v>274.50864258291585</v>
      </c>
      <c r="L828" s="42">
        <f>Pressure!Q828</f>
        <v>0.96527402565686338</v>
      </c>
      <c r="M828" s="10">
        <f t="shared" si="100"/>
        <v>1.4766153087741107</v>
      </c>
      <c r="N828" s="10">
        <f t="shared" si="106"/>
        <v>2.5616829820695148</v>
      </c>
    </row>
    <row r="829" spans="3:14">
      <c r="C829" s="4">
        <f>Pressure!AB829*1000000</f>
        <v>6318158.4543490857</v>
      </c>
      <c r="D829" s="78">
        <f>Pressure!I829</f>
        <v>1.5059214621494855E-4</v>
      </c>
      <c r="E829" s="40">
        <f>Pressure!H829</f>
        <v>150.59214621494854</v>
      </c>
      <c r="F829" s="10">
        <f t="shared" si="102"/>
        <v>4.25</v>
      </c>
      <c r="G829" s="4">
        <f t="shared" si="101"/>
        <v>288951.69832266588</v>
      </c>
      <c r="H829" s="42">
        <f t="shared" si="103"/>
        <v>9.5519006961199135</v>
      </c>
      <c r="I829" s="10">
        <f t="shared" si="104"/>
        <v>1.2825326551709555</v>
      </c>
      <c r="J829" s="4">
        <f t="shared" si="105"/>
        <v>1220.2849863191987</v>
      </c>
      <c r="K829" s="4">
        <f t="shared" si="99"/>
        <v>274.33231111892422</v>
      </c>
      <c r="L829" s="42">
        <f>Pressure!Q829</f>
        <v>0.96648315356182457</v>
      </c>
      <c r="M829" s="10">
        <f t="shared" si="100"/>
        <v>1.4759548233055049</v>
      </c>
      <c r="N829" s="10">
        <f t="shared" si="106"/>
        <v>2.5616829820695148</v>
      </c>
    </row>
    <row r="830" spans="3:14">
      <c r="C830" s="4">
        <f>Pressure!AB830*1000000</f>
        <v>6314289.2643754398</v>
      </c>
      <c r="D830" s="78">
        <f>Pressure!I830</f>
        <v>1.5059214621494855E-4</v>
      </c>
      <c r="E830" s="40">
        <f>Pressure!H830</f>
        <v>150.59214621494854</v>
      </c>
      <c r="F830" s="10">
        <f t="shared" si="102"/>
        <v>4.25</v>
      </c>
      <c r="G830" s="4">
        <f t="shared" si="101"/>
        <v>288774.74660135404</v>
      </c>
      <c r="H830" s="42">
        <f t="shared" si="103"/>
        <v>9.5472869068556587</v>
      </c>
      <c r="I830" s="10">
        <f t="shared" si="104"/>
        <v>1.2824910243121024</v>
      </c>
      <c r="J830" s="4">
        <f t="shared" si="105"/>
        <v>1219.4981074516729</v>
      </c>
      <c r="K830" s="4">
        <f t="shared" si="99"/>
        <v>274.15541285276583</v>
      </c>
      <c r="L830" s="42">
        <f>Pressure!Q830</f>
        <v>0.96769251686786917</v>
      </c>
      <c r="M830" s="10">
        <f t="shared" si="100"/>
        <v>1.4752920741572284</v>
      </c>
      <c r="N830" s="10">
        <f t="shared" si="106"/>
        <v>2.5616829820695148</v>
      </c>
    </row>
    <row r="831" spans="3:14">
      <c r="C831" s="4">
        <f>Pressure!AB831*1000000</f>
        <v>6310407.6833125567</v>
      </c>
      <c r="D831" s="78">
        <f>Pressure!I831</f>
        <v>1.5059214621494855E-4</v>
      </c>
      <c r="E831" s="40">
        <f>Pressure!H831</f>
        <v>150.59214621494854</v>
      </c>
      <c r="F831" s="10">
        <f t="shared" si="102"/>
        <v>4.25</v>
      </c>
      <c r="G831" s="4">
        <f t="shared" si="101"/>
        <v>288597.228191773</v>
      </c>
      <c r="H831" s="42">
        <f t="shared" si="103"/>
        <v>9.5426578448684385</v>
      </c>
      <c r="I831" s="10">
        <f t="shared" si="104"/>
        <v>1.282449208833393</v>
      </c>
      <c r="J831" s="4">
        <f t="shared" si="105"/>
        <v>1218.7087086028766</v>
      </c>
      <c r="K831" s="4">
        <f t="shared" si="99"/>
        <v>273.97794806952851</v>
      </c>
      <c r="L831" s="42">
        <f>Pressure!Q831</f>
        <v>0.96890211652220015</v>
      </c>
      <c r="M831" s="10">
        <f t="shared" si="100"/>
        <v>1.4746270609435161</v>
      </c>
      <c r="N831" s="10">
        <f t="shared" si="106"/>
        <v>2.5616829820695148</v>
      </c>
    </row>
    <row r="832" spans="3:14">
      <c r="C832" s="4">
        <f>Pressure!AB832*1000000</f>
        <v>6306513.7174225003</v>
      </c>
      <c r="D832" s="78">
        <f>Pressure!I832</f>
        <v>1.5059214621494855E-4</v>
      </c>
      <c r="E832" s="40">
        <f>Pressure!H832</f>
        <v>150.59214621494854</v>
      </c>
      <c r="F832" s="10">
        <f t="shared" si="102"/>
        <v>4.25</v>
      </c>
      <c r="G832" s="4">
        <f t="shared" si="101"/>
        <v>288419.14338030899</v>
      </c>
      <c r="H832" s="42">
        <f t="shared" si="103"/>
        <v>9.5380135124814878</v>
      </c>
      <c r="I832" s="10">
        <f t="shared" si="104"/>
        <v>1.2824072082150404</v>
      </c>
      <c r="J832" s="4">
        <f t="shared" si="105"/>
        <v>1217.9167910463284</v>
      </c>
      <c r="K832" s="4">
        <f t="shared" si="99"/>
        <v>273.79991705551197</v>
      </c>
      <c r="L832" s="42">
        <f>Pressure!Q832</f>
        <v>0.97011195347374601</v>
      </c>
      <c r="M832" s="10">
        <f t="shared" si="100"/>
        <v>1.4739597832772535</v>
      </c>
      <c r="N832" s="10">
        <f t="shared" si="106"/>
        <v>2.5616829820695148</v>
      </c>
    </row>
    <row r="833" spans="3:14">
      <c r="C833" s="4">
        <f>Pressure!AB833*1000000</f>
        <v>6302607.3729936527</v>
      </c>
      <c r="D833" s="78">
        <f>Pressure!I833</f>
        <v>1.5059214621494855E-4</v>
      </c>
      <c r="E833" s="40">
        <f>Pressure!H833</f>
        <v>150.59214621494854</v>
      </c>
      <c r="F833" s="10">
        <f t="shared" si="102"/>
        <v>4.25</v>
      </c>
      <c r="G833" s="4">
        <f t="shared" si="101"/>
        <v>288240.49245455198</v>
      </c>
      <c r="H833" s="42">
        <f t="shared" si="103"/>
        <v>9.5333539120296642</v>
      </c>
      <c r="I833" s="10">
        <f t="shared" si="104"/>
        <v>1.2823650219342428</v>
      </c>
      <c r="J833" s="4">
        <f t="shared" si="105"/>
        <v>1217.1223560608992</v>
      </c>
      <c r="K833" s="4">
        <f t="shared" si="99"/>
        <v>273.62132009821931</v>
      </c>
      <c r="L833" s="42">
        <f>Pressure!Q833</f>
        <v>0.97132202867316986</v>
      </c>
      <c r="M833" s="10">
        <f t="shared" si="100"/>
        <v>1.4732902407703221</v>
      </c>
      <c r="N833" s="10">
        <f t="shared" si="106"/>
        <v>2.5616829820695148</v>
      </c>
    </row>
    <row r="834" spans="3:14">
      <c r="C834" s="4">
        <f>Pressure!AB834*1000000</f>
        <v>6298688.6563410405</v>
      </c>
      <c r="D834" s="78">
        <f>Pressure!I834</f>
        <v>1.5059214621494855E-4</v>
      </c>
      <c r="E834" s="40">
        <f>Pressure!H834</f>
        <v>150.59214621494854</v>
      </c>
      <c r="F834" s="10">
        <f t="shared" si="102"/>
        <v>4.25</v>
      </c>
      <c r="G834" s="4">
        <f t="shared" si="101"/>
        <v>288061.2757033105</v>
      </c>
      <c r="H834" s="42">
        <f t="shared" si="103"/>
        <v>9.5286790458598549</v>
      </c>
      <c r="I834" s="10">
        <f t="shared" si="104"/>
        <v>1.2823226494651714</v>
      </c>
      <c r="J834" s="4">
        <f t="shared" si="105"/>
        <v>1216.3254049308784</v>
      </c>
      <c r="K834" s="4">
        <f t="shared" si="99"/>
        <v>273.44215748637168</v>
      </c>
      <c r="L834" s="42">
        <f>Pressure!Q834</f>
        <v>0.97253234307287784</v>
      </c>
      <c r="M834" s="10">
        <f t="shared" si="100"/>
        <v>1.4726184330327445</v>
      </c>
      <c r="N834" s="10">
        <f t="shared" si="106"/>
        <v>2.5616829820695148</v>
      </c>
    </row>
    <row r="835" spans="3:14">
      <c r="C835" s="4">
        <f>Pressure!AB835*1000000</f>
        <v>6294757.5738062961</v>
      </c>
      <c r="D835" s="78">
        <f>Pressure!I835</f>
        <v>1.5059214621494855E-4</v>
      </c>
      <c r="E835" s="40">
        <f>Pressure!H835</f>
        <v>150.59214621494854</v>
      </c>
      <c r="F835" s="10">
        <f t="shared" si="102"/>
        <v>4.25</v>
      </c>
      <c r="G835" s="4">
        <f t="shared" si="101"/>
        <v>287881.49341660965</v>
      </c>
      <c r="H835" s="42">
        <f t="shared" si="103"/>
        <v>9.5239889163308806</v>
      </c>
      <c r="I835" s="10">
        <f t="shared" si="104"/>
        <v>1.2822800902789515</v>
      </c>
      <c r="J835" s="4">
        <f t="shared" si="105"/>
        <v>1215.5259389459673</v>
      </c>
      <c r="K835" s="4">
        <f t="shared" si="99"/>
        <v>273.26242950990678</v>
      </c>
      <c r="L835" s="42">
        <f>Pressure!Q835</f>
        <v>0.97374289762702826</v>
      </c>
      <c r="M835" s="10">
        <f t="shared" si="100"/>
        <v>1.4719443596734705</v>
      </c>
      <c r="N835" s="10">
        <f t="shared" si="106"/>
        <v>2.5616829820695148</v>
      </c>
    </row>
    <row r="836" spans="3:14">
      <c r="C836" s="4">
        <f>Pressure!AB836*1000000</f>
        <v>6290814.1317575593</v>
      </c>
      <c r="D836" s="78">
        <f>Pressure!I836</f>
        <v>1.5059214621494855E-4</v>
      </c>
      <c r="E836" s="40">
        <f>Pressure!H836</f>
        <v>150.59214621494854</v>
      </c>
      <c r="F836" s="10">
        <f t="shared" si="102"/>
        <v>4.25</v>
      </c>
      <c r="G836" s="4">
        <f t="shared" si="101"/>
        <v>287701.14588568709</v>
      </c>
      <c r="H836" s="42">
        <f t="shared" si="103"/>
        <v>9.519283525813357</v>
      </c>
      <c r="I836" s="10">
        <f t="shared" si="104"/>
        <v>1.2822373438436458</v>
      </c>
      <c r="J836" s="4">
        <f t="shared" si="105"/>
        <v>1214.7239594012569</v>
      </c>
      <c r="K836" s="4">
        <f t="shared" si="99"/>
        <v>273.08213645997415</v>
      </c>
      <c r="L836" s="42">
        <f>Pressure!Q836</f>
        <v>0.97495369329154069</v>
      </c>
      <c r="M836" s="10">
        <f t="shared" si="100"/>
        <v>1.4712680203002986</v>
      </c>
      <c r="N836" s="10">
        <f t="shared" si="106"/>
        <v>2.5616829820695148</v>
      </c>
    </row>
    <row r="837" spans="3:14">
      <c r="C837" s="4">
        <f>Pressure!AB837*1000000</f>
        <v>6286858.3365897285</v>
      </c>
      <c r="D837" s="78">
        <f>Pressure!I837</f>
        <v>1.5059214621494855E-4</v>
      </c>
      <c r="E837" s="40">
        <f>Pressure!H837</f>
        <v>150.59214621494854</v>
      </c>
      <c r="F837" s="10">
        <f t="shared" si="102"/>
        <v>4.25</v>
      </c>
      <c r="G837" s="4">
        <f t="shared" si="101"/>
        <v>287520.23340300401</v>
      </c>
      <c r="H837" s="42">
        <f t="shared" si="103"/>
        <v>9.5145628766899613</v>
      </c>
      <c r="I837" s="10">
        <f t="shared" si="104"/>
        <v>1.2821944096242386</v>
      </c>
      <c r="J837" s="4">
        <f t="shared" si="105"/>
        <v>1213.9194675972806</v>
      </c>
      <c r="K837" s="4">
        <f t="shared" si="99"/>
        <v>272.90127862894667</v>
      </c>
      <c r="L837" s="42">
        <f>Pressure!Q837</f>
        <v>0.9761647310241045</v>
      </c>
      <c r="M837" s="10">
        <f t="shared" si="100"/>
        <v>1.4705894145191589</v>
      </c>
      <c r="N837" s="10">
        <f t="shared" si="106"/>
        <v>2.5616829820695148</v>
      </c>
    </row>
    <row r="838" spans="3:14">
      <c r="C838" s="4">
        <f>Pressure!AB838*1000000</f>
        <v>6282890.1947243698</v>
      </c>
      <c r="D838" s="78">
        <f>Pressure!I838</f>
        <v>1.5059214621494855E-4</v>
      </c>
      <c r="E838" s="40">
        <f>Pressure!H838</f>
        <v>150.59214621494854</v>
      </c>
      <c r="F838" s="10">
        <f t="shared" si="102"/>
        <v>4.25</v>
      </c>
      <c r="G838" s="4">
        <f t="shared" si="101"/>
        <v>287338.75626224134</v>
      </c>
      <c r="H838" s="42">
        <f t="shared" si="103"/>
        <v>9.5098269713552988</v>
      </c>
      <c r="I838" s="10">
        <f t="shared" si="104"/>
        <v>1.2821512870826179</v>
      </c>
      <c r="J838" s="4">
        <f t="shared" si="105"/>
        <v>1213.1124648399946</v>
      </c>
      <c r="K838" s="4">
        <f t="shared" si="99"/>
        <v>272.7198563104165</v>
      </c>
      <c r="L838" s="42">
        <f>Pressure!Q838</f>
        <v>0.97737601178418831</v>
      </c>
      <c r="M838" s="10">
        <f t="shared" si="100"/>
        <v>1.4699085419351507</v>
      </c>
      <c r="N838" s="10">
        <f t="shared" si="106"/>
        <v>2.5616829820695148</v>
      </c>
    </row>
    <row r="839" spans="3:14">
      <c r="C839" s="4">
        <f>Pressure!AB839*1000000</f>
        <v>6278909.7126099197</v>
      </c>
      <c r="D839" s="78">
        <f>Pressure!I839</f>
        <v>1.5059214621494855E-4</v>
      </c>
      <c r="E839" s="40">
        <f>Pressure!H839</f>
        <v>150.59214621494854</v>
      </c>
      <c r="F839" s="10">
        <f t="shared" si="102"/>
        <v>4.25</v>
      </c>
      <c r="G839" s="4">
        <f t="shared" si="101"/>
        <v>287156.7147583089</v>
      </c>
      <c r="H839" s="42">
        <f t="shared" si="103"/>
        <v>9.5050758122161181</v>
      </c>
      <c r="I839" s="10">
        <f t="shared" si="104"/>
        <v>1.2821079756775613</v>
      </c>
      <c r="J839" s="4">
        <f t="shared" si="105"/>
        <v>1212.3029524408212</v>
      </c>
      <c r="K839" s="4">
        <f t="shared" si="99"/>
        <v>272.53786979920443</v>
      </c>
      <c r="L839" s="42">
        <f>Pressure!Q839</f>
        <v>0.97858753653304875</v>
      </c>
      <c r="M839" s="10">
        <f t="shared" si="100"/>
        <v>1.4692254021516868</v>
      </c>
      <c r="N839" s="10">
        <f t="shared" si="106"/>
        <v>2.5616829820695148</v>
      </c>
    </row>
    <row r="840" spans="3:14">
      <c r="C840" s="4">
        <f>Pressure!AB840*1000000</f>
        <v>6274916.8967215978</v>
      </c>
      <c r="D840" s="78">
        <f>Pressure!I840</f>
        <v>1.5059214621494855E-4</v>
      </c>
      <c r="E840" s="40">
        <f>Pressure!H840</f>
        <v>150.59214621494854</v>
      </c>
      <c r="F840" s="10">
        <f t="shared" si="102"/>
        <v>4.25</v>
      </c>
      <c r="G840" s="4">
        <f t="shared" si="101"/>
        <v>286974.10918734124</v>
      </c>
      <c r="H840" s="42">
        <f t="shared" si="103"/>
        <v>9.5003094016911938</v>
      </c>
      <c r="I840" s="10">
        <f t="shared" si="104"/>
        <v>1.282064474864715</v>
      </c>
      <c r="J840" s="4">
        <f t="shared" si="105"/>
        <v>1211.490931716628</v>
      </c>
      <c r="K840" s="4">
        <f t="shared" si="99"/>
        <v>272.35531939135558</v>
      </c>
      <c r="L840" s="42">
        <f>Pressure!Q840</f>
        <v>0.97979930623373956</v>
      </c>
      <c r="M840" s="10">
        <f t="shared" si="100"/>
        <v>1.4685399947708468</v>
      </c>
      <c r="N840" s="10">
        <f t="shared" si="106"/>
        <v>2.5616829820695148</v>
      </c>
    </row>
    <row r="841" spans="3:14">
      <c r="C841" s="4">
        <f>Pressure!AB841*1000000</f>
        <v>6270911.7535614846</v>
      </c>
      <c r="D841" s="78">
        <f>Pressure!I841</f>
        <v>1.5059214621494855E-4</v>
      </c>
      <c r="E841" s="40">
        <f>Pressure!H841</f>
        <v>150.59214621494854</v>
      </c>
      <c r="F841" s="10">
        <f t="shared" si="102"/>
        <v>4.25</v>
      </c>
      <c r="G841" s="4">
        <f t="shared" si="101"/>
        <v>286790.93984670157</v>
      </c>
      <c r="H841" s="42">
        <f t="shared" si="103"/>
        <v>9.4955277422113742</v>
      </c>
      <c r="I841" s="10">
        <f t="shared" si="104"/>
        <v>1.2820207840965792</v>
      </c>
      <c r="J841" s="4">
        <f t="shared" si="105"/>
        <v>1210.6764039897462</v>
      </c>
      <c r="K841" s="4">
        <f t="shared" si="99"/>
        <v>272.1722053841433</v>
      </c>
      <c r="L841" s="42">
        <f>Pressure!Q841</f>
        <v>0.98101132185112105</v>
      </c>
      <c r="M841" s="10">
        <f t="shared" si="100"/>
        <v>1.4678523193937199</v>
      </c>
      <c r="N841" s="10">
        <f t="shared" si="106"/>
        <v>2.5616829820695148</v>
      </c>
    </row>
    <row r="842" spans="3:14">
      <c r="C842" s="4">
        <f>Pressure!AB842*1000000</f>
        <v>6266894.2896585967</v>
      </c>
      <c r="D842" s="78">
        <f>Pressure!I842</f>
        <v>1.5059214621494855E-4</v>
      </c>
      <c r="E842" s="40">
        <f>Pressure!H842</f>
        <v>150.59214621494854</v>
      </c>
      <c r="F842" s="10">
        <f t="shared" si="102"/>
        <v>4.25</v>
      </c>
      <c r="G842" s="4">
        <f t="shared" si="101"/>
        <v>286607.20703498484</v>
      </c>
      <c r="H842" s="42">
        <f t="shared" si="103"/>
        <v>9.490730836219635</v>
      </c>
      <c r="I842" s="10">
        <f t="shared" si="104"/>
        <v>1.2819769028224894</v>
      </c>
      <c r="J842" s="4">
        <f t="shared" si="105"/>
        <v>1209.8593705879848</v>
      </c>
      <c r="K842" s="4">
        <f t="shared" si="99"/>
        <v>271.98852807607233</v>
      </c>
      <c r="L842" s="42">
        <f>Pressure!Q842</f>
        <v>0.98222358435186874</v>
      </c>
      <c r="M842" s="10">
        <f t="shared" si="100"/>
        <v>1.4671623756194174</v>
      </c>
      <c r="N842" s="10">
        <f t="shared" si="106"/>
        <v>2.5616829820695148</v>
      </c>
    </row>
    <row r="843" spans="3:14">
      <c r="C843" s="4">
        <f>Pressure!AB843*1000000</f>
        <v>6262864.5115690958</v>
      </c>
      <c r="D843" s="78">
        <f>Pressure!I843</f>
        <v>1.5059214621494855E-4</v>
      </c>
      <c r="E843" s="40">
        <f>Pressure!H843</f>
        <v>150.59214621494854</v>
      </c>
      <c r="F843" s="10">
        <f t="shared" si="102"/>
        <v>4.25</v>
      </c>
      <c r="G843" s="4">
        <f t="shared" si="101"/>
        <v>286422.91105202748</v>
      </c>
      <c r="H843" s="42">
        <f t="shared" si="103"/>
        <v>9.4859186861713258</v>
      </c>
      <c r="I843" s="10">
        <f t="shared" si="104"/>
        <v>1.281932830488602</v>
      </c>
      <c r="J843" s="4">
        <f t="shared" si="105"/>
        <v>1209.0398328446729</v>
      </c>
      <c r="K843" s="4">
        <f t="shared" si="99"/>
        <v>271.80428776688836</v>
      </c>
      <c r="L843" s="42">
        <f>Pressure!Q843</f>
        <v>0.9834360947044829</v>
      </c>
      <c r="M843" s="10">
        <f t="shared" si="100"/>
        <v>1.4664701630461212</v>
      </c>
      <c r="N843" s="10">
        <f t="shared" si="106"/>
        <v>2.5616829820695148</v>
      </c>
    </row>
    <row r="844" spans="3:14">
      <c r="C844" s="4">
        <f>Pressure!AB844*1000000</f>
        <v>6258822.4258759739</v>
      </c>
      <c r="D844" s="78">
        <f>Pressure!I844</f>
        <v>1.5059214621494855E-4</v>
      </c>
      <c r="E844" s="40">
        <f>Pressure!H844</f>
        <v>150.59214621494854</v>
      </c>
      <c r="F844" s="10">
        <f t="shared" si="102"/>
        <v>4.25</v>
      </c>
      <c r="G844" s="4">
        <f t="shared" si="101"/>
        <v>286238.05219889292</v>
      </c>
      <c r="H844" s="42">
        <f t="shared" si="103"/>
        <v>9.4810912945337638</v>
      </c>
      <c r="I844" s="10">
        <f t="shared" si="104"/>
        <v>1.2818885665378714</v>
      </c>
      <c r="J844" s="4">
        <f t="shared" si="105"/>
        <v>1208.2177920985973</v>
      </c>
      <c r="K844" s="4">
        <f t="shared" si="99"/>
        <v>271.61948475756424</v>
      </c>
      <c r="L844" s="42">
        <f>Pressure!Q844</f>
        <v>0.98464885387929779</v>
      </c>
      <c r="M844" s="10">
        <f t="shared" si="100"/>
        <v>1.4657756812706038</v>
      </c>
      <c r="N844" s="10">
        <f t="shared" si="106"/>
        <v>2.5616829820695148</v>
      </c>
    </row>
    <row r="845" spans="3:14">
      <c r="C845" s="4">
        <f>Pressure!AB845*1000000</f>
        <v>6254768.039189484</v>
      </c>
      <c r="D845" s="78">
        <f>Pressure!I845</f>
        <v>1.5059214621494855E-4</v>
      </c>
      <c r="E845" s="40">
        <f>Pressure!H845</f>
        <v>150.59214621494854</v>
      </c>
      <c r="F845" s="10">
        <f t="shared" si="102"/>
        <v>4.25</v>
      </c>
      <c r="G845" s="4">
        <f t="shared" si="101"/>
        <v>286052.63077789143</v>
      </c>
      <c r="H845" s="42">
        <f t="shared" si="103"/>
        <v>9.4762486637867038</v>
      </c>
      <c r="I845" s="10">
        <f t="shared" si="104"/>
        <v>1.2818441104100373</v>
      </c>
      <c r="J845" s="4">
        <f t="shared" si="105"/>
        <v>1207.3932496940872</v>
      </c>
      <c r="K845" s="4">
        <f t="shared" si="99"/>
        <v>271.43411935031861</v>
      </c>
      <c r="L845" s="42">
        <f>Pressure!Q845</f>
        <v>0.98586186284849087</v>
      </c>
      <c r="M845" s="10">
        <f t="shared" si="100"/>
        <v>1.4650789298881768</v>
      </c>
      <c r="N845" s="10">
        <f t="shared" si="106"/>
        <v>2.5616829820695148</v>
      </c>
    </row>
    <row r="846" spans="3:14">
      <c r="C846" s="4">
        <f>Pressure!AB846*1000000</f>
        <v>6250701.3581468677</v>
      </c>
      <c r="D846" s="78">
        <f>Pressure!I846</f>
        <v>1.5059214621494855E-4</v>
      </c>
      <c r="E846" s="40">
        <f>Pressure!H846</f>
        <v>150.59214621494854</v>
      </c>
      <c r="F846" s="10">
        <f t="shared" si="102"/>
        <v>4.25</v>
      </c>
      <c r="G846" s="4">
        <f t="shared" si="101"/>
        <v>285866.64709256747</v>
      </c>
      <c r="H846" s="42">
        <f t="shared" si="103"/>
        <v>9.4713907964219981</v>
      </c>
      <c r="I846" s="10">
        <f t="shared" si="104"/>
        <v>1.2817994615416028</v>
      </c>
      <c r="J846" s="4">
        <f t="shared" si="105"/>
        <v>1206.5662069809619</v>
      </c>
      <c r="K846" s="4">
        <f t="shared" si="99"/>
        <v>271.24819184860434</v>
      </c>
      <c r="L846" s="42">
        <f>Pressure!Q846</f>
        <v>0.98707512258609198</v>
      </c>
      <c r="M846" s="10">
        <f t="shared" si="100"/>
        <v>1.4643799084926483</v>
      </c>
      <c r="N846" s="10">
        <f t="shared" si="106"/>
        <v>2.5616829820695148</v>
      </c>
    </row>
    <row r="847" spans="3:14">
      <c r="C847" s="4">
        <f>Pressure!AB847*1000000</f>
        <v>6246622.3894127803</v>
      </c>
      <c r="D847" s="78">
        <f>Pressure!I847</f>
        <v>1.5059214621494855E-4</v>
      </c>
      <c r="E847" s="40">
        <f>Pressure!H847</f>
        <v>150.59214621494854</v>
      </c>
      <c r="F847" s="10">
        <f t="shared" si="102"/>
        <v>4.25</v>
      </c>
      <c r="G847" s="4">
        <f t="shared" si="101"/>
        <v>285680.10144771927</v>
      </c>
      <c r="H847" s="42">
        <f t="shared" si="103"/>
        <v>9.4665176949440681</v>
      </c>
      <c r="I847" s="10">
        <f t="shared" si="104"/>
        <v>1.2817546193658211</v>
      </c>
      <c r="J847" s="4">
        <f t="shared" si="105"/>
        <v>1205.736665314615</v>
      </c>
      <c r="K847" s="4">
        <f t="shared" ref="K847:K910" si="107">J847/4.4482</f>
        <v>271.0617025571276</v>
      </c>
      <c r="L847" s="42">
        <f>Pressure!Q847</f>
        <v>0.98828863406799305</v>
      </c>
      <c r="M847" s="10">
        <f t="shared" ref="M847:M910" si="108">(J847+J846)/2*(L847-L846)</f>
        <v>1.4636786166768128</v>
      </c>
      <c r="N847" s="10">
        <f t="shared" si="106"/>
        <v>2.5616829820695148</v>
      </c>
    </row>
    <row r="848" spans="3:14">
      <c r="C848" s="4">
        <f>Pressure!AB848*1000000</f>
        <v>6242531.1396789402</v>
      </c>
      <c r="D848" s="78">
        <f>Pressure!I848</f>
        <v>1.5059214621494855E-4</v>
      </c>
      <c r="E848" s="40">
        <f>Pressure!H848</f>
        <v>150.59214621494854</v>
      </c>
      <c r="F848" s="10">
        <f t="shared" si="102"/>
        <v>4.25</v>
      </c>
      <c r="G848" s="4">
        <f t="shared" si="101"/>
        <v>285492.99414938275</v>
      </c>
      <c r="H848" s="42">
        <f t="shared" si="103"/>
        <v>9.4616293618694645</v>
      </c>
      <c r="I848" s="10">
        <f t="shared" si="104"/>
        <v>1.2817095833126722</v>
      </c>
      <c r="J848" s="4">
        <f t="shared" si="105"/>
        <v>1204.9046260559442</v>
      </c>
      <c r="K848" s="4">
        <f t="shared" si="107"/>
        <v>270.8746517818318</v>
      </c>
      <c r="L848" s="42">
        <f>Pressure!Q848</f>
        <v>0.9895023982719573</v>
      </c>
      <c r="M848" s="10">
        <f t="shared" si="108"/>
        <v>1.4629750540318576</v>
      </c>
      <c r="N848" s="10">
        <f t="shared" si="106"/>
        <v>2.5616829820695148</v>
      </c>
    </row>
    <row r="849" spans="3:14">
      <c r="C849" s="4">
        <f>Pressure!AB849*1000000</f>
        <v>6238427.6156644681</v>
      </c>
      <c r="D849" s="78">
        <f>Pressure!I849</f>
        <v>1.5059214621494855E-4</v>
      </c>
      <c r="E849" s="40">
        <f>Pressure!H849</f>
        <v>150.59214621494854</v>
      </c>
      <c r="F849" s="10">
        <f t="shared" si="102"/>
        <v>4.25</v>
      </c>
      <c r="G849" s="4">
        <f t="shared" si="101"/>
        <v>285305.32550484705</v>
      </c>
      <c r="H849" s="42">
        <f t="shared" si="103"/>
        <v>9.4567257997272431</v>
      </c>
      <c r="I849" s="10">
        <f t="shared" si="104"/>
        <v>1.2816643528088478</v>
      </c>
      <c r="J849" s="4">
        <f t="shared" si="105"/>
        <v>1204.0700905714205</v>
      </c>
      <c r="K849" s="4">
        <f t="shared" si="107"/>
        <v>270.68703982991332</v>
      </c>
      <c r="L849" s="42">
        <f>Pressure!Q849</f>
        <v>0.99071641617762862</v>
      </c>
      <c r="M849" s="10">
        <f t="shared" si="108"/>
        <v>1.4622692201475662</v>
      </c>
      <c r="N849" s="10">
        <f t="shared" si="106"/>
        <v>2.5616829820695148</v>
      </c>
    </row>
    <row r="850" spans="3:14">
      <c r="C850" s="4">
        <f>Pressure!AB850*1000000</f>
        <v>6234311.8241158891</v>
      </c>
      <c r="D850" s="78">
        <f>Pressure!I850</f>
        <v>1.5059214621494855E-4</v>
      </c>
      <c r="E850" s="40">
        <f>Pressure!H850</f>
        <v>150.59214621494854</v>
      </c>
      <c r="F850" s="10">
        <f t="shared" si="102"/>
        <v>4.25</v>
      </c>
      <c r="G850" s="4">
        <f t="shared" si="101"/>
        <v>285117.09582265455</v>
      </c>
      <c r="H850" s="42">
        <f t="shared" si="103"/>
        <v>9.4518070110589285</v>
      </c>
      <c r="I850" s="10">
        <f t="shared" si="104"/>
        <v>1.2816189272777334</v>
      </c>
      <c r="J850" s="4">
        <f t="shared" si="105"/>
        <v>1203.2330602330867</v>
      </c>
      <c r="K850" s="4">
        <f t="shared" si="107"/>
        <v>270.4988670098212</v>
      </c>
      <c r="L850" s="42">
        <f>Pressure!Q850</f>
        <v>0.99193068876654111</v>
      </c>
      <c r="M850" s="10">
        <f t="shared" si="108"/>
        <v>1.4615611146122922</v>
      </c>
      <c r="N850" s="10">
        <f t="shared" si="106"/>
        <v>2.5616829820695148</v>
      </c>
    </row>
    <row r="851" spans="3:14">
      <c r="C851" s="4">
        <f>Pressure!AB851*1000000</f>
        <v>6230183.7718071518</v>
      </c>
      <c r="D851" s="78">
        <f>Pressure!I851</f>
        <v>1.5059214621494855E-4</v>
      </c>
      <c r="E851" s="40">
        <f>Pressure!H851</f>
        <v>150.59214621494854</v>
      </c>
      <c r="F851" s="10">
        <f t="shared" si="102"/>
        <v>4.25</v>
      </c>
      <c r="G851" s="4">
        <f t="shared" si="101"/>
        <v>284928.30541260185</v>
      </c>
      <c r="H851" s="42">
        <f t="shared" si="103"/>
        <v>9.4468729984185327</v>
      </c>
      <c r="I851" s="10">
        <f t="shared" si="104"/>
        <v>1.2815733061393879</v>
      </c>
      <c r="J851" s="4">
        <f t="shared" si="105"/>
        <v>1202.3935364185647</v>
      </c>
      <c r="K851" s="4">
        <f t="shared" si="107"/>
        <v>270.31013363125868</v>
      </c>
      <c r="L851" s="42">
        <f>Pressure!Q851</f>
        <v>0.99314521702212877</v>
      </c>
      <c r="M851" s="10">
        <f t="shared" si="108"/>
        <v>1.4608507370132982</v>
      </c>
      <c r="N851" s="10">
        <f t="shared" si="106"/>
        <v>2.5616829820695148</v>
      </c>
    </row>
    <row r="852" spans="3:14">
      <c r="C852" s="4">
        <f>Pressure!AB852*1000000</f>
        <v>6226043.4655395886</v>
      </c>
      <c r="D852" s="78">
        <f>Pressure!I852</f>
        <v>1.5059214621494855E-4</v>
      </c>
      <c r="E852" s="40">
        <f>Pressure!H852</f>
        <v>150.59214621494854</v>
      </c>
      <c r="F852" s="10">
        <f t="shared" si="102"/>
        <v>4.25</v>
      </c>
      <c r="G852" s="4">
        <f t="shared" si="101"/>
        <v>284738.9545857379</v>
      </c>
      <c r="H852" s="42">
        <f t="shared" si="103"/>
        <v>9.4419237643724454</v>
      </c>
      <c r="I852" s="10">
        <f t="shared" si="104"/>
        <v>1.281527488810525</v>
      </c>
      <c r="J852" s="4">
        <f t="shared" si="105"/>
        <v>1201.5515205110441</v>
      </c>
      <c r="K852" s="4">
        <f t="shared" si="107"/>
        <v>270.12084000518058</v>
      </c>
      <c r="L852" s="42">
        <f>Pressure!Q852</f>
        <v>0.99436000192973484</v>
      </c>
      <c r="M852" s="10">
        <f t="shared" si="108"/>
        <v>1.4601380869361518</v>
      </c>
      <c r="N852" s="10">
        <f t="shared" si="106"/>
        <v>2.5616829820695148</v>
      </c>
    </row>
    <row r="853" spans="3:14">
      <c r="C853" s="4">
        <f>Pressure!AB853*1000000</f>
        <v>6221890.912142111</v>
      </c>
      <c r="D853" s="78">
        <f>Pressure!I853</f>
        <v>1.5059214621494855E-4</v>
      </c>
      <c r="E853" s="40">
        <f>Pressure!H853</f>
        <v>150.59214621494854</v>
      </c>
      <c r="F853" s="10">
        <f t="shared" si="102"/>
        <v>4.25</v>
      </c>
      <c r="G853" s="4">
        <f t="shared" si="101"/>
        <v>284549.04365437297</v>
      </c>
      <c r="H853" s="42">
        <f t="shared" si="103"/>
        <v>9.4369593114996686</v>
      </c>
      <c r="I853" s="10">
        <f t="shared" si="104"/>
        <v>1.2814814747044949</v>
      </c>
      <c r="J853" s="4">
        <f t="shared" si="105"/>
        <v>1200.7070138993236</v>
      </c>
      <c r="K853" s="4">
        <f t="shared" si="107"/>
        <v>269.93098644380279</v>
      </c>
      <c r="L853" s="42">
        <f>Pressure!Q853</f>
        <v>0.9955750444766216</v>
      </c>
      <c r="M853" s="10">
        <f t="shared" si="108"/>
        <v>1.4594231639652113</v>
      </c>
      <c r="N853" s="10">
        <f t="shared" si="106"/>
        <v>2.5616829820695148</v>
      </c>
    </row>
    <row r="854" spans="3:14">
      <c r="C854" s="4">
        <f>Pressure!AB854*1000000</f>
        <v>6217726.1184712918</v>
      </c>
      <c r="D854" s="78">
        <f>Pressure!I854</f>
        <v>1.5059214621494855E-4</v>
      </c>
      <c r="E854" s="40">
        <f>Pressure!H854</f>
        <v>150.59214621494854</v>
      </c>
      <c r="F854" s="10">
        <f t="shared" si="102"/>
        <v>4.25</v>
      </c>
      <c r="G854" s="4">
        <f t="shared" si="101"/>
        <v>284358.57293208229</v>
      </c>
      <c r="H854" s="42">
        <f t="shared" si="103"/>
        <v>9.4319796423918643</v>
      </c>
      <c r="I854" s="10">
        <f t="shared" si="104"/>
        <v>1.2814352632312667</v>
      </c>
      <c r="J854" s="4">
        <f t="shared" si="105"/>
        <v>1199.8600179778273</v>
      </c>
      <c r="K854" s="4">
        <f t="shared" si="107"/>
        <v>269.74057326060591</v>
      </c>
      <c r="L854" s="42">
        <f>Pressure!Q854</f>
        <v>0.99679034565197977</v>
      </c>
      <c r="M854" s="10">
        <f t="shared" si="108"/>
        <v>1.4587059676831928</v>
      </c>
      <c r="N854" s="10">
        <f t="shared" si="106"/>
        <v>2.5616829820695148</v>
      </c>
    </row>
    <row r="855" spans="3:14">
      <c r="C855" s="4">
        <f>Pressure!AB855*1000000</f>
        <v>6213549.0914113605</v>
      </c>
      <c r="D855" s="78">
        <f>Pressure!I855</f>
        <v>1.5059214621494855E-4</v>
      </c>
      <c r="E855" s="40">
        <f>Pressure!H855</f>
        <v>150.59214621494854</v>
      </c>
      <c r="F855" s="10">
        <f t="shared" si="102"/>
        <v>4.25</v>
      </c>
      <c r="G855" s="4">
        <f t="shared" si="101"/>
        <v>284167.54273370607</v>
      </c>
      <c r="H855" s="42">
        <f t="shared" si="103"/>
        <v>9.4269847596533385</v>
      </c>
      <c r="I855" s="10">
        <f t="shared" si="104"/>
        <v>1.2813888537974081</v>
      </c>
      <c r="J855" s="4">
        <f t="shared" si="105"/>
        <v>1199.0105341466044</v>
      </c>
      <c r="K855" s="4">
        <f t="shared" si="107"/>
        <v>269.54960077033508</v>
      </c>
      <c r="L855" s="42">
        <f>Pressure!Q855</f>
        <v>0.99800590644693854</v>
      </c>
      <c r="M855" s="10">
        <f t="shared" si="108"/>
        <v>1.4579864976717789</v>
      </c>
      <c r="N855" s="10">
        <f t="shared" si="106"/>
        <v>2.5616829820695148</v>
      </c>
    </row>
    <row r="856" spans="3:14">
      <c r="C856" s="4">
        <f>Pressure!AB856*1000000</f>
        <v>6209359.8378740838</v>
      </c>
      <c r="D856" s="78">
        <f>Pressure!I856</f>
        <v>1.5059214621494855E-4</v>
      </c>
      <c r="E856" s="40">
        <f>Pressure!H856</f>
        <v>150.59214621494854</v>
      </c>
      <c r="F856" s="10">
        <f t="shared" si="102"/>
        <v>4.25</v>
      </c>
      <c r="G856" s="4">
        <f t="shared" si="101"/>
        <v>283975.9533753437</v>
      </c>
      <c r="H856" s="42">
        <f t="shared" si="103"/>
        <v>9.4219746659008674</v>
      </c>
      <c r="I856" s="10">
        <f t="shared" si="104"/>
        <v>1.2813422458060639</v>
      </c>
      <c r="J856" s="4">
        <f t="shared" si="105"/>
        <v>1198.1585638113036</v>
      </c>
      <c r="K856" s="4">
        <f t="shared" si="107"/>
        <v>269.3580692889941</v>
      </c>
      <c r="L856" s="42">
        <f>Pressure!Q856</f>
        <v>0.99922172785457519</v>
      </c>
      <c r="M856" s="10">
        <f t="shared" si="108"/>
        <v>1.457264753511134</v>
      </c>
      <c r="N856" s="10">
        <f t="shared" si="106"/>
        <v>2.5616829820695148</v>
      </c>
    </row>
    <row r="857" spans="3:14">
      <c r="C857" s="4">
        <f>Pressure!AB857*1000000</f>
        <v>6205158.3647991084</v>
      </c>
      <c r="D857" s="78">
        <f>Pressure!I857</f>
        <v>1.5059214621494855E-4</v>
      </c>
      <c r="E857" s="40">
        <f>Pressure!H857</f>
        <v>150.59214621494854</v>
      </c>
      <c r="F857" s="10">
        <f t="shared" si="102"/>
        <v>4.25</v>
      </c>
      <c r="G857" s="4">
        <f t="shared" si="101"/>
        <v>283783.80517436983</v>
      </c>
      <c r="H857" s="42">
        <f t="shared" si="103"/>
        <v>9.4169493637640418</v>
      </c>
      <c r="I857" s="10">
        <f t="shared" si="104"/>
        <v>1.2812954386569402</v>
      </c>
      <c r="J857" s="4">
        <f t="shared" si="105"/>
        <v>1197.3041083832438</v>
      </c>
      <c r="K857" s="4">
        <f t="shared" si="107"/>
        <v>269.16597913386175</v>
      </c>
      <c r="L857" s="42">
        <f>Pressure!Q857</f>
        <v>1.0004378108699248</v>
      </c>
      <c r="M857" s="10">
        <f t="shared" si="108"/>
        <v>1.4565407347798651</v>
      </c>
      <c r="N857" s="10">
        <f t="shared" si="106"/>
        <v>2.5616829820695148</v>
      </c>
    </row>
    <row r="858" spans="3:14">
      <c r="C858" s="4">
        <f>Pressure!AB858*1000000</f>
        <v>6200944.6791539425</v>
      </c>
      <c r="D858" s="78">
        <f>Pressure!I858</f>
        <v>1.5059214621494855E-4</v>
      </c>
      <c r="E858" s="40">
        <f>Pressure!H858</f>
        <v>150.59214621494854</v>
      </c>
      <c r="F858" s="10">
        <f t="shared" si="102"/>
        <v>4.25</v>
      </c>
      <c r="G858" s="4">
        <f t="shared" si="101"/>
        <v>283591.09844943316</v>
      </c>
      <c r="H858" s="42">
        <f t="shared" si="103"/>
        <v>9.411908855885283</v>
      </c>
      <c r="I858" s="10">
        <f t="shared" si="104"/>
        <v>1.281248431746284</v>
      </c>
      <c r="J858" s="4">
        <f t="shared" si="105"/>
        <v>1196.4471692794107</v>
      </c>
      <c r="K858" s="4">
        <f t="shared" si="107"/>
        <v>268.97333062349054</v>
      </c>
      <c r="L858" s="42">
        <f>Pressure!Q858</f>
        <v>1.0016541564899899</v>
      </c>
      <c r="M858" s="10">
        <f t="shared" si="108"/>
        <v>1.4558144410551248</v>
      </c>
      <c r="N858" s="10">
        <f t="shared" si="106"/>
        <v>2.5616829820695148</v>
      </c>
    </row>
    <row r="859" spans="3:14">
      <c r="C859" s="4">
        <f>Pressure!AB859*1000000</f>
        <v>6196718.7879338479</v>
      </c>
      <c r="D859" s="78">
        <f>Pressure!I859</f>
        <v>1.5059214621494855E-4</v>
      </c>
      <c r="E859" s="40">
        <f>Pressure!H859</f>
        <v>150.59214621494854</v>
      </c>
      <c r="F859" s="10">
        <f t="shared" si="102"/>
        <v>4.25</v>
      </c>
      <c r="G859" s="4">
        <f t="shared" si="101"/>
        <v>283397.83352045174</v>
      </c>
      <c r="H859" s="42">
        <f t="shared" si="103"/>
        <v>9.4068531449196122</v>
      </c>
      <c r="I859" s="10">
        <f t="shared" si="104"/>
        <v>1.2812012244668616</v>
      </c>
      <c r="J859" s="4">
        <f t="shared" si="105"/>
        <v>1195.5877479224332</v>
      </c>
      <c r="K859" s="4">
        <f t="shared" si="107"/>
        <v>268.78012407770183</v>
      </c>
      <c r="L859" s="42">
        <f>Pressure!Q859</f>
        <v>1.002870765713751</v>
      </c>
      <c r="M859" s="10">
        <f t="shared" si="108"/>
        <v>1.4550858719131918</v>
      </c>
      <c r="N859" s="10">
        <f t="shared" si="106"/>
        <v>2.5616829820695148</v>
      </c>
    </row>
    <row r="860" spans="3:14">
      <c r="C860" s="4">
        <f>Pressure!AB860*1000000</f>
        <v>6192480.6981621552</v>
      </c>
      <c r="D860" s="78">
        <f>Pressure!I860</f>
        <v>1.5059214621494855E-4</v>
      </c>
      <c r="E860" s="40">
        <f>Pressure!H860</f>
        <v>150.59214621494854</v>
      </c>
      <c r="F860" s="10">
        <f t="shared" si="102"/>
        <v>4.25</v>
      </c>
      <c r="G860" s="4">
        <f t="shared" si="101"/>
        <v>283204.01070862729</v>
      </c>
      <c r="H860" s="42">
        <f t="shared" si="103"/>
        <v>9.4017822335350569</v>
      </c>
      <c r="I860" s="10">
        <f t="shared" si="104"/>
        <v>1.2811538162079414</v>
      </c>
      <c r="J860" s="4">
        <f t="shared" si="105"/>
        <v>1194.7258457406494</v>
      </c>
      <c r="K860" s="4">
        <f t="shared" si="107"/>
        <v>268.58635981760028</v>
      </c>
      <c r="L860" s="42">
        <f>Pressure!Q860</f>
        <v>1.0040876395421758</v>
      </c>
      <c r="M860" s="10">
        <f t="shared" si="108"/>
        <v>1.4543550269283614</v>
      </c>
      <c r="N860" s="10">
        <f t="shared" si="106"/>
        <v>2.5616829820695148</v>
      </c>
    </row>
    <row r="861" spans="3:14">
      <c r="C861" s="4">
        <f>Pressure!AB861*1000000</f>
        <v>6188230.4168901052</v>
      </c>
      <c r="D861" s="78">
        <f>Pressure!I861</f>
        <v>1.5059214621494855E-4</v>
      </c>
      <c r="E861" s="40">
        <f>Pressure!H861</f>
        <v>150.59214621494854</v>
      </c>
      <c r="F861" s="10">
        <f>aexit/E861</f>
        <v>4.25</v>
      </c>
      <c r="G861" s="4">
        <f t="shared" si="101"/>
        <v>283009.6303364379</v>
      </c>
      <c r="H861" s="42">
        <f t="shared" ref="H861:H909" si="109">1/(((k+1)/2)^(1/(k-1))*(patm*1000000/C861)^(1/k)*SQRT((k+1)/(k-1)*(1-(patm*1000000/C861)^((k-1)/k))))</f>
        <v>9.396696124412399</v>
      </c>
      <c r="I861" s="10">
        <f t="shared" ref="I861:I909" si="110">etanoz*SQRT(2*k^2/(k-1)*(2/(k+1))^((k+1)/(k-1))*(1-(G861/C861)^((k-1)/k)))+(G861-patm*1000000)/C861*(aexit/E861)</f>
        <v>1.2811062063552718</v>
      </c>
      <c r="J861" s="4">
        <f t="shared" ref="J861:J910" si="111">I861*D861*C861</f>
        <v>1193.8614641680733</v>
      </c>
      <c r="K861" s="4">
        <f t="shared" si="107"/>
        <v>268.39203816556659</v>
      </c>
      <c r="L861" s="42">
        <f>Pressure!Q861</f>
        <v>1.0053047789782295</v>
      </c>
      <c r="M861" s="10">
        <f t="shared" si="108"/>
        <v>1.4536219056735633</v>
      </c>
      <c r="N861" s="10">
        <f t="shared" si="106"/>
        <v>2.5616829820695148</v>
      </c>
    </row>
    <row r="862" spans="3:14">
      <c r="C862" s="4">
        <f>Pressure!AB862*1000000</f>
        <v>6183967.9511969415</v>
      </c>
      <c r="D862" s="78">
        <f>Pressure!I862</f>
        <v>1.5059214621494855E-4</v>
      </c>
      <c r="E862" s="112">
        <f>Pressure!H862</f>
        <v>150.59214621494854</v>
      </c>
      <c r="F862" s="113">
        <f>aexit/E862</f>
        <v>4.25</v>
      </c>
      <c r="G862" s="4">
        <f t="shared" si="101"/>
        <v>282814.69272764242</v>
      </c>
      <c r="H862" s="42">
        <f t="shared" si="109"/>
        <v>9.3915948202452491</v>
      </c>
      <c r="I862" s="10">
        <f t="shared" si="110"/>
        <v>1.2810583942910614</v>
      </c>
      <c r="J862" s="4">
        <f t="shared" si="111"/>
        <v>1192.9946046444136</v>
      </c>
      <c r="K862" s="4">
        <f t="shared" si="107"/>
        <v>268.19715944526183</v>
      </c>
      <c r="L862" s="42">
        <f>Pressure!Q862</f>
        <v>1.0065221850268846</v>
      </c>
      <c r="M862" s="10">
        <f t="shared" si="108"/>
        <v>1.4528865077208082</v>
      </c>
      <c r="N862" s="113">
        <f>N861-1/834*(me-mef)</f>
        <v>2.5616829820695148</v>
      </c>
    </row>
    <row r="863" spans="3:14">
      <c r="C863" s="4">
        <f>Pressure!AB863*1000000</f>
        <v>5909572.2237148443</v>
      </c>
      <c r="D863" s="80">
        <f>astarf</f>
        <v>1.5059214621494855E-4</v>
      </c>
      <c r="E863" s="40">
        <f>atfinal</f>
        <v>150.59214621494854</v>
      </c>
      <c r="G863" s="4">
        <f t="shared" ref="G863:G910" si="112">IF(C863/(1+(k-1)/2*mef^2)^(k/(k-1))&lt;patm*1000000,patm*1000000,C863/(1+(k-1)/2*mef^2)^(k/(k-1)))</f>
        <v>270265.60709749995</v>
      </c>
      <c r="H863" s="42">
        <f t="shared" si="109"/>
        <v>9.0618791157721006</v>
      </c>
      <c r="I863" s="10">
        <f t="shared" si="110"/>
        <v>1.2778353640993632</v>
      </c>
      <c r="J863" s="4">
        <f t="shared" si="111"/>
        <v>1137.1906248022153</v>
      </c>
      <c r="K863" s="4">
        <f t="shared" si="107"/>
        <v>255.65186475478066</v>
      </c>
      <c r="L863" s="42">
        <f>Pressure!Q863</f>
        <v>1.0072216464222938</v>
      </c>
      <c r="M863" s="10">
        <f t="shared" si="108"/>
        <v>0.81493730607534354</v>
      </c>
    </row>
    <row r="864" spans="3:14">
      <c r="C864" s="4">
        <f>Pressure!AB864*1000000</f>
        <v>5647352.0145819085</v>
      </c>
      <c r="D864" s="80">
        <f t="shared" ref="D864:D910" si="113">astarf</f>
        <v>1.5059214621494855E-4</v>
      </c>
      <c r="E864" s="40">
        <f t="shared" ref="E864:E910" si="114">atfinal</f>
        <v>150.59214621494854</v>
      </c>
      <c r="G864" s="4">
        <f t="shared" si="112"/>
        <v>258273.3509185921</v>
      </c>
      <c r="H864" s="42">
        <f t="shared" si="109"/>
        <v>8.7442726224565313</v>
      </c>
      <c r="I864" s="10">
        <f t="shared" si="110"/>
        <v>1.2744626808226924</v>
      </c>
      <c r="J864" s="4">
        <f t="shared" si="111"/>
        <v>1083.8627854843598</v>
      </c>
      <c r="K864" s="4">
        <f t="shared" si="107"/>
        <v>243.6632313035295</v>
      </c>
      <c r="L864" s="42">
        <f>Pressure!Q864</f>
        <v>1.0079211078177031</v>
      </c>
      <c r="M864" s="10">
        <f t="shared" si="108"/>
        <v>0.7767705588187247</v>
      </c>
    </row>
    <row r="865" spans="3:13">
      <c r="C865" s="4">
        <f>Pressure!AB865*1000000</f>
        <v>5396767.0703166733</v>
      </c>
      <c r="D865" s="80">
        <f t="shared" si="113"/>
        <v>1.5059214621494855E-4</v>
      </c>
      <c r="E865" s="40">
        <f t="shared" si="114"/>
        <v>150.59214621494854</v>
      </c>
      <c r="G865" s="4">
        <f t="shared" si="112"/>
        <v>246813.21649133836</v>
      </c>
      <c r="H865" s="42">
        <f t="shared" si="109"/>
        <v>8.4383247424742915</v>
      </c>
      <c r="I865" s="10">
        <f t="shared" si="110"/>
        <v>1.2709333957064577</v>
      </c>
      <c r="J865" s="4">
        <f t="shared" si="111"/>
        <v>1032.9012151025909</v>
      </c>
      <c r="K865" s="4">
        <f t="shared" si="107"/>
        <v>232.20655885584975</v>
      </c>
      <c r="L865" s="42">
        <f>Pressure!Q865</f>
        <v>1.0086205692131123</v>
      </c>
      <c r="M865" s="10">
        <f t="shared" si="108"/>
        <v>0.74029735080127335</v>
      </c>
    </row>
    <row r="866" spans="3:13">
      <c r="C866" s="4">
        <f>Pressure!AB866*1000000</f>
        <v>5157301.1096264431</v>
      </c>
      <c r="D866" s="80">
        <f t="shared" si="113"/>
        <v>1.5059214621494855E-4</v>
      </c>
      <c r="E866" s="40">
        <f t="shared" si="114"/>
        <v>150.59214621494854</v>
      </c>
      <c r="G866" s="4">
        <f t="shared" si="112"/>
        <v>235861.59244900665</v>
      </c>
      <c r="H866" s="42">
        <f t="shared" si="109"/>
        <v>8.1436019020305004</v>
      </c>
      <c r="I866" s="10">
        <f t="shared" si="110"/>
        <v>1.2672402373485907</v>
      </c>
      <c r="J866" s="4">
        <f t="shared" si="111"/>
        <v>984.20091730323054</v>
      </c>
      <c r="K866" s="4">
        <f t="shared" si="107"/>
        <v>221.25824317774169</v>
      </c>
      <c r="L866" s="42">
        <f>Pressure!Q866</f>
        <v>1.0093200306085215</v>
      </c>
      <c r="M866" s="10">
        <f t="shared" si="108"/>
        <v>0.70544253610774221</v>
      </c>
    </row>
    <row r="867" spans="3:13">
      <c r="C867" s="4">
        <f>Pressure!AB867*1000000</f>
        <v>4928460.7597106146</v>
      </c>
      <c r="D867" s="80">
        <f t="shared" si="113"/>
        <v>1.5059214621494855E-4</v>
      </c>
      <c r="E867" s="40">
        <f t="shared" si="114"/>
        <v>150.59214621494854</v>
      </c>
      <c r="G867" s="4">
        <f t="shared" si="112"/>
        <v>225395.91511110836</v>
      </c>
      <c r="H867" s="42">
        <f t="shared" si="109"/>
        <v>7.8596869057943133</v>
      </c>
      <c r="I867" s="10">
        <f t="shared" si="110"/>
        <v>1.2633755967182427</v>
      </c>
      <c r="J867" s="4">
        <f t="shared" si="111"/>
        <v>937.66155464271799</v>
      </c>
      <c r="K867" s="4">
        <f t="shared" si="107"/>
        <v>210.79572740495436</v>
      </c>
      <c r="L867" s="42">
        <f>Pressure!Q867</f>
        <v>1.0100194920039307</v>
      </c>
      <c r="M867" s="10">
        <f t="shared" si="108"/>
        <v>0.67213430320596079</v>
      </c>
    </row>
    <row r="868" spans="3:13">
      <c r="C868" s="4">
        <f>Pressure!AB868*1000000</f>
        <v>4709774.5397624644</v>
      </c>
      <c r="D868" s="80">
        <f t="shared" si="113"/>
        <v>1.5059214621494855E-4</v>
      </c>
      <c r="E868" s="40">
        <f t="shared" si="114"/>
        <v>150.59214621494854</v>
      </c>
      <c r="G868" s="4">
        <f t="shared" si="112"/>
        <v>215394.62199534525</v>
      </c>
      <c r="H868" s="42">
        <f t="shared" si="109"/>
        <v>7.5861783161203755</v>
      </c>
      <c r="I868" s="10">
        <f t="shared" si="110"/>
        <v>1.2593315114788644</v>
      </c>
      <c r="J868" s="4">
        <f t="shared" si="111"/>
        <v>893.18724186192117</v>
      </c>
      <c r="K868" s="4">
        <f t="shared" si="107"/>
        <v>200.79745556897649</v>
      </c>
      <c r="L868" s="42">
        <f>Pressure!Q868</f>
        <v>1.0107189533993399</v>
      </c>
      <c r="M868" s="10">
        <f t="shared" si="108"/>
        <v>0.64030402699321087</v>
      </c>
    </row>
    <row r="869" spans="3:13">
      <c r="C869" s="4">
        <f>Pressure!AB869*1000000</f>
        <v>4500791.8895751135</v>
      </c>
      <c r="D869" s="80">
        <f t="shared" si="113"/>
        <v>1.5059214621494855E-4</v>
      </c>
      <c r="E869" s="40">
        <f t="shared" si="114"/>
        <v>150.59214621494854</v>
      </c>
      <c r="G869" s="4">
        <f t="shared" si="112"/>
        <v>205837.10739232984</v>
      </c>
      <c r="H869" s="42">
        <f t="shared" si="109"/>
        <v>7.3226898561121017</v>
      </c>
      <c r="I869" s="10">
        <f t="shared" si="110"/>
        <v>1.2550996495833677</v>
      </c>
      <c r="J869" s="4">
        <f t="shared" si="111"/>
        <v>850.68634833330395</v>
      </c>
      <c r="K869" s="4">
        <f t="shared" si="107"/>
        <v>191.2428281851769</v>
      </c>
      <c r="L869" s="42">
        <f>Pressure!Q869</f>
        <v>1.0114184147947491</v>
      </c>
      <c r="M869" s="10">
        <f t="shared" si="108"/>
        <v>0.60988612740761716</v>
      </c>
    </row>
    <row r="870" spans="3:13">
      <c r="C870" s="4">
        <f>Pressure!AB870*1000000</f>
        <v>4301082.2412502952</v>
      </c>
      <c r="D870" s="80">
        <f t="shared" si="113"/>
        <v>1.5059214621494855E-4</v>
      </c>
      <c r="E870" s="40">
        <f t="shared" si="114"/>
        <v>150.59214621494854</v>
      </c>
      <c r="G870" s="4">
        <f t="shared" si="112"/>
        <v>196703.67991154917</v>
      </c>
      <c r="H870" s="42">
        <f t="shared" si="109"/>
        <v>7.068849835619301</v>
      </c>
      <c r="I870" s="10">
        <f t="shared" si="110"/>
        <v>1.2506712921075718</v>
      </c>
      <c r="J870" s="4">
        <f t="shared" si="111"/>
        <v>810.07130927393007</v>
      </c>
      <c r="K870" s="4">
        <f t="shared" si="107"/>
        <v>182.11215981159347</v>
      </c>
      <c r="L870" s="42">
        <f>Pressure!Q870</f>
        <v>1.0121178761901584</v>
      </c>
      <c r="M870" s="10">
        <f t="shared" si="108"/>
        <v>0.58081793431324991</v>
      </c>
    </row>
    <row r="871" spans="3:13">
      <c r="C871" s="4">
        <f>Pressure!AB871*1000000</f>
        <v>4110234.1320973733</v>
      </c>
      <c r="D871" s="80">
        <f t="shared" si="113"/>
        <v>1.5059214621494855E-4</v>
      </c>
      <c r="E871" s="40">
        <f t="shared" si="114"/>
        <v>150.59214621494854</v>
      </c>
      <c r="G871" s="4">
        <f t="shared" si="112"/>
        <v>187975.52191110415</v>
      </c>
      <c r="H871" s="42">
        <f t="shared" si="109"/>
        <v>6.82430059929814</v>
      </c>
      <c r="I871" s="10">
        <f t="shared" si="110"/>
        <v>1.2460373152865643</v>
      </c>
      <c r="J871" s="4">
        <f t="shared" si="111"/>
        <v>771.25844533534644</v>
      </c>
      <c r="K871" s="4">
        <f t="shared" si="107"/>
        <v>173.38663849092811</v>
      </c>
      <c r="L871" s="42">
        <f>Pressure!Q871</f>
        <v>1.0128173375855676</v>
      </c>
      <c r="M871" s="10">
        <f t="shared" si="108"/>
        <v>0.55303955838056018</v>
      </c>
    </row>
    <row r="872" spans="3:13">
      <c r="C872" s="4">
        <f>Pressure!AB872*1000000</f>
        <v>3927854.3568948987</v>
      </c>
      <c r="D872" s="80">
        <f t="shared" si="113"/>
        <v>1.5059214621494855E-4</v>
      </c>
      <c r="E872" s="40">
        <f t="shared" si="114"/>
        <v>150.59214621494854</v>
      </c>
      <c r="G872" s="4">
        <f t="shared" si="112"/>
        <v>179634.65072763679</v>
      </c>
      <c r="H872" s="42">
        <f t="shared" si="109"/>
        <v>6.5886979958959673</v>
      </c>
      <c r="I872" s="10">
        <f t="shared" si="110"/>
        <v>1.2411881717169664</v>
      </c>
      <c r="J872" s="4">
        <f t="shared" si="111"/>
        <v>734.16779019864225</v>
      </c>
      <c r="K872" s="4">
        <f t="shared" si="107"/>
        <v>165.04828699218612</v>
      </c>
      <c r="L872" s="42">
        <f>Pressure!Q872</f>
        <v>1.0135167989809768</v>
      </c>
      <c r="M872" s="10">
        <f t="shared" si="108"/>
        <v>0.52649376769612477</v>
      </c>
    </row>
    <row r="873" spans="3:13">
      <c r="C873" s="4">
        <f>Pressure!AB873*1000000</f>
        <v>3753567.1577681159</v>
      </c>
      <c r="D873" s="80">
        <f t="shared" si="113"/>
        <v>1.5059214621494855E-4</v>
      </c>
      <c r="E873" s="40">
        <f t="shared" si="114"/>
        <v>150.59214621494854</v>
      </c>
      <c r="G873" s="4">
        <f t="shared" si="112"/>
        <v>171663.88162656763</v>
      </c>
      <c r="H873" s="42">
        <f t="shared" si="109"/>
        <v>6.3617108679566075</v>
      </c>
      <c r="I873" s="10">
        <f t="shared" si="110"/>
        <v>1.2361138706863759</v>
      </c>
      <c r="J873" s="4">
        <f t="shared" si="111"/>
        <v>698.72292581948113</v>
      </c>
      <c r="K873" s="4">
        <f t="shared" si="107"/>
        <v>157.07992577210584</v>
      </c>
      <c r="L873" s="42">
        <f>Pressure!Q873</f>
        <v>1.014216260376386</v>
      </c>
      <c r="M873" s="10">
        <f t="shared" si="108"/>
        <v>0.50112586984747487</v>
      </c>
    </row>
    <row r="874" spans="3:13">
      <c r="C874" s="4">
        <f>Pressure!AB874*1000000</f>
        <v>3587013.4500133186</v>
      </c>
      <c r="D874" s="80">
        <f t="shared" si="113"/>
        <v>1.5059214621494855E-4</v>
      </c>
      <c r="E874" s="40">
        <f t="shared" si="114"/>
        <v>150.59214621494854</v>
      </c>
      <c r="G874" s="4">
        <f t="shared" si="112"/>
        <v>164046.79239630967</v>
      </c>
      <c r="H874" s="42">
        <f t="shared" si="109"/>
        <v>6.14302056117383</v>
      </c>
      <c r="I874" s="10">
        <f t="shared" si="110"/>
        <v>1.230803957589456</v>
      </c>
      <c r="J874" s="4">
        <f t="shared" si="111"/>
        <v>664.85082498366</v>
      </c>
      <c r="K874" s="4">
        <f t="shared" si="107"/>
        <v>149.46513758006836</v>
      </c>
      <c r="L874" s="42">
        <f>Pressure!Q874</f>
        <v>1.0149157217717952</v>
      </c>
      <c r="M874" s="10">
        <f t="shared" si="108"/>
        <v>0.47688359924007301</v>
      </c>
    </row>
    <row r="875" spans="3:13">
      <c r="C875" s="4">
        <f>Pressure!AB875*1000000</f>
        <v>3427850.0822740076</v>
      </c>
      <c r="D875" s="80">
        <f t="shared" si="113"/>
        <v>1.5059214621494855E-4</v>
      </c>
      <c r="E875" s="40">
        <f t="shared" si="114"/>
        <v>150.59214621494854</v>
      </c>
      <c r="G875" s="4">
        <f t="shared" si="112"/>
        <v>156767.68951351137</v>
      </c>
      <c r="H875" s="42">
        <f t="shared" si="109"/>
        <v>5.9323204526514139</v>
      </c>
      <c r="I875" s="10">
        <f t="shared" si="110"/>
        <v>1.2252474923882655</v>
      </c>
      <c r="J875" s="4">
        <f t="shared" si="111"/>
        <v>632.48170084880849</v>
      </c>
      <c r="K875" s="4">
        <f t="shared" si="107"/>
        <v>142.18823363356157</v>
      </c>
      <c r="L875" s="42">
        <f>Pressure!Q875</f>
        <v>1.0156151831672044</v>
      </c>
      <c r="M875" s="10">
        <f t="shared" si="108"/>
        <v>0.45371700941427168</v>
      </c>
    </row>
    <row r="876" spans="3:13">
      <c r="C876" s="4">
        <f>Pressure!AB876*1000000</f>
        <v>3275749.1295446055</v>
      </c>
      <c r="D876" s="80">
        <f t="shared" si="113"/>
        <v>1.5059214621494855E-4</v>
      </c>
      <c r="E876" s="40">
        <f t="shared" si="114"/>
        <v>150.59214621494854</v>
      </c>
      <c r="G876" s="4">
        <f t="shared" si="112"/>
        <v>149811.57580961977</v>
      </c>
      <c r="H876" s="42">
        <f t="shared" si="109"/>
        <v>5.7293154973581482</v>
      </c>
      <c r="I876" s="10">
        <f t="shared" si="110"/>
        <v>1.2194330270724487</v>
      </c>
      <c r="J876" s="4">
        <f t="shared" si="111"/>
        <v>601.54886316224315</v>
      </c>
      <c r="K876" s="4">
        <f t="shared" si="107"/>
        <v>135.23422129451086</v>
      </c>
      <c r="L876" s="42">
        <f>Pressure!Q876</f>
        <v>1.0163146445626137</v>
      </c>
      <c r="M876" s="10">
        <f t="shared" si="108"/>
        <v>0.43157837014039707</v>
      </c>
    </row>
    <row r="877" spans="3:13">
      <c r="C877" s="4">
        <f>Pressure!AB877*1000000</f>
        <v>3130397.2175450842</v>
      </c>
      <c r="D877" s="80">
        <f t="shared" si="113"/>
        <v>1.5059214621494855E-4</v>
      </c>
      <c r="E877" s="40">
        <f t="shared" si="114"/>
        <v>150.59214621494854</v>
      </c>
      <c r="G877" s="4">
        <f t="shared" si="112"/>
        <v>143164.11957214633</v>
      </c>
      <c r="H877" s="42">
        <f t="shared" si="109"/>
        <v>5.5337217920947133</v>
      </c>
      <c r="I877" s="10">
        <f t="shared" si="110"/>
        <v>1.2133485820728489</v>
      </c>
      <c r="J877" s="4">
        <f t="shared" si="111"/>
        <v>571.98858085873871</v>
      </c>
      <c r="K877" s="4">
        <f t="shared" si="107"/>
        <v>128.58877317987921</v>
      </c>
      <c r="L877" s="42">
        <f>Pressure!Q877</f>
        <v>1.0170141059580229</v>
      </c>
      <c r="M877" s="10">
        <f t="shared" si="108"/>
        <v>0.41042206907994133</v>
      </c>
    </row>
    <row r="878" spans="3:13">
      <c r="C878" s="4">
        <f>Pressure!AB878*1000000</f>
        <v>2991494.8770745196</v>
      </c>
      <c r="D878" s="80">
        <f t="shared" si="113"/>
        <v>1.5059214621494855E-4</v>
      </c>
      <c r="E878" s="40">
        <f t="shared" si="114"/>
        <v>150.59214621494854</v>
      </c>
      <c r="G878" s="4">
        <f t="shared" si="112"/>
        <v>136811.62501697493</v>
      </c>
      <c r="H878" s="42">
        <f t="shared" si="109"/>
        <v>5.3452661563173338</v>
      </c>
      <c r="I878" s="10">
        <f t="shared" si="110"/>
        <v>1.2069816215799465</v>
      </c>
      <c r="J878" s="4">
        <f t="shared" si="111"/>
        <v>543.73995075512585</v>
      </c>
      <c r="K878" s="4">
        <f t="shared" si="107"/>
        <v>122.23819764289507</v>
      </c>
      <c r="L878" s="42">
        <f>Pressure!Q878</f>
        <v>1.0177135673534321</v>
      </c>
      <c r="M878" s="10">
        <f t="shared" si="108"/>
        <v>0.39020451781025561</v>
      </c>
    </row>
    <row r="879" spans="3:13">
      <c r="C879" s="4">
        <f>Pressure!AB879*1000000</f>
        <v>2858755.9270133455</v>
      </c>
      <c r="D879" s="80">
        <f t="shared" si="113"/>
        <v>1.5059214621494855E-4</v>
      </c>
      <c r="E879" s="40">
        <f t="shared" si="114"/>
        <v>150.59214621494854</v>
      </c>
      <c r="G879" s="4">
        <f t="shared" si="112"/>
        <v>130741.00407087596</v>
      </c>
      <c r="H879" s="42">
        <f t="shared" si="109"/>
        <v>5.1636857291898846</v>
      </c>
      <c r="I879" s="10">
        <f t="shared" si="110"/>
        <v>1.200319027716275</v>
      </c>
      <c r="J879" s="4">
        <f t="shared" si="111"/>
        <v>516.74477207118798</v>
      </c>
      <c r="K879" s="4">
        <f t="shared" si="107"/>
        <v>116.16941056409064</v>
      </c>
      <c r="L879" s="42">
        <f>Pressure!Q879</f>
        <v>1.0184130287488413</v>
      </c>
      <c r="M879" s="10">
        <f t="shared" si="108"/>
        <v>0.37088406201912549</v>
      </c>
    </row>
    <row r="880" spans="3:13">
      <c r="C880" s="4">
        <f>Pressure!AB880*1000000</f>
        <v>2731906.8847030997</v>
      </c>
      <c r="D880" s="80">
        <f t="shared" si="113"/>
        <v>1.5059214621494855E-4</v>
      </c>
      <c r="E880" s="40">
        <f t="shared" si="114"/>
        <v>150.59214621494854</v>
      </c>
      <c r="G880" s="4">
        <f t="shared" si="112"/>
        <v>124939.74940609005</v>
      </c>
      <c r="H880" s="42">
        <f t="shared" si="109"/>
        <v>4.9887275822621966</v>
      </c>
      <c r="I880" s="10">
        <f t="shared" si="110"/>
        <v>1.1933470735095988</v>
      </c>
      <c r="J880" s="4">
        <f t="shared" si="111"/>
        <v>490.9474265183315</v>
      </c>
      <c r="K880" s="4">
        <f t="shared" si="107"/>
        <v>110.36990839403163</v>
      </c>
      <c r="L880" s="42">
        <f>Pressure!Q880</f>
        <v>1.0191124901442505</v>
      </c>
      <c r="M880" s="10">
        <f t="shared" si="108"/>
        <v>0.35242089568420387</v>
      </c>
    </row>
    <row r="881" spans="3:13">
      <c r="C881" s="4">
        <f>Pressure!AB881*1000000</f>
        <v>2610686.4024888664</v>
      </c>
      <c r="D881" s="80">
        <f t="shared" si="113"/>
        <v>1.5059214621494855E-4</v>
      </c>
      <c r="E881" s="40">
        <f t="shared" si="114"/>
        <v>150.59214621494854</v>
      </c>
      <c r="G881" s="4">
        <f t="shared" si="112"/>
        <v>119395.90867142398</v>
      </c>
      <c r="H881" s="42">
        <f t="shared" si="109"/>
        <v>4.8201483471976188</v>
      </c>
      <c r="I881" s="10">
        <f t="shared" si="110"/>
        <v>1.1860513946111697</v>
      </c>
      <c r="J881" s="4">
        <f t="shared" si="111"/>
        <v>466.29476370897345</v>
      </c>
      <c r="K881" s="4">
        <f t="shared" si="107"/>
        <v>104.82774239219762</v>
      </c>
      <c r="L881" s="42">
        <f>Pressure!Q881</f>
        <v>1.0198119515396598</v>
      </c>
      <c r="M881" s="10">
        <f t="shared" si="108"/>
        <v>0.33477697906048326</v>
      </c>
    </row>
    <row r="882" spans="3:13">
      <c r="C882" s="4">
        <f>Pressure!AB882*1000000</f>
        <v>2494844.7292635236</v>
      </c>
      <c r="D882" s="80">
        <f t="shared" si="113"/>
        <v>1.5059214621494855E-4</v>
      </c>
      <c r="E882" s="40">
        <f t="shared" si="114"/>
        <v>150.59214621494854</v>
      </c>
      <c r="G882" s="4">
        <f t="shared" si="112"/>
        <v>114098.05986676774</v>
      </c>
      <c r="H882" s="42">
        <f t="shared" si="109"/>
        <v>4.6577138579973125</v>
      </c>
      <c r="I882" s="10">
        <f t="shared" si="110"/>
        <v>1.1784169597007952</v>
      </c>
      <c r="J882" s="4">
        <f t="shared" si="111"/>
        <v>442.73599165055901</v>
      </c>
      <c r="K882" s="4">
        <f t="shared" si="107"/>
        <v>99.531494008938225</v>
      </c>
      <c r="L882" s="42">
        <f>Pressure!Q882</f>
        <v>1.020511412935069</v>
      </c>
      <c r="M882" s="10">
        <f t="shared" si="108"/>
        <v>0.31791596030683689</v>
      </c>
    </row>
    <row r="883" spans="3:13">
      <c r="C883" s="4">
        <f>Pressure!AB883*1000000</f>
        <v>2384143.1959044053</v>
      </c>
      <c r="D883" s="80">
        <f t="shared" si="113"/>
        <v>1.5059214621494855E-4</v>
      </c>
      <c r="E883" s="40">
        <f t="shared" si="114"/>
        <v>150.59214621494854</v>
      </c>
      <c r="G883" s="4">
        <f t="shared" si="112"/>
        <v>109035.28781029579</v>
      </c>
      <c r="H883" s="42">
        <f t="shared" si="109"/>
        <v>4.5011988071927096</v>
      </c>
      <c r="I883" s="10">
        <f t="shared" si="110"/>
        <v>1.1704280395177402</v>
      </c>
      <c r="J883" s="4">
        <f t="shared" si="111"/>
        <v>420.22257209858827</v>
      </c>
      <c r="K883" s="4">
        <f t="shared" si="107"/>
        <v>94.470251359783347</v>
      </c>
      <c r="L883" s="42">
        <f>Pressure!Q883</f>
        <v>1.0212108743304782</v>
      </c>
      <c r="M883" s="10">
        <f t="shared" si="108"/>
        <v>0.30180310059015647</v>
      </c>
    </row>
    <row r="884" spans="3:13">
      <c r="C884" s="4">
        <f>Pressure!AB884*1000000</f>
        <v>2278353.7235422372</v>
      </c>
      <c r="D884" s="80">
        <f t="shared" si="113"/>
        <v>1.5059214621494855E-4</v>
      </c>
      <c r="E884" s="40">
        <f t="shared" si="114"/>
        <v>150.59214621494854</v>
      </c>
      <c r="G884" s="4">
        <f t="shared" si="112"/>
        <v>104197.16164986913</v>
      </c>
      <c r="H884" s="42">
        <f t="shared" si="109"/>
        <v>4.3503864155007079</v>
      </c>
      <c r="I884" s="10">
        <f t="shared" si="110"/>
        <v>1.1620681744536618</v>
      </c>
      <c r="J884" s="4">
        <f t="shared" si="111"/>
        <v>398.70812055305396</v>
      </c>
      <c r="K884" s="4">
        <f t="shared" si="107"/>
        <v>89.633586743638773</v>
      </c>
      <c r="L884" s="42">
        <f>Pressure!Q884</f>
        <v>1.0219103357258874</v>
      </c>
      <c r="M884" s="10">
        <f t="shared" si="108"/>
        <v>0.2864052025127774</v>
      </c>
    </row>
    <row r="885" spans="3:13">
      <c r="C885" s="4">
        <f>Pressure!AB885*1000000</f>
        <v>2177258.3536492046</v>
      </c>
      <c r="D885" s="80">
        <f t="shared" si="113"/>
        <v>1.5059214621494855E-4</v>
      </c>
      <c r="E885" s="40">
        <f t="shared" si="114"/>
        <v>150.59214621494854</v>
      </c>
      <c r="G885" s="4">
        <f t="shared" si="112"/>
        <v>101000</v>
      </c>
      <c r="H885" s="42">
        <f t="shared" si="109"/>
        <v>4.2050681144589799</v>
      </c>
      <c r="I885" s="10">
        <f t="shared" si="110"/>
        <v>1.1538887794311501</v>
      </c>
      <c r="J885" s="4">
        <f t="shared" si="111"/>
        <v>378.33475484628894</v>
      </c>
      <c r="K885" s="4">
        <f t="shared" si="107"/>
        <v>85.053449675439268</v>
      </c>
      <c r="L885" s="42">
        <f>Pressure!Q885</f>
        <v>1.0226097971212966</v>
      </c>
      <c r="M885" s="10">
        <f t="shared" si="108"/>
        <v>0.27175574695980759</v>
      </c>
    </row>
    <row r="886" spans="3:13">
      <c r="C886" s="4">
        <f>Pressure!AB886*1000000</f>
        <v>2080648.7989780144</v>
      </c>
      <c r="D886" s="80">
        <f t="shared" si="113"/>
        <v>1.5059214621494855E-4</v>
      </c>
      <c r="E886" s="40">
        <f t="shared" si="114"/>
        <v>150.59214621494854</v>
      </c>
      <c r="G886" s="4">
        <f t="shared" si="112"/>
        <v>101000</v>
      </c>
      <c r="H886" s="42">
        <f t="shared" si="109"/>
        <v>4.0650432415808933</v>
      </c>
      <c r="I886" s="10">
        <f t="shared" si="110"/>
        <v>1.1467651231890912</v>
      </c>
      <c r="J886" s="4">
        <f t="shared" si="111"/>
        <v>359.31519147407249</v>
      </c>
      <c r="K886" s="4">
        <f t="shared" si="107"/>
        <v>80.777660958156673</v>
      </c>
      <c r="L886" s="42">
        <f>Pressure!Q886</f>
        <v>1.0233092585167058</v>
      </c>
      <c r="M886" s="10">
        <f t="shared" si="108"/>
        <v>0.25797883038838726</v>
      </c>
    </row>
    <row r="887" spans="3:13">
      <c r="C887" s="4">
        <f>Pressure!AB887*1000000</f>
        <v>1988326.0144267429</v>
      </c>
      <c r="D887" s="80">
        <f t="shared" si="113"/>
        <v>1.5059214621494855E-4</v>
      </c>
      <c r="E887" s="40">
        <f t="shared" si="114"/>
        <v>150.59214621494854</v>
      </c>
      <c r="G887" s="4">
        <f t="shared" si="112"/>
        <v>101000</v>
      </c>
      <c r="H887" s="42">
        <f t="shared" si="109"/>
        <v>3.9301187475914841</v>
      </c>
      <c r="I887" s="10">
        <f t="shared" si="110"/>
        <v>1.139558523762936</v>
      </c>
      <c r="J887" s="4">
        <f t="shared" si="111"/>
        <v>341.21377176358749</v>
      </c>
      <c r="K887" s="4">
        <f t="shared" si="107"/>
        <v>76.70828015008037</v>
      </c>
      <c r="L887" s="42">
        <f>Pressure!Q887</f>
        <v>1.0240087199121151</v>
      </c>
      <c r="M887" s="10">
        <f t="shared" si="108"/>
        <v>0.24499648307539312</v>
      </c>
    </row>
    <row r="888" spans="3:13">
      <c r="C888" s="4">
        <f>Pressure!AB888*1000000</f>
        <v>1900099.7869453076</v>
      </c>
      <c r="D888" s="80">
        <f t="shared" si="113"/>
        <v>1.5059214621494855E-4</v>
      </c>
      <c r="E888" s="40">
        <f t="shared" si="114"/>
        <v>150.59214621494854</v>
      </c>
      <c r="G888" s="4">
        <f t="shared" si="112"/>
        <v>101000</v>
      </c>
      <c r="H888" s="42">
        <f t="shared" si="109"/>
        <v>3.8001089153273933</v>
      </c>
      <c r="I888" s="10">
        <f t="shared" si="110"/>
        <v>1.1322671908822961</v>
      </c>
      <c r="J888" s="4">
        <f t="shared" si="111"/>
        <v>323.9870528176624</v>
      </c>
      <c r="K888" s="4">
        <f t="shared" si="107"/>
        <v>72.835540851954136</v>
      </c>
      <c r="L888" s="42">
        <f>Pressure!Q888</f>
        <v>1.0247081813075243</v>
      </c>
      <c r="M888" s="10">
        <f t="shared" si="108"/>
        <v>0.23264114849448164</v>
      </c>
    </row>
    <row r="889" spans="3:13">
      <c r="C889" s="4">
        <f>Pressure!AB889*1000000</f>
        <v>1815788.3436386655</v>
      </c>
      <c r="D889" s="80">
        <f t="shared" si="113"/>
        <v>1.5059214621494855E-4</v>
      </c>
      <c r="E889" s="40">
        <f t="shared" si="114"/>
        <v>150.59214621494854</v>
      </c>
      <c r="G889" s="4">
        <f t="shared" si="112"/>
        <v>101000</v>
      </c>
      <c r="H889" s="42">
        <f t="shared" si="109"/>
        <v>3.67483508990497</v>
      </c>
      <c r="I889" s="10">
        <f t="shared" si="110"/>
        <v>1.1248892678683284</v>
      </c>
      <c r="J889" s="4">
        <f t="shared" si="111"/>
        <v>307.59361773058066</v>
      </c>
      <c r="K889" s="4">
        <f t="shared" si="107"/>
        <v>69.150132127732718</v>
      </c>
      <c r="L889" s="42">
        <f>Pressure!Q889</f>
        <v>1.0254076427029335</v>
      </c>
      <c r="M889" s="10">
        <f t="shared" si="108"/>
        <v>0.22088314856758173</v>
      </c>
    </row>
    <row r="890" spans="3:13">
      <c r="C890" s="4">
        <f>Pressure!AB890*1000000</f>
        <v>1735217.9772592916</v>
      </c>
      <c r="D890" s="80">
        <f t="shared" si="113"/>
        <v>1.5059214621494855E-4</v>
      </c>
      <c r="E890" s="40">
        <f t="shared" si="114"/>
        <v>150.59214621494854</v>
      </c>
      <c r="G890" s="4">
        <f t="shared" si="112"/>
        <v>101000</v>
      </c>
      <c r="H890" s="42">
        <f t="shared" si="109"/>
        <v>3.5541254197819763</v>
      </c>
      <c r="I890" s="10">
        <f t="shared" si="110"/>
        <v>1.1174228280372567</v>
      </c>
      <c r="J890" s="4">
        <f t="shared" si="111"/>
        <v>291.99398194845315</v>
      </c>
      <c r="K890" s="4">
        <f t="shared" si="107"/>
        <v>65.643177453453788</v>
      </c>
      <c r="L890" s="42">
        <f>Pressure!Q890</f>
        <v>1.0261071040983427</v>
      </c>
      <c r="M890" s="10">
        <f t="shared" si="108"/>
        <v>0.2096941895707802</v>
      </c>
    </row>
    <row r="891" spans="3:13">
      <c r="C891" s="4">
        <f>Pressure!AB891*1000000</f>
        <v>1658222.6883173559</v>
      </c>
      <c r="D891" s="80">
        <f t="shared" si="113"/>
        <v>1.5059214621494855E-4</v>
      </c>
      <c r="E891" s="40">
        <f t="shared" si="114"/>
        <v>150.59214621494854</v>
      </c>
      <c r="G891" s="4">
        <f t="shared" si="112"/>
        <v>101000</v>
      </c>
      <c r="H891" s="42">
        <f t="shared" si="109"/>
        <v>3.4378146083594889</v>
      </c>
      <c r="I891" s="10">
        <f t="shared" si="110"/>
        <v>1.1098658708470086</v>
      </c>
      <c r="J891" s="4">
        <f t="shared" si="111"/>
        <v>277.15050392150232</v>
      </c>
      <c r="K891" s="4">
        <f t="shared" si="107"/>
        <v>62.30621463097485</v>
      </c>
      <c r="L891" s="42">
        <f>Pressure!Q891</f>
        <v>1.0268065654937519</v>
      </c>
      <c r="M891" s="10">
        <f t="shared" si="108"/>
        <v>0.19904729813803043</v>
      </c>
    </row>
    <row r="892" spans="3:13">
      <c r="C892" s="4">
        <f>Pressure!AB892*1000000</f>
        <v>1584643.8430712237</v>
      </c>
      <c r="D892" s="80">
        <f t="shared" si="113"/>
        <v>1.5059214621494855E-4</v>
      </c>
      <c r="E892" s="40">
        <f t="shared" si="114"/>
        <v>150.59214621494854</v>
      </c>
      <c r="G892" s="4">
        <f t="shared" si="112"/>
        <v>101000</v>
      </c>
      <c r="H892" s="42">
        <f t="shared" si="109"/>
        <v>3.3257436757918404</v>
      </c>
      <c r="I892" s="10">
        <f t="shared" si="110"/>
        <v>1.102216317764086</v>
      </c>
      <c r="J892" s="4">
        <f t="shared" si="111"/>
        <v>263.02729985221475</v>
      </c>
      <c r="K892" s="4">
        <f t="shared" si="107"/>
        <v>59.131176622502309</v>
      </c>
      <c r="L892" s="42">
        <f>Pressure!Q892</f>
        <v>1.0275060268891612</v>
      </c>
      <c r="M892" s="10">
        <f t="shared" si="108"/>
        <v>0.18891676019832537</v>
      </c>
    </row>
    <row r="893" spans="3:13">
      <c r="C893" s="4">
        <f>Pressure!AB893*1000000</f>
        <v>1514329.8466936403</v>
      </c>
      <c r="D893" s="80">
        <f t="shared" si="113"/>
        <v>1.5059214621494855E-4</v>
      </c>
      <c r="E893" s="40">
        <f t="shared" si="114"/>
        <v>150.59214621494854</v>
      </c>
      <c r="G893" s="4">
        <f t="shared" si="112"/>
        <v>101000</v>
      </c>
      <c r="H893" s="42">
        <f t="shared" si="109"/>
        <v>3.2177597306940529</v>
      </c>
      <c r="I893" s="10">
        <f t="shared" si="110"/>
        <v>1.0944720078253363</v>
      </c>
      <c r="J893" s="4">
        <f t="shared" si="111"/>
        <v>249.59016235219471</v>
      </c>
      <c r="K893" s="4">
        <f t="shared" si="107"/>
        <v>56.110373263835868</v>
      </c>
      <c r="L893" s="42">
        <f>Pressure!Q893</f>
        <v>1.0282054882845704</v>
      </c>
      <c r="M893" s="10">
        <f t="shared" si="108"/>
        <v>0.17927806271231406</v>
      </c>
    </row>
    <row r="894" spans="3:13">
      <c r="C894" s="4">
        <f>Pressure!AB894*1000000</f>
        <v>1447135.8309402228</v>
      </c>
      <c r="D894" s="80">
        <f t="shared" si="113"/>
        <v>1.5059214621494855E-4</v>
      </c>
      <c r="E894" s="40">
        <f t="shared" si="114"/>
        <v>150.59214621494854</v>
      </c>
      <c r="G894" s="4">
        <f t="shared" si="112"/>
        <v>101000</v>
      </c>
      <c r="H894" s="42">
        <f t="shared" si="109"/>
        <v>3.1137157514581051</v>
      </c>
      <c r="I894" s="10">
        <f t="shared" si="110"/>
        <v>1.0866306928665341</v>
      </c>
      <c r="J894" s="4">
        <f t="shared" si="111"/>
        <v>236.80648282901689</v>
      </c>
      <c r="K894" s="4">
        <f t="shared" si="107"/>
        <v>53.236473816154152</v>
      </c>
      <c r="L894" s="42">
        <f>Pressure!Q894</f>
        <v>1.0289049496799796</v>
      </c>
      <c r="M894" s="10">
        <f t="shared" si="108"/>
        <v>0.17010783808040622</v>
      </c>
    </row>
    <row r="895" spans="3:13">
      <c r="C895" s="4">
        <f>Pressure!AB895*1000000</f>
        <v>1382923.3556767644</v>
      </c>
      <c r="D895" s="80">
        <f t="shared" si="113"/>
        <v>1.5059214621494855E-4</v>
      </c>
      <c r="E895" s="40">
        <f t="shared" si="114"/>
        <v>150.59214621494854</v>
      </c>
      <c r="G895" s="4">
        <f t="shared" si="112"/>
        <v>101000</v>
      </c>
      <c r="H895" s="42">
        <f t="shared" si="109"/>
        <v>3.0134703769120588</v>
      </c>
      <c r="I895" s="10">
        <f t="shared" si="110"/>
        <v>1.078690032386564</v>
      </c>
      <c r="J895" s="4">
        <f t="shared" si="111"/>
        <v>224.6451774324569</v>
      </c>
      <c r="K895" s="4">
        <f t="shared" si="107"/>
        <v>50.502490317984105</v>
      </c>
      <c r="L895" s="42">
        <f>Pressure!Q895</f>
        <v>1.0296044110753888</v>
      </c>
      <c r="M895" s="10">
        <f t="shared" si="108"/>
        <v>0.16138381110019534</v>
      </c>
    </row>
    <row r="896" spans="3:13">
      <c r="C896" s="4">
        <f>Pressure!AB896*1000000</f>
        <v>1321560.1236503986</v>
      </c>
      <c r="D896" s="80">
        <f t="shared" si="113"/>
        <v>1.5059214621494855E-4</v>
      </c>
      <c r="E896" s="40">
        <f t="shared" si="114"/>
        <v>150.59214621494854</v>
      </c>
      <c r="G896" s="4">
        <f t="shared" si="112"/>
        <v>101000</v>
      </c>
      <c r="H896" s="42">
        <f t="shared" si="109"/>
        <v>2.916887706079268</v>
      </c>
      <c r="I896" s="10">
        <f t="shared" si="110"/>
        <v>1.0706475880124726</v>
      </c>
      <c r="J896" s="4">
        <f t="shared" si="111"/>
        <v>213.07661639718341</v>
      </c>
      <c r="K896" s="4">
        <f t="shared" si="107"/>
        <v>47.901761700729153</v>
      </c>
      <c r="L896" s="42">
        <f>Pressure!Q896</f>
        <v>1.030303872470798</v>
      </c>
      <c r="M896" s="10">
        <f t="shared" si="108"/>
        <v>0.15308474835655306</v>
      </c>
    </row>
    <row r="897" spans="3:13">
      <c r="C897" s="4">
        <f>Pressure!AB897*1000000</f>
        <v>1262919.7079169708</v>
      </c>
      <c r="D897" s="80">
        <f t="shared" si="113"/>
        <v>1.5059214621494855E-4</v>
      </c>
      <c r="E897" s="40">
        <f t="shared" si="114"/>
        <v>150.59214621494854</v>
      </c>
      <c r="G897" s="4">
        <f t="shared" si="112"/>
        <v>101000</v>
      </c>
      <c r="H897" s="42">
        <f t="shared" si="109"/>
        <v>2.8238371068195707</v>
      </c>
      <c r="I897" s="10">
        <f t="shared" si="110"/>
        <v>1.062500817526677</v>
      </c>
      <c r="J897" s="4">
        <f t="shared" si="111"/>
        <v>202.07255662635222</v>
      </c>
      <c r="K897" s="4">
        <f t="shared" si="107"/>
        <v>45.427938632784546</v>
      </c>
      <c r="L897" s="42">
        <f>Pressure!Q897</f>
        <v>1.0310033338662072</v>
      </c>
      <c r="M897" s="10">
        <f t="shared" si="108"/>
        <v>0.14519040993301249</v>
      </c>
    </row>
    <row r="898" spans="3:13">
      <c r="C898" s="4">
        <f>Pressure!AB898*1000000</f>
        <v>1206881.2913630363</v>
      </c>
      <c r="D898" s="80">
        <f t="shared" si="113"/>
        <v>1.5059214621494855E-4</v>
      </c>
      <c r="E898" s="40">
        <f t="shared" si="114"/>
        <v>150.59214621494854</v>
      </c>
      <c r="G898" s="4">
        <f t="shared" si="112"/>
        <v>101000</v>
      </c>
      <c r="H898" s="42">
        <f t="shared" si="109"/>
        <v>2.734193033160023</v>
      </c>
      <c r="I898" s="10">
        <f t="shared" si="110"/>
        <v>1.0542470684130767</v>
      </c>
      <c r="J898" s="4">
        <f t="shared" si="111"/>
        <v>191.60607736755418</v>
      </c>
      <c r="K898" s="4">
        <f t="shared" si="107"/>
        <v>43.074969058844964</v>
      </c>
      <c r="L898" s="42">
        <f>Pressure!Q898</f>
        <v>1.0317027952616165</v>
      </c>
      <c r="M898" s="10">
        <f t="shared" si="108"/>
        <v>0.13768150333808621</v>
      </c>
    </row>
    <row r="899" spans="3:13">
      <c r="C899" s="4">
        <f>Pressure!AB899*1000000</f>
        <v>1153329.4177858136</v>
      </c>
      <c r="D899" s="80">
        <f t="shared" si="113"/>
        <v>1.5059214621494855E-4</v>
      </c>
      <c r="E899" s="40">
        <f t="shared" si="114"/>
        <v>150.59214621494854</v>
      </c>
      <c r="G899" s="4">
        <f t="shared" si="112"/>
        <v>101000</v>
      </c>
      <c r="H899" s="42">
        <f t="shared" si="109"/>
        <v>2.647834851150356</v>
      </c>
      <c r="I899" s="10">
        <f t="shared" si="110"/>
        <v>1.0458835708736833</v>
      </c>
      <c r="J899" s="4">
        <f t="shared" si="111"/>
        <v>181.65151883925714</v>
      </c>
      <c r="K899" s="4">
        <f t="shared" si="107"/>
        <v>40.83708440251273</v>
      </c>
      <c r="L899" s="42">
        <f>Pressure!Q899</f>
        <v>1.0324022566570257</v>
      </c>
      <c r="M899" s="10">
        <f t="shared" si="108"/>
        <v>0.13053963954495326</v>
      </c>
    </row>
    <row r="900" spans="3:13">
      <c r="C900" s="4">
        <f>Pressure!AB900*1000000</f>
        <v>1102153.7540182509</v>
      </c>
      <c r="D900" s="80">
        <f t="shared" si="113"/>
        <v>1.5059214621494855E-4</v>
      </c>
      <c r="E900" s="40">
        <f t="shared" si="114"/>
        <v>150.59214621494854</v>
      </c>
      <c r="G900" s="4">
        <f t="shared" si="112"/>
        <v>101000</v>
      </c>
      <c r="H900" s="42">
        <f t="shared" si="109"/>
        <v>2.5646466731080331</v>
      </c>
      <c r="I900" s="10">
        <f t="shared" si="110"/>
        <v>1.0374074302614982</v>
      </c>
      <c r="J900" s="4">
        <f t="shared" si="111"/>
        <v>172.18442367225884</v>
      </c>
      <c r="K900" s="4">
        <f t="shared" si="107"/>
        <v>38.70878640174876</v>
      </c>
      <c r="L900" s="42">
        <f>Pressure!Q900</f>
        <v>1.0331017180524349</v>
      </c>
      <c r="M900" s="10">
        <f t="shared" si="108"/>
        <v>0.12374729104752036</v>
      </c>
    </row>
    <row r="901" spans="3:13">
      <c r="C901" s="4">
        <f>Pressure!AB901*1000000</f>
        <v>1053248.8626090987</v>
      </c>
      <c r="D901" s="80">
        <f t="shared" si="113"/>
        <v>1.5059214621494855E-4</v>
      </c>
      <c r="E901" s="40">
        <f t="shared" si="114"/>
        <v>150.59214621494854</v>
      </c>
      <c r="G901" s="4">
        <f t="shared" si="112"/>
        <v>101000</v>
      </c>
      <c r="H901" s="42">
        <f t="shared" si="109"/>
        <v>2.4845172001500346</v>
      </c>
      <c r="I901" s="10">
        <f t="shared" si="110"/>
        <v>1.0288156188686599</v>
      </c>
      <c r="J901" s="4">
        <f t="shared" si="111"/>
        <v>163.18148103673983</v>
      </c>
      <c r="K901" s="4">
        <f t="shared" si="107"/>
        <v>36.68483454807334</v>
      </c>
      <c r="L901" s="42">
        <f>Pressure!Q901</f>
        <v>1.0338011794478441</v>
      </c>
      <c r="M901" s="10">
        <f t="shared" si="108"/>
        <v>0.11728775184021546</v>
      </c>
    </row>
    <row r="902" spans="3:13">
      <c r="C902" s="4">
        <f>Pressure!AB902*1000000</f>
        <v>1006513.9845896589</v>
      </c>
      <c r="D902" s="80">
        <f t="shared" si="113"/>
        <v>1.5059214621494855E-4</v>
      </c>
      <c r="E902" s="40">
        <f t="shared" si="114"/>
        <v>150.59214621494854</v>
      </c>
      <c r="G902" s="4">
        <f t="shared" si="112"/>
        <v>101000</v>
      </c>
      <c r="H902" s="42">
        <f t="shared" si="109"/>
        <v>2.4073395729441054</v>
      </c>
      <c r="I902" s="10">
        <f t="shared" si="110"/>
        <v>1.0201049670012079</v>
      </c>
      <c r="J902" s="4">
        <f t="shared" si="111"/>
        <v>154.62047333130062</v>
      </c>
      <c r="K902" s="4">
        <f t="shared" si="107"/>
        <v>34.760234101726681</v>
      </c>
      <c r="L902" s="42">
        <f>Pressure!Q902</f>
        <v>1.0345006408432533</v>
      </c>
      <c r="M902" s="10">
        <f t="shared" si="108"/>
        <v>0.11114509923302306</v>
      </c>
    </row>
    <row r="903" spans="3:13">
      <c r="C903" s="4">
        <f>Pressure!AB903*1000000</f>
        <v>961852.83187962137</v>
      </c>
      <c r="D903" s="80">
        <f t="shared" si="113"/>
        <v>1.5059214621494855E-4</v>
      </c>
      <c r="E903" s="40">
        <f t="shared" si="114"/>
        <v>150.59214621494854</v>
      </c>
      <c r="G903" s="4">
        <f t="shared" si="112"/>
        <v>101000</v>
      </c>
      <c r="H903" s="42">
        <f t="shared" si="109"/>
        <v>2.3330112306516417</v>
      </c>
      <c r="I903" s="10">
        <f t="shared" si="110"/>
        <v>1.0112721532629685</v>
      </c>
      <c r="J903" s="4">
        <f t="shared" si="111"/>
        <v>146.48022531587029</v>
      </c>
      <c r="K903" s="4">
        <f t="shared" si="107"/>
        <v>32.930224656236298</v>
      </c>
      <c r="L903" s="42">
        <f>Pressure!Q903</f>
        <v>1.0352001022386625</v>
      </c>
      <c r="M903" s="10">
        <f t="shared" si="108"/>
        <v>0.10530415741722027</v>
      </c>
    </row>
    <row r="904" spans="3:13">
      <c r="C904" s="4">
        <f>Pressure!AB904*1000000</f>
        <v>919173.38890430005</v>
      </c>
      <c r="D904" s="80">
        <f t="shared" si="113"/>
        <v>1.5059214621494855E-4</v>
      </c>
      <c r="E904" s="40">
        <f t="shared" si="114"/>
        <v>150.59214621494854</v>
      </c>
      <c r="G904" s="4">
        <f t="shared" si="112"/>
        <v>101000</v>
      </c>
      <c r="H904" s="42">
        <f t="shared" si="109"/>
        <v>2.261433778078711</v>
      </c>
      <c r="I904" s="10">
        <f t="shared" si="110"/>
        <v>1.0023136939609094</v>
      </c>
      <c r="J904" s="4">
        <f t="shared" si="111"/>
        <v>138.74055557562389</v>
      </c>
      <c r="K904" s="4">
        <f t="shared" si="107"/>
        <v>31.190269227018543</v>
      </c>
      <c r="L904" s="42">
        <f>Pressure!Q904</f>
        <v>1.0358995636340718</v>
      </c>
      <c r="M904" s="10">
        <f t="shared" si="108"/>
        <v>9.975046270103563E-2</v>
      </c>
    </row>
    <row r="905" spans="3:13">
      <c r="C905" s="4">
        <f>Pressure!AB905*1000000</f>
        <v>878387.72301452735</v>
      </c>
      <c r="D905" s="80">
        <f t="shared" si="113"/>
        <v>1.5059214621494855E-4</v>
      </c>
      <c r="E905" s="40">
        <f t="shared" si="114"/>
        <v>150.59214621494854</v>
      </c>
      <c r="G905" s="4">
        <f t="shared" si="112"/>
        <v>101000</v>
      </c>
      <c r="H905" s="42">
        <f t="shared" si="109"/>
        <v>2.1925128611018669</v>
      </c>
      <c r="I905" s="10">
        <f t="shared" si="110"/>
        <v>0.9932259315325771</v>
      </c>
      <c r="J905" s="4">
        <f t="shared" si="111"/>
        <v>131.38223020802869</v>
      </c>
      <c r="K905" s="4">
        <f t="shared" si="107"/>
        <v>29.536043839761856</v>
      </c>
      <c r="L905" s="42">
        <f>Pressure!Q905</f>
        <v>1.036599025029481</v>
      </c>
      <c r="M905" s="10">
        <f t="shared" si="108"/>
        <v>9.4470230338029426E-2</v>
      </c>
    </row>
    <row r="906" spans="3:13">
      <c r="C906" s="4">
        <f>Pressure!AB906*1000000</f>
        <v>839411.80331862031</v>
      </c>
      <c r="D906" s="80">
        <f t="shared" si="113"/>
        <v>1.5059214621494855E-4</v>
      </c>
      <c r="E906" s="40">
        <f t="shared" si="114"/>
        <v>150.59214621494854</v>
      </c>
      <c r="G906" s="4">
        <f t="shared" si="112"/>
        <v>101000</v>
      </c>
      <c r="H906" s="42">
        <f t="shared" si="109"/>
        <v>2.1261580504927462</v>
      </c>
      <c r="I906" s="10">
        <f t="shared" si="110"/>
        <v>0.98400502188263372</v>
      </c>
      <c r="J906" s="4">
        <f t="shared" si="111"/>
        <v>124.38691862987584</v>
      </c>
      <c r="K906" s="4">
        <f t="shared" si="107"/>
        <v>27.963427595403946</v>
      </c>
      <c r="L906" s="42">
        <f>Pressure!Q906</f>
        <v>1.0372984864248902</v>
      </c>
      <c r="M906" s="10">
        <f t="shared" si="108"/>
        <v>8.9450322874394306E-2</v>
      </c>
    </row>
    <row r="907" spans="3:13">
      <c r="C907" s="4">
        <f>Pressure!AB907*1000000</f>
        <v>802165.3275531549</v>
      </c>
      <c r="D907" s="80">
        <f t="shared" si="113"/>
        <v>1.5059214621494855E-4</v>
      </c>
      <c r="E907" s="40">
        <f t="shared" si="114"/>
        <v>150.59214621494854</v>
      </c>
      <c r="G907" s="4">
        <f t="shared" si="112"/>
        <v>101000</v>
      </c>
      <c r="H907" s="42">
        <f t="shared" si="109"/>
        <v>2.0622827343315406</v>
      </c>
      <c r="I907" s="10">
        <f t="shared" si="110"/>
        <v>0.97464692049973112</v>
      </c>
      <c r="J907" s="4">
        <f t="shared" si="111"/>
        <v>117.7371514056459</v>
      </c>
      <c r="K907" s="4">
        <f t="shared" si="107"/>
        <v>26.46849318952518</v>
      </c>
      <c r="L907" s="42">
        <f>Pressure!Q907</f>
        <v>1.0379979478202994</v>
      </c>
      <c r="M907" s="10">
        <f t="shared" si="108"/>
        <v>8.4678219944602603E-2</v>
      </c>
    </row>
    <row r="908" spans="3:13">
      <c r="C908" s="4">
        <f>Pressure!AB908*1000000</f>
        <v>766571.55663584953</v>
      </c>
      <c r="D908" s="80">
        <f t="shared" si="113"/>
        <v>1.5059214621494855E-4</v>
      </c>
      <c r="E908" s="40">
        <f t="shared" si="114"/>
        <v>150.59214621494854</v>
      </c>
      <c r="G908" s="4">
        <f t="shared" si="112"/>
        <v>101000</v>
      </c>
      <c r="H908" s="42">
        <f t="shared" si="109"/>
        <v>2.0008040192762273</v>
      </c>
      <c r="I908" s="10">
        <f t="shared" si="110"/>
        <v>0.96514736720658001</v>
      </c>
      <c r="J908" s="4">
        <f t="shared" si="111"/>
        <v>111.41628000281173</v>
      </c>
      <c r="K908" s="4">
        <f t="shared" si="107"/>
        <v>25.047497864936769</v>
      </c>
      <c r="L908" s="42">
        <f>Pressure!Q908</f>
        <v>1.0386974092157086</v>
      </c>
      <c r="M908" s="10">
        <f t="shared" si="108"/>
        <v>8.0141989447885115E-2</v>
      </c>
    </row>
    <row r="909" spans="3:13">
      <c r="C909" s="4">
        <f>Pressure!AB909*1000000</f>
        <v>732557.15655968734</v>
      </c>
      <c r="D909" s="80">
        <f t="shared" si="113"/>
        <v>1.5059214621494855E-4</v>
      </c>
      <c r="E909" s="40">
        <f t="shared" si="114"/>
        <v>150.59214621494854</v>
      </c>
      <c r="G909" s="4">
        <f t="shared" si="112"/>
        <v>101000</v>
      </c>
      <c r="H909" s="42">
        <f t="shared" si="109"/>
        <v>1.9416426410443681</v>
      </c>
      <c r="I909" s="10">
        <f t="shared" si="110"/>
        <v>0.95550186937457671</v>
      </c>
      <c r="J909" s="4">
        <f t="shared" si="111"/>
        <v>105.40843838370191</v>
      </c>
      <c r="K909" s="4">
        <f t="shared" si="107"/>
        <v>23.696874777146242</v>
      </c>
      <c r="L909" s="42">
        <f>Pressure!Q909</f>
        <v>1.0393968706111179</v>
      </c>
      <c r="M909" s="10">
        <f t="shared" si="108"/>
        <v>7.5830260040920749E-2</v>
      </c>
    </row>
    <row r="910" spans="3:13">
      <c r="C910" s="4">
        <f>Pressure!AB910*1000000</f>
        <v>0</v>
      </c>
      <c r="D910" s="80">
        <f t="shared" si="113"/>
        <v>1.5059214621494855E-4</v>
      </c>
      <c r="E910" s="40">
        <f t="shared" si="114"/>
        <v>150.59214621494854</v>
      </c>
      <c r="G910" s="4">
        <f t="shared" si="112"/>
        <v>101000</v>
      </c>
      <c r="H910" s="42">
        <v>1</v>
      </c>
      <c r="I910" s="59">
        <f>I909</f>
        <v>0.95550186937457671</v>
      </c>
      <c r="J910" s="4">
        <f t="shared" si="111"/>
        <v>0</v>
      </c>
      <c r="K910" s="4">
        <f t="shared" si="107"/>
        <v>0</v>
      </c>
      <c r="L910" s="42">
        <f>Pressure!Q910</f>
        <v>1.0400963320065271</v>
      </c>
      <c r="M910" s="10">
        <f t="shared" si="108"/>
        <v>3.6864566699885339E-2</v>
      </c>
    </row>
    <row r="911" spans="3:13">
      <c r="L911" s="60">
        <f>SUM(M28:M910)</f>
        <v>1264.7830590801011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2:E885"/>
  <sheetViews>
    <sheetView topLeftCell="B4" workbookViewId="0">
      <selection activeCell="E5" sqref="E5"/>
    </sheetView>
  </sheetViews>
  <sheetFormatPr defaultRowHeight="12.75"/>
  <sheetData>
    <row r="2" spans="1:5">
      <c r="A2" s="781" t="s">
        <v>90</v>
      </c>
      <c r="B2" s="781" t="s">
        <v>1271</v>
      </c>
      <c r="C2" s="781" t="s">
        <v>11</v>
      </c>
      <c r="D2" s="781" t="s">
        <v>1270</v>
      </c>
      <c r="E2" s="781"/>
    </row>
    <row r="3" spans="1:5">
      <c r="A3">
        <v>0</v>
      </c>
      <c r="B3">
        <v>0</v>
      </c>
      <c r="C3">
        <v>0</v>
      </c>
      <c r="D3">
        <v>0</v>
      </c>
    </row>
    <row r="4" spans="1:5">
      <c r="A4">
        <v>4.5244588521508198E-3</v>
      </c>
      <c r="B4">
        <f>A4+0.016</f>
        <v>2.0524458852150821E-2</v>
      </c>
      <c r="C4">
        <v>316.05057086240924</v>
      </c>
      <c r="D4" s="781">
        <f>C4-100*B4</f>
        <v>313.99812497719415</v>
      </c>
      <c r="E4" s="781"/>
    </row>
    <row r="5" spans="1:5">
      <c r="A5">
        <v>6.3110314902413882E-3</v>
      </c>
      <c r="B5">
        <f t="shared" ref="B5:B68" si="0">A5+0.025</f>
        <v>3.1311031490241392E-2</v>
      </c>
      <c r="C5">
        <v>502.55643383576631</v>
      </c>
      <c r="D5" s="781">
        <f t="shared" ref="D5:D68" si="1">C5-100*B5</f>
        <v>499.4253306867422</v>
      </c>
      <c r="E5" s="781"/>
    </row>
    <row r="6" spans="1:5">
      <c r="A6">
        <v>7.880843272841517E-3</v>
      </c>
      <c r="B6">
        <f t="shared" si="0"/>
        <v>3.288084327284152E-2</v>
      </c>
      <c r="C6">
        <v>633.73311636575943</v>
      </c>
      <c r="D6" s="781">
        <f t="shared" si="1"/>
        <v>630.44503203847523</v>
      </c>
      <c r="E6" s="781"/>
    </row>
    <row r="7" spans="1:5">
      <c r="A7">
        <v>9.3498531932993435E-3</v>
      </c>
      <c r="B7">
        <f t="shared" si="0"/>
        <v>3.4349853193299348E-2</v>
      </c>
      <c r="C7">
        <v>728.72853738834488</v>
      </c>
      <c r="D7" s="781">
        <f t="shared" si="1"/>
        <v>725.29355206901494</v>
      </c>
      <c r="E7" s="781"/>
    </row>
    <row r="8" spans="1:5">
      <c r="A8">
        <v>1.0760298235460212E-2</v>
      </c>
      <c r="B8">
        <f t="shared" si="0"/>
        <v>3.5760298235460217E-2</v>
      </c>
      <c r="C8">
        <v>799.06624725718837</v>
      </c>
      <c r="D8" s="781">
        <f t="shared" si="1"/>
        <v>795.49021743364233</v>
      </c>
      <c r="E8" s="781"/>
    </row>
    <row r="9" spans="1:5">
      <c r="A9">
        <v>1.2133037119498345E-2</v>
      </c>
      <c r="B9">
        <f t="shared" si="0"/>
        <v>3.7133037119498349E-2</v>
      </c>
      <c r="C9">
        <v>851.89519948251495</v>
      </c>
      <c r="D9" s="781">
        <f t="shared" si="1"/>
        <v>848.18189577056512</v>
      </c>
      <c r="E9" s="781"/>
    </row>
    <row r="10" spans="1:5">
      <c r="A10">
        <v>1.3480023318853347E-2</v>
      </c>
      <c r="B10">
        <f t="shared" si="0"/>
        <v>3.8480023318853349E-2</v>
      </c>
      <c r="C10">
        <v>891.99000424960968</v>
      </c>
      <c r="D10" s="781">
        <f t="shared" si="1"/>
        <v>888.14200191772431</v>
      </c>
      <c r="E10" s="781"/>
    </row>
    <row r="11" spans="1:5">
      <c r="A11">
        <v>1.4808736978686794E-2</v>
      </c>
      <c r="B11">
        <f t="shared" si="0"/>
        <v>3.9808736978686796E-2</v>
      </c>
      <c r="C11">
        <v>922.67800911355221</v>
      </c>
      <c r="D11" s="781">
        <f t="shared" si="1"/>
        <v>918.69713541568353</v>
      </c>
      <c r="E11" s="781"/>
    </row>
    <row r="12" spans="1:5">
      <c r="A12">
        <v>1.6124134263310073E-2</v>
      </c>
      <c r="B12">
        <f t="shared" si="0"/>
        <v>4.1124134263310075E-2</v>
      </c>
      <c r="C12">
        <v>946.34176383046974</v>
      </c>
      <c r="D12" s="781">
        <f t="shared" si="1"/>
        <v>942.2293504041387</v>
      </c>
      <c r="E12" s="781"/>
    </row>
    <row r="13" spans="1:5">
      <c r="A13">
        <v>1.7429630513186262E-2</v>
      </c>
      <c r="B13">
        <f t="shared" si="0"/>
        <v>4.2429630513186267E-2</v>
      </c>
      <c r="C13">
        <v>964.71907054295718</v>
      </c>
      <c r="D13" s="781">
        <f t="shared" si="1"/>
        <v>960.47610749163857</v>
      </c>
      <c r="E13" s="781"/>
    </row>
    <row r="14" spans="1:5">
      <c r="A14">
        <v>1.8727646115072459E-2</v>
      </c>
      <c r="B14">
        <f t="shared" si="0"/>
        <v>4.372764611507246E-2</v>
      </c>
      <c r="C14">
        <v>979.0942013454835</v>
      </c>
      <c r="D14" s="781">
        <f t="shared" si="1"/>
        <v>974.72143673397625</v>
      </c>
      <c r="E14" s="781"/>
    </row>
    <row r="15" spans="1:5">
      <c r="A15">
        <v>2.0019931916525648E-2</v>
      </c>
      <c r="B15">
        <f t="shared" si="0"/>
        <v>4.5019931916525646E-2</v>
      </c>
      <c r="C15">
        <v>990.42546078227531</v>
      </c>
      <c r="D15" s="781">
        <f t="shared" si="1"/>
        <v>985.92346759062275</v>
      </c>
      <c r="E15" s="781"/>
    </row>
    <row r="16" spans="1:5">
      <c r="A16">
        <v>2.130777404371785E-2</v>
      </c>
      <c r="B16">
        <f t="shared" si="0"/>
        <v>4.6307774043717852E-2</v>
      </c>
      <c r="C16">
        <v>999.43315265564854</v>
      </c>
      <c r="D16" s="781">
        <f t="shared" si="1"/>
        <v>994.80237525127677</v>
      </c>
      <c r="E16" s="781"/>
    </row>
    <row r="17" spans="1:5">
      <c r="A17">
        <v>2.2592128378423386E-2</v>
      </c>
      <c r="B17">
        <f t="shared" si="0"/>
        <v>4.7592128378423387E-2</v>
      </c>
      <c r="C17">
        <v>1006.6617505436943</v>
      </c>
      <c r="D17" s="781">
        <f t="shared" si="1"/>
        <v>1001.902537705852</v>
      </c>
      <c r="E17" s="781"/>
    </row>
    <row r="18" spans="1:5">
      <c r="A18">
        <v>2.3873711834228702E-2</v>
      </c>
      <c r="B18">
        <f t="shared" si="0"/>
        <v>4.88737118342287E-2</v>
      </c>
      <c r="C18">
        <v>1012.5246574943255</v>
      </c>
      <c r="D18" s="781">
        <f t="shared" si="1"/>
        <v>1007.6372863109027</v>
      </c>
      <c r="E18" s="781"/>
    </row>
    <row r="19" spans="1:5">
      <c r="A19">
        <v>2.5153065959830682E-2</v>
      </c>
      <c r="B19">
        <f t="shared" si="0"/>
        <v>5.0153065959830684E-2</v>
      </c>
      <c r="C19">
        <v>1017.3368893203442</v>
      </c>
      <c r="D19" s="781">
        <f t="shared" si="1"/>
        <v>1012.3215827243612</v>
      </c>
      <c r="E19" s="781"/>
    </row>
    <row r="20" spans="1:5">
      <c r="A20">
        <v>2.6430602192982749E-2</v>
      </c>
      <c r="B20">
        <f t="shared" si="0"/>
        <v>5.1430602192982747E-2</v>
      </c>
      <c r="C20">
        <v>1021.3392017309859</v>
      </c>
      <c r="D20" s="781">
        <f t="shared" si="1"/>
        <v>1016.1961415116876</v>
      </c>
      <c r="E20" s="781"/>
    </row>
    <row r="21" spans="1:5">
      <c r="A21">
        <v>2.7706634597005099E-2</v>
      </c>
      <c r="B21">
        <f t="shared" si="0"/>
        <v>5.27066345970051E-2</v>
      </c>
      <c r="C21">
        <v>1024.7160538128917</v>
      </c>
      <c r="D21" s="781">
        <f t="shared" si="1"/>
        <v>1019.4453903531912</v>
      </c>
      <c r="E21" s="781"/>
    </row>
    <row r="22" spans="1:5">
      <c r="A22">
        <v>2.8981403857047353E-2</v>
      </c>
      <c r="B22">
        <f t="shared" si="0"/>
        <v>5.3981403857047354E-2</v>
      </c>
      <c r="C22">
        <v>1027.6090729417674</v>
      </c>
      <c r="D22" s="781">
        <f t="shared" si="1"/>
        <v>1022.2109325560626</v>
      </c>
      <c r="E22" s="781"/>
    </row>
    <row r="23" spans="1:5">
      <c r="A23">
        <v>3.0255095056170404E-2</v>
      </c>
      <c r="B23">
        <f t="shared" si="0"/>
        <v>5.5255095056170406E-2</v>
      </c>
      <c r="C23">
        <v>1030.1272022655583</v>
      </c>
      <c r="D23" s="781">
        <f t="shared" si="1"/>
        <v>1024.6016927599412</v>
      </c>
      <c r="E23" s="781"/>
    </row>
    <row r="24" spans="1:5">
      <c r="A24">
        <v>3.1527850955448224E-2</v>
      </c>
      <c r="B24">
        <f t="shared" si="0"/>
        <v>5.6527850955448225E-2</v>
      </c>
      <c r="C24">
        <v>1032.3543815665753</v>
      </c>
      <c r="D24" s="781">
        <f t="shared" si="1"/>
        <v>1026.7015964710304</v>
      </c>
      <c r="E24" s="781"/>
    </row>
    <row r="25" spans="1:5">
      <c r="A25">
        <v>3.2799781983067974E-2</v>
      </c>
      <c r="B25">
        <f t="shared" si="0"/>
        <v>5.7799781983067976E-2</v>
      </c>
      <c r="C25">
        <v>1034.3553819628514</v>
      </c>
      <c r="D25" s="781">
        <f t="shared" si="1"/>
        <v>1028.5754037645447</v>
      </c>
      <c r="E25" s="781"/>
    </row>
    <row r="26" spans="1:5">
      <c r="A26">
        <v>3.4070973789633766E-2</v>
      </c>
      <c r="B26">
        <f t="shared" si="0"/>
        <v>5.9070973789633767E-2</v>
      </c>
      <c r="C26">
        <v>1036.1802514479077</v>
      </c>
      <c r="D26" s="781">
        <f t="shared" si="1"/>
        <v>1030.2731540689445</v>
      </c>
      <c r="E26" s="781"/>
    </row>
    <row r="27" spans="1:5">
      <c r="A27">
        <v>3.5341492988547156E-2</v>
      </c>
      <c r="B27">
        <f t="shared" si="0"/>
        <v>6.0341492988547157E-2</v>
      </c>
      <c r="C27">
        <v>1037.8677105778729</v>
      </c>
      <c r="D27" s="781">
        <f t="shared" si="1"/>
        <v>1031.8335612790181</v>
      </c>
      <c r="E27" s="781"/>
    </row>
    <row r="28" spans="1:5">
      <c r="A28">
        <v>3.6611391533755804E-2</v>
      </c>
      <c r="B28">
        <f t="shared" si="0"/>
        <v>6.1611391533755805E-2</v>
      </c>
      <c r="C28">
        <v>1039.4477518788842</v>
      </c>
      <c r="D28" s="781">
        <f t="shared" si="1"/>
        <v>1033.2866127255086</v>
      </c>
      <c r="E28" s="781"/>
    </row>
    <row r="29" spans="1:5">
      <c r="A29">
        <v>3.7880710068755125E-2</v>
      </c>
      <c r="B29">
        <f t="shared" si="0"/>
        <v>6.2880710068755119E-2</v>
      </c>
      <c r="C29">
        <v>1040.9436334771003</v>
      </c>
      <c r="D29" s="781">
        <f t="shared" si="1"/>
        <v>1034.6555624702248</v>
      </c>
      <c r="E29" s="781"/>
    </row>
    <row r="30" spans="1:5">
      <c r="A30">
        <v>3.9149480495363077E-2</v>
      </c>
      <c r="B30">
        <f t="shared" si="0"/>
        <v>6.4149480495363079E-2</v>
      </c>
      <c r="C30">
        <v>1042.3734107063599</v>
      </c>
      <c r="D30" s="781">
        <f t="shared" si="1"/>
        <v>1035.9584626568235</v>
      </c>
      <c r="E30" s="781"/>
    </row>
    <row r="31" spans="1:5">
      <c r="A31">
        <v>4.0417727948505205E-2</v>
      </c>
      <c r="B31">
        <f t="shared" si="0"/>
        <v>6.54177279485052E-2</v>
      </c>
      <c r="C31">
        <v>1043.7511145518242</v>
      </c>
      <c r="D31" s="781">
        <f t="shared" si="1"/>
        <v>1037.2093417569738</v>
      </c>
      <c r="E31" s="781"/>
    </row>
    <row r="32" spans="1:5">
      <c r="A32">
        <v>4.1685472317356941E-2</v>
      </c>
      <c r="B32">
        <f t="shared" si="0"/>
        <v>6.6685472317356942E-2</v>
      </c>
      <c r="C32">
        <v>1045.0876596272058</v>
      </c>
      <c r="D32" s="781">
        <f t="shared" si="1"/>
        <v>1038.4191123954702</v>
      </c>
      <c r="E32" s="781"/>
    </row>
    <row r="33" spans="1:5">
      <c r="A33">
        <v>4.2952729419095455E-2</v>
      </c>
      <c r="B33">
        <f t="shared" si="0"/>
        <v>6.7952729419095456E-2</v>
      </c>
      <c r="C33">
        <v>1046.3915446607348</v>
      </c>
      <c r="D33" s="781">
        <f t="shared" si="1"/>
        <v>1039.5962717188252</v>
      </c>
      <c r="E33" s="781"/>
    </row>
    <row r="34" spans="1:5">
      <c r="A34">
        <v>4.4219511906012601E-2</v>
      </c>
      <c r="B34">
        <f t="shared" si="0"/>
        <v>6.921951190601261E-2</v>
      </c>
      <c r="C34">
        <v>1047.6693935602802</v>
      </c>
      <c r="D34" s="781">
        <f t="shared" si="1"/>
        <v>1040.747442369679</v>
      </c>
      <c r="E34" s="781"/>
    </row>
    <row r="35" spans="1:5">
      <c r="A35">
        <v>4.5485829967557657E-2</v>
      </c>
      <c r="B35">
        <f t="shared" si="0"/>
        <v>7.0485829967557659E-2</v>
      </c>
      <c r="C35">
        <v>1048.9263738163324</v>
      </c>
      <c r="D35" s="781">
        <f t="shared" si="1"/>
        <v>1041.8777908195766</v>
      </c>
      <c r="E35" s="781"/>
    </row>
    <row r="36" spans="1:5">
      <c r="A36">
        <v>4.6751691874382828E-2</v>
      </c>
      <c r="B36">
        <f t="shared" si="0"/>
        <v>7.1751691874382822E-2</v>
      </c>
      <c r="C36">
        <v>1050.1665204067556</v>
      </c>
      <c r="D36" s="781">
        <f t="shared" si="1"/>
        <v>1042.9913512193173</v>
      </c>
      <c r="E36" s="781"/>
    </row>
    <row r="37" spans="1:5">
      <c r="A37">
        <v>4.8017104400464916E-2</v>
      </c>
      <c r="B37">
        <f t="shared" si="0"/>
        <v>7.3017104400464911E-2</v>
      </c>
      <c r="C37">
        <v>1051.392986809911</v>
      </c>
      <c r="D37" s="781">
        <f t="shared" si="1"/>
        <v>1044.0912763698645</v>
      </c>
      <c r="E37" s="781"/>
    </row>
    <row r="38" spans="1:5">
      <c r="A38">
        <v>4.9282073151005051E-2</v>
      </c>
      <c r="B38">
        <f t="shared" si="0"/>
        <v>7.4282073151005046E-2</v>
      </c>
      <c r="C38">
        <v>1052.6082397274629</v>
      </c>
      <c r="D38" s="781">
        <f t="shared" si="1"/>
        <v>1045.1800324123624</v>
      </c>
      <c r="E38" s="781"/>
    </row>
    <row r="39" spans="1:5">
      <c r="A39">
        <v>5.05466028174179E-2</v>
      </c>
      <c r="B39">
        <f t="shared" si="0"/>
        <v>7.5546602817417902E-2</v>
      </c>
      <c r="C39">
        <v>1053.8142102912259</v>
      </c>
      <c r="D39" s="781">
        <f t="shared" si="1"/>
        <v>1046.2595500094842</v>
      </c>
      <c r="E39" s="781"/>
    </row>
    <row r="40" spans="1:5">
      <c r="A40">
        <v>5.1810697375831612E-2</v>
      </c>
      <c r="B40">
        <f t="shared" si="0"/>
        <v>7.6810697375831613E-2</v>
      </c>
      <c r="C40">
        <v>1055.0124115925701</v>
      </c>
      <c r="D40" s="781">
        <f t="shared" si="1"/>
        <v>1047.3313418549869</v>
      </c>
      <c r="E40" s="781"/>
    </row>
    <row r="41" spans="1:5">
      <c r="A41">
        <v>5.3074360241770473E-2</v>
      </c>
      <c r="B41">
        <f t="shared" si="0"/>
        <v>7.8074360241770474E-2</v>
      </c>
      <c r="C41">
        <v>1056.2040301222526</v>
      </c>
      <c r="D41" s="781">
        <f t="shared" si="1"/>
        <v>1048.3965940980754</v>
      </c>
      <c r="E41" s="781"/>
    </row>
    <row r="42" spans="1:5">
      <c r="A42">
        <v>5.4337594390812247E-2</v>
      </c>
      <c r="B42">
        <f t="shared" si="0"/>
        <v>7.9337594390812255E-2</v>
      </c>
      <c r="C42">
        <v>1057.3899969786571</v>
      </c>
      <c r="D42" s="781">
        <f t="shared" si="1"/>
        <v>1049.4562375395758</v>
      </c>
      <c r="E42" s="781"/>
    </row>
    <row r="43" spans="1:5">
      <c r="A43">
        <v>5.5600402452795912E-2</v>
      </c>
      <c r="B43">
        <f t="shared" si="0"/>
        <v>8.0600402452795913E-2</v>
      </c>
      <c r="C43">
        <v>1058.5710433722743</v>
      </c>
      <c r="D43" s="781">
        <f t="shared" si="1"/>
        <v>1050.5110031269946</v>
      </c>
      <c r="E43" s="781"/>
    </row>
    <row r="44" spans="1:5">
      <c r="A44">
        <v>5.686278678544792E-2</v>
      </c>
      <c r="B44">
        <f t="shared" si="0"/>
        <v>8.1862786785447922E-2</v>
      </c>
      <c r="C44">
        <v>1059.7477439287741</v>
      </c>
      <c r="D44" s="781">
        <f t="shared" si="1"/>
        <v>1051.5614652502293</v>
      </c>
      <c r="E44" s="781"/>
    </row>
    <row r="45" spans="1:5">
      <c r="A45">
        <v>5.8124749531977382E-2</v>
      </c>
      <c r="B45">
        <f t="shared" si="0"/>
        <v>8.3124749531977377E-2</v>
      </c>
      <c r="C45">
        <v>1060.92055050356</v>
      </c>
      <c r="D45" s="781">
        <f t="shared" si="1"/>
        <v>1052.6080755503622</v>
      </c>
      <c r="E45" s="781"/>
    </row>
    <row r="46" spans="1:5">
      <c r="A46">
        <v>5.9386292666172506E-2</v>
      </c>
      <c r="B46">
        <f t="shared" si="0"/>
        <v>8.4386292666172508E-2</v>
      </c>
      <c r="C46">
        <v>1062.0898186106588</v>
      </c>
      <c r="D46" s="781">
        <f t="shared" si="1"/>
        <v>1053.6511893440415</v>
      </c>
      <c r="E46" s="781"/>
    </row>
    <row r="47" spans="1:5">
      <c r="A47">
        <v>6.0647418027743046E-2</v>
      </c>
      <c r="B47">
        <f t="shared" si="0"/>
        <v>8.5647418027743047E-2</v>
      </c>
      <c r="C47">
        <v>1063.2558280971805</v>
      </c>
      <c r="D47" s="781">
        <f t="shared" si="1"/>
        <v>1054.6910862944062</v>
      </c>
      <c r="E47" s="781"/>
    </row>
    <row r="48" spans="1:5">
      <c r="A48">
        <v>6.1908127350043737E-2</v>
      </c>
      <c r="B48">
        <f t="shared" si="0"/>
        <v>8.6908127350043746E-2</v>
      </c>
      <c r="C48">
        <v>1064.4187993296628</v>
      </c>
      <c r="D48" s="781">
        <f t="shared" si="1"/>
        <v>1055.7279865946584</v>
      </c>
      <c r="E48" s="781"/>
    </row>
    <row r="49" spans="1:5">
      <c r="A49">
        <v>6.3168422281841372E-2</v>
      </c>
      <c r="B49">
        <f t="shared" si="0"/>
        <v>8.816842228184138E-2</v>
      </c>
      <c r="C49">
        <v>1065.5789058795428</v>
      </c>
      <c r="D49" s="781">
        <f t="shared" si="1"/>
        <v>1056.7620636513586</v>
      </c>
      <c r="E49" s="781"/>
    </row>
    <row r="50" spans="1:5">
      <c r="A50">
        <v>6.4428304404420378E-2</v>
      </c>
      <c r="B50">
        <f t="shared" si="0"/>
        <v>8.9428304404420372E-2</v>
      </c>
      <c r="C50">
        <v>1066.7362844709919</v>
      </c>
      <c r="D50" s="781">
        <f t="shared" si="1"/>
        <v>1057.7934540305498</v>
      </c>
      <c r="E50" s="781"/>
    </row>
    <row r="51" spans="1:5">
      <c r="A51">
        <v>6.5687775245038021E-2</v>
      </c>
      <c r="B51">
        <f t="shared" si="0"/>
        <v>9.0687775245038016E-2</v>
      </c>
      <c r="C51">
        <v>1067.8910427913115</v>
      </c>
      <c r="D51" s="781">
        <f t="shared" si="1"/>
        <v>1058.8222652668078</v>
      </c>
      <c r="E51" s="781"/>
    </row>
    <row r="52" spans="1:5">
      <c r="A52">
        <v>6.6946836287517464E-2</v>
      </c>
      <c r="B52">
        <f t="shared" si="0"/>
        <v>9.1946836287517458E-2</v>
      </c>
      <c r="C52">
        <v>1069.0432656259136</v>
      </c>
      <c r="D52" s="781">
        <f t="shared" si="1"/>
        <v>1059.8485819971618</v>
      </c>
      <c r="E52" s="781"/>
    </row>
    <row r="53" spans="1:5">
      <c r="A53">
        <v>6.8205488980595808E-2</v>
      </c>
      <c r="B53">
        <f t="shared" si="0"/>
        <v>9.3205488980595802E-2</v>
      </c>
      <c r="C53">
        <v>1070.1930196828296</v>
      </c>
      <c r="D53" s="781">
        <f t="shared" si="1"/>
        <v>1060.87247078477</v>
      </c>
      <c r="E53" s="781"/>
    </row>
    <row r="54" spans="1:5">
      <c r="A54">
        <v>6.9463734744508926E-2</v>
      </c>
      <c r="B54">
        <f t="shared" si="0"/>
        <v>9.446373474450892E-2</v>
      </c>
      <c r="C54">
        <v>1071.3403573895225</v>
      </c>
      <c r="D54" s="781">
        <f t="shared" si="1"/>
        <v>1061.8939839150717</v>
      </c>
      <c r="E54" s="781"/>
    </row>
    <row r="55" spans="1:5">
      <c r="A55">
        <v>7.072157497619061E-2</v>
      </c>
      <c r="B55">
        <f t="shared" si="0"/>
        <v>9.5721574976190604E-2</v>
      </c>
      <c r="C55">
        <v>1072.485319883162</v>
      </c>
      <c r="D55" s="781">
        <f t="shared" si="1"/>
        <v>1062.9131623855428</v>
      </c>
      <c r="E55" s="781"/>
    </row>
    <row r="56" spans="1:5">
      <c r="A56">
        <v>7.1979011053381753E-2</v>
      </c>
      <c r="B56">
        <f t="shared" si="0"/>
        <v>9.6979011053381747E-2</v>
      </c>
      <c r="C56">
        <v>1073.6279393678565</v>
      </c>
      <c r="D56" s="781">
        <f t="shared" si="1"/>
        <v>1063.9300382625183</v>
      </c>
      <c r="E56" s="781"/>
    </row>
    <row r="57" spans="1:5">
      <c r="A57">
        <v>7.3236044337881556E-2</v>
      </c>
      <c r="B57">
        <f t="shared" si="0"/>
        <v>9.8236044337881551E-2</v>
      </c>
      <c r="C57">
        <v>1074.7682409742461</v>
      </c>
      <c r="D57" s="781">
        <f t="shared" si="1"/>
        <v>1064.9446365404579</v>
      </c>
      <c r="E57" s="781"/>
    </row>
    <row r="58" spans="1:5">
      <c r="A58">
        <v>7.4492676178122622E-2</v>
      </c>
      <c r="B58">
        <f t="shared" si="0"/>
        <v>9.949267617812263E-2</v>
      </c>
      <c r="C58">
        <v>1075.9062442279705</v>
      </c>
      <c r="D58" s="781">
        <f t="shared" si="1"/>
        <v>1065.9569766101583</v>
      </c>
      <c r="E58" s="781"/>
    </row>
    <row r="59" spans="1:5">
      <c r="A59">
        <v>7.5748907911212901E-2</v>
      </c>
      <c r="B59">
        <f t="shared" si="0"/>
        <v>0.10074890791121291</v>
      </c>
      <c r="C59">
        <v>1077.0419642099434</v>
      </c>
      <c r="D59" s="781">
        <f t="shared" si="1"/>
        <v>1066.9670734188221</v>
      </c>
      <c r="E59" s="781"/>
    </row>
    <row r="60" spans="1:5">
      <c r="A60">
        <v>7.7004740864556928E-2</v>
      </c>
      <c r="B60">
        <f t="shared" si="0"/>
        <v>0.10200474086455694</v>
      </c>
      <c r="C60">
        <v>1078.1754124737065</v>
      </c>
      <c r="D60" s="781">
        <f t="shared" si="1"/>
        <v>1067.9749383872509</v>
      </c>
      <c r="E60" s="781"/>
    </row>
    <row r="61" spans="1:5">
      <c r="A61">
        <v>7.8260176357144814E-2</v>
      </c>
      <c r="B61">
        <f t="shared" si="0"/>
        <v>0.10326017635714482</v>
      </c>
      <c r="C61">
        <v>1079.3065977720792</v>
      </c>
      <c r="D61" s="781">
        <f t="shared" si="1"/>
        <v>1068.9805801363648</v>
      </c>
      <c r="E61" s="781"/>
    </row>
    <row r="62" spans="1:5">
      <c r="A62">
        <v>7.9515215700578373E-2</v>
      </c>
      <c r="B62">
        <f t="shared" si="0"/>
        <v>0.10451521570057837</v>
      </c>
      <c r="C62">
        <v>1080.4355266321136</v>
      </c>
      <c r="D62" s="781">
        <f t="shared" si="1"/>
        <v>1069.9840050620558</v>
      </c>
      <c r="E62" s="781"/>
    </row>
    <row r="63" spans="1:5">
      <c r="A63">
        <v>8.076986019988952E-2</v>
      </c>
      <c r="B63">
        <f t="shared" si="0"/>
        <v>0.10576986019988951</v>
      </c>
      <c r="C63">
        <v>1081.5622038114502</v>
      </c>
      <c r="D63" s="781">
        <f t="shared" si="1"/>
        <v>1070.9852177914613</v>
      </c>
      <c r="E63" s="781"/>
    </row>
    <row r="64" spans="1:5">
      <c r="A64">
        <v>8.2024111154194029E-2</v>
      </c>
      <c r="B64">
        <f t="shared" si="0"/>
        <v>0.10702411115419402</v>
      </c>
      <c r="C64">
        <v>1082.6866326596235</v>
      </c>
      <c r="D64" s="781">
        <f t="shared" si="1"/>
        <v>1071.984221544204</v>
      </c>
      <c r="E64" s="781"/>
    </row>
    <row r="65" spans="1:5">
      <c r="A65">
        <v>8.3277969857215028E-2</v>
      </c>
      <c r="B65">
        <f t="shared" si="0"/>
        <v>0.10827796985721502</v>
      </c>
      <c r="C65">
        <v>1083.808815405956</v>
      </c>
      <c r="D65" s="781">
        <f t="shared" si="1"/>
        <v>1072.9810184202345</v>
      </c>
      <c r="E65" s="781"/>
    </row>
    <row r="66" spans="1:5">
      <c r="A66">
        <v>8.4531437597702819E-2</v>
      </c>
      <c r="B66">
        <f t="shared" si="0"/>
        <v>0.10953143759770281</v>
      </c>
      <c r="C66">
        <v>1084.9287533872468</v>
      </c>
      <c r="D66" s="781">
        <f t="shared" si="1"/>
        <v>1073.9756096274766</v>
      </c>
      <c r="E66" s="781"/>
    </row>
    <row r="67" spans="1:5">
      <c r="A67">
        <v>8.5784515659772825E-2</v>
      </c>
      <c r="B67">
        <f t="shared" si="0"/>
        <v>0.11078451565977282</v>
      </c>
      <c r="C67">
        <v>1086.0464472296646</v>
      </c>
      <c r="D67" s="781">
        <f t="shared" si="1"/>
        <v>1074.9679956636874</v>
      </c>
      <c r="E67" s="781"/>
    </row>
    <row r="68" spans="1:5">
      <c r="A68">
        <v>8.7037205323178185E-2</v>
      </c>
      <c r="B68">
        <f t="shared" si="0"/>
        <v>0.11203720532317818</v>
      </c>
      <c r="C68">
        <v>1087.161896993169</v>
      </c>
      <c r="D68" s="781">
        <f t="shared" si="1"/>
        <v>1075.9581764608511</v>
      </c>
      <c r="E68" s="781"/>
    </row>
    <row r="69" spans="1:5">
      <c r="A69">
        <v>8.8289507863530459E-2</v>
      </c>
      <c r="B69">
        <f t="shared" ref="B69:B132" si="2">A69+0.025</f>
        <v>0.11328950786353045</v>
      </c>
      <c r="C69">
        <v>1088.2751022861341</v>
      </c>
      <c r="D69" s="781">
        <f t="shared" ref="D69:D132" si="3">C69-100*B69</f>
        <v>1076.9461514997811</v>
      </c>
      <c r="E69" s="781"/>
    </row>
    <row r="70" spans="1:5">
      <c r="A70">
        <v>8.9541424552479265E-2</v>
      </c>
      <c r="B70">
        <f t="shared" si="2"/>
        <v>0.11454142455247926</v>
      </c>
      <c r="C70">
        <v>1089.3860623576004</v>
      </c>
      <c r="D70" s="781">
        <f t="shared" si="3"/>
        <v>1077.9319199023525</v>
      </c>
      <c r="E70" s="781"/>
    </row>
    <row r="71" spans="1:5">
      <c r="A71">
        <v>9.0792956657858817E-2</v>
      </c>
      <c r="B71">
        <f t="shared" si="2"/>
        <v>0.11579295665785883</v>
      </c>
      <c r="C71">
        <v>1090.4947761700739</v>
      </c>
      <c r="D71" s="781">
        <f t="shared" si="3"/>
        <v>1078.9154805042881</v>
      </c>
      <c r="E71" s="781"/>
    </row>
    <row r="72" spans="1:5">
      <c r="A72">
        <v>9.2044105443808366E-2</v>
      </c>
      <c r="B72">
        <f t="shared" si="2"/>
        <v>0.11704410544380836</v>
      </c>
      <c r="C72">
        <v>1091.601242457974</v>
      </c>
      <c r="D72" s="781">
        <f t="shared" si="3"/>
        <v>1079.8968319135931</v>
      </c>
      <c r="E72" s="781"/>
    </row>
    <row r="73" spans="1:5">
      <c r="A73">
        <v>9.3294872170871762E-2</v>
      </c>
      <c r="B73">
        <f t="shared" si="2"/>
        <v>0.11829487217087176</v>
      </c>
      <c r="C73">
        <v>1092.7054597741928</v>
      </c>
      <c r="D73" s="781">
        <f t="shared" si="3"/>
        <v>1080.8759725571056</v>
      </c>
      <c r="E73" s="781"/>
    </row>
    <row r="74" spans="1:5">
      <c r="A74">
        <v>9.4545258096080304E-2</v>
      </c>
      <c r="B74">
        <f t="shared" si="2"/>
        <v>0.1195452580960803</v>
      </c>
      <c r="C74">
        <v>1093.8074265275484</v>
      </c>
      <c r="D74" s="781">
        <f t="shared" si="3"/>
        <v>1081.8529007179404</v>
      </c>
      <c r="E74" s="781"/>
    </row>
    <row r="75" spans="1:5">
      <c r="A75">
        <v>9.5795264473022154E-2</v>
      </c>
      <c r="B75">
        <f t="shared" si="2"/>
        <v>0.12079526447302216</v>
      </c>
      <c r="C75">
        <v>1094.9071410123056</v>
      </c>
      <c r="D75" s="781">
        <f t="shared" si="3"/>
        <v>1082.8276145650034</v>
      </c>
      <c r="E75" s="781"/>
    </row>
    <row r="76" spans="1:5">
      <c r="A76">
        <v>9.7044892551901241E-2</v>
      </c>
      <c r="B76">
        <f t="shared" si="2"/>
        <v>0.12204489255190124</v>
      </c>
      <c r="C76">
        <v>1096.0046014324553</v>
      </c>
      <c r="D76" s="781">
        <f t="shared" si="3"/>
        <v>1083.8001121772652</v>
      </c>
      <c r="E76" s="781"/>
    </row>
    <row r="77" spans="1:5">
      <c r="A77">
        <v>9.829414357958742E-2</v>
      </c>
      <c r="B77">
        <f t="shared" si="2"/>
        <v>0.12329414357958743</v>
      </c>
      <c r="C77">
        <v>1097.0998059203403</v>
      </c>
      <c r="D77" s="781">
        <f t="shared" si="3"/>
        <v>1084.7703915623815</v>
      </c>
      <c r="E77" s="781"/>
    </row>
    <row r="78" spans="1:5">
      <c r="A78">
        <v>9.9543018799659919E-2</v>
      </c>
      <c r="B78">
        <f t="shared" si="2"/>
        <v>0.12454301879965993</v>
      </c>
      <c r="C78">
        <v>1098.1927525524245</v>
      </c>
      <c r="D78" s="781">
        <f t="shared" si="3"/>
        <v>1085.7384506724586</v>
      </c>
      <c r="E78" s="781"/>
    </row>
    <row r="79" spans="1:5">
      <c r="A79">
        <v>0.10079151945244517</v>
      </c>
      <c r="B79">
        <f t="shared" si="2"/>
        <v>0.12579151945244518</v>
      </c>
      <c r="C79">
        <v>1099.2834393612629</v>
      </c>
      <c r="D79" s="781">
        <f t="shared" si="3"/>
        <v>1086.7042874160184</v>
      </c>
      <c r="E79" s="781"/>
    </row>
    <row r="80" spans="1:5">
      <c r="A80">
        <v>0.10203964677505029</v>
      </c>
      <c r="B80">
        <f t="shared" si="2"/>
        <v>0.12703964677505028</v>
      </c>
      <c r="C80">
        <v>1100.3718643455657</v>
      </c>
      <c r="D80" s="781">
        <f t="shared" si="3"/>
        <v>1087.6678996680607</v>
      </c>
      <c r="E80" s="781"/>
    </row>
    <row r="81" spans="1:5">
      <c r="A81">
        <v>0.10328740200139289</v>
      </c>
      <c r="B81">
        <f t="shared" si="2"/>
        <v>0.12828740200139288</v>
      </c>
      <c r="C81">
        <v>1101.4580254780999</v>
      </c>
      <c r="D81" s="781">
        <f t="shared" si="3"/>
        <v>1088.6292852779607</v>
      </c>
      <c r="E81" s="781"/>
    </row>
    <row r="82" spans="1:5">
      <c r="A82">
        <v>0.10453478636222807</v>
      </c>
      <c r="B82">
        <f t="shared" si="2"/>
        <v>0.12953478636222807</v>
      </c>
      <c r="C82">
        <v>1102.5419207117861</v>
      </c>
      <c r="D82" s="781">
        <f t="shared" si="3"/>
        <v>1089.5884420755633</v>
      </c>
      <c r="E82" s="781"/>
    </row>
    <row r="83" spans="1:5">
      <c r="A83">
        <v>0.10578180108517318</v>
      </c>
      <c r="B83">
        <f t="shared" si="2"/>
        <v>0.13078180108517318</v>
      </c>
      <c r="C83">
        <v>1103.6235479853947</v>
      </c>
      <c r="D83" s="781">
        <f t="shared" si="3"/>
        <v>1090.5453678768774</v>
      </c>
      <c r="E83" s="781"/>
    </row>
    <row r="84" spans="1:5">
      <c r="A84">
        <v>0.1070284473947304</v>
      </c>
      <c r="B84">
        <f t="shared" si="2"/>
        <v>0.13202844739473041</v>
      </c>
      <c r="C84">
        <v>1104.7029052270134</v>
      </c>
      <c r="D84" s="781">
        <f t="shared" si="3"/>
        <v>1091.5000604875404</v>
      </c>
      <c r="E84" s="781"/>
    </row>
    <row r="85" spans="1:5">
      <c r="A85">
        <v>0.10827472651230811</v>
      </c>
      <c r="B85">
        <f t="shared" si="2"/>
        <v>0.13327472651230812</v>
      </c>
      <c r="C85">
        <v>1105.7799903577911</v>
      </c>
      <c r="D85" s="781">
        <f t="shared" si="3"/>
        <v>1092.4525177065602</v>
      </c>
      <c r="E85" s="781"/>
    </row>
    <row r="86" spans="1:5">
      <c r="A86">
        <v>0.10952063965624086</v>
      </c>
      <c r="B86">
        <f t="shared" si="2"/>
        <v>0.13452063965624086</v>
      </c>
      <c r="C86">
        <v>1106.85480129448</v>
      </c>
      <c r="D86" s="781">
        <f t="shared" si="3"/>
        <v>1093.4027373288559</v>
      </c>
      <c r="E86" s="781"/>
    </row>
    <row r="87" spans="1:5">
      <c r="A87">
        <v>0.11076618804180825</v>
      </c>
      <c r="B87">
        <f t="shared" si="2"/>
        <v>0.13576618804180826</v>
      </c>
      <c r="C87">
        <v>1107.927335951535</v>
      </c>
      <c r="D87" s="781">
        <f t="shared" si="3"/>
        <v>1094.3507171473543</v>
      </c>
      <c r="E87" s="781"/>
    </row>
    <row r="88" spans="1:5">
      <c r="A88">
        <v>0.11201137288125319</v>
      </c>
      <c r="B88">
        <f t="shared" si="2"/>
        <v>0.1370113728812532</v>
      </c>
      <c r="C88">
        <v>1108.9975922430688</v>
      </c>
      <c r="D88" s="781">
        <f t="shared" si="3"/>
        <v>1095.2964549549436</v>
      </c>
      <c r="E88" s="781"/>
    </row>
    <row r="89" spans="1:5">
      <c r="A89">
        <v>0.11325619538379919</v>
      </c>
      <c r="B89">
        <f t="shared" si="2"/>
        <v>0.13825619538379919</v>
      </c>
      <c r="C89">
        <v>1110.0655680838454</v>
      </c>
      <c r="D89" s="781">
        <f t="shared" si="3"/>
        <v>1096.2399485454655</v>
      </c>
      <c r="E89" s="781"/>
    </row>
    <row r="90" spans="1:5">
      <c r="A90">
        <v>0.11450065675566731</v>
      </c>
      <c r="B90">
        <f t="shared" si="2"/>
        <v>0.13950065675566731</v>
      </c>
      <c r="C90">
        <v>1111.131261390803</v>
      </c>
      <c r="D90" s="781">
        <f t="shared" si="3"/>
        <v>1097.1811957152363</v>
      </c>
      <c r="E90" s="781"/>
    </row>
    <row r="91" spans="1:5">
      <c r="A91">
        <v>0.11574475820009256</v>
      </c>
      <c r="B91">
        <f t="shared" si="2"/>
        <v>0.14074475820009255</v>
      </c>
      <c r="C91">
        <v>1112.1946700837655</v>
      </c>
      <c r="D91" s="781">
        <f t="shared" si="3"/>
        <v>1098.1201942637563</v>
      </c>
      <c r="E91" s="781"/>
    </row>
    <row r="92" spans="1:5">
      <c r="A92">
        <v>0.11698850091733981</v>
      </c>
      <c r="B92">
        <f t="shared" si="2"/>
        <v>0.1419885009173398</v>
      </c>
      <c r="C92">
        <v>1113.2557920861357</v>
      </c>
      <c r="D92" s="781">
        <f t="shared" si="3"/>
        <v>1099.0569419944018</v>
      </c>
      <c r="E92" s="781"/>
    </row>
    <row r="93" spans="1:5">
      <c r="A93">
        <v>0.11823188610471955</v>
      </c>
      <c r="B93">
        <f t="shared" si="2"/>
        <v>0.14323188610471954</v>
      </c>
      <c r="C93">
        <v>1114.3146253256848</v>
      </c>
      <c r="D93" s="781">
        <f t="shared" si="3"/>
        <v>1099.9914367152128</v>
      </c>
      <c r="E93" s="781"/>
    </row>
    <row r="94" spans="1:5">
      <c r="A94">
        <v>0.11947491495660316</v>
      </c>
      <c r="B94">
        <f t="shared" si="2"/>
        <v>0.14447491495660317</v>
      </c>
      <c r="C94">
        <v>1115.3711677348449</v>
      </c>
      <c r="D94" s="781">
        <f t="shared" si="3"/>
        <v>1100.9236762391845</v>
      </c>
      <c r="E94" s="781"/>
    </row>
    <row r="95" spans="1:5">
      <c r="A95">
        <v>0.1207175886644381</v>
      </c>
      <c r="B95">
        <f t="shared" si="2"/>
        <v>0.1457175886644381</v>
      </c>
      <c r="C95">
        <v>1116.4254172512572</v>
      </c>
      <c r="D95" s="781">
        <f t="shared" si="3"/>
        <v>1101.8536583848133</v>
      </c>
      <c r="E95" s="781"/>
    </row>
    <row r="96" spans="1:5">
      <c r="A96">
        <v>0.12195990841676274</v>
      </c>
      <c r="B96">
        <f t="shared" si="2"/>
        <v>0.14695990841676274</v>
      </c>
      <c r="C96">
        <v>1117.4773718178092</v>
      </c>
      <c r="D96" s="781">
        <f t="shared" si="3"/>
        <v>1102.7813809761328</v>
      </c>
      <c r="E96" s="781"/>
    </row>
    <row r="97" spans="1:5">
      <c r="A97">
        <v>0.12320187539922117</v>
      </c>
      <c r="B97">
        <f t="shared" si="2"/>
        <v>0.14820187539922117</v>
      </c>
      <c r="C97">
        <v>1118.5270293831079</v>
      </c>
      <c r="D97" s="781">
        <f t="shared" si="3"/>
        <v>1103.7068418431859</v>
      </c>
      <c r="E97" s="781"/>
    </row>
    <row r="98" spans="1:5">
      <c r="A98">
        <v>0.12444349079457771</v>
      </c>
      <c r="B98">
        <f t="shared" si="2"/>
        <v>0.14944349079457772</v>
      </c>
      <c r="C98">
        <v>1119.5743879016782</v>
      </c>
      <c r="D98" s="781">
        <f t="shared" si="3"/>
        <v>1104.6300388222203</v>
      </c>
      <c r="E98" s="781"/>
    </row>
    <row r="99" spans="1:5">
      <c r="A99">
        <v>0.12568475578273133</v>
      </c>
      <c r="B99">
        <f t="shared" si="2"/>
        <v>0.15068475578273133</v>
      </c>
      <c r="C99">
        <v>1120.6194453339738</v>
      </c>
      <c r="D99" s="781">
        <f t="shared" si="3"/>
        <v>1105.5509697557006</v>
      </c>
      <c r="E99" s="781"/>
    </row>
    <row r="100" spans="1:5">
      <c r="A100">
        <v>0.12692567154072995</v>
      </c>
      <c r="B100">
        <f t="shared" si="2"/>
        <v>0.15192567154072995</v>
      </c>
      <c r="C100">
        <v>1121.6621996466713</v>
      </c>
      <c r="D100" s="781">
        <f t="shared" si="3"/>
        <v>1106.4696324925983</v>
      </c>
      <c r="E100" s="781"/>
    </row>
    <row r="101" spans="1:5">
      <c r="A101">
        <v>0.12816623924278453</v>
      </c>
      <c r="B101">
        <f t="shared" si="2"/>
        <v>0.15316623924278452</v>
      </c>
      <c r="C101">
        <v>1122.7026488126892</v>
      </c>
      <c r="D101" s="781">
        <f t="shared" si="3"/>
        <v>1107.3860248884107</v>
      </c>
      <c r="E101" s="781"/>
    </row>
    <row r="102" spans="1:5">
      <c r="A102">
        <v>0.12940646006028322</v>
      </c>
      <c r="B102">
        <f t="shared" si="2"/>
        <v>0.15440646006028322</v>
      </c>
      <c r="C102">
        <v>1123.7407908111629</v>
      </c>
      <c r="D102" s="781">
        <f t="shared" si="3"/>
        <v>1108.3001448051346</v>
      </c>
      <c r="E102" s="781"/>
    </row>
    <row r="103" spans="1:5">
      <c r="A103">
        <v>0.13064633516180521</v>
      </c>
      <c r="B103">
        <f t="shared" si="2"/>
        <v>0.1556463351618052</v>
      </c>
      <c r="C103">
        <v>1124.7766236276093</v>
      </c>
      <c r="D103" s="781">
        <f t="shared" si="3"/>
        <v>1109.2119901114288</v>
      </c>
      <c r="E103" s="781"/>
    </row>
    <row r="104" spans="1:5">
      <c r="A104">
        <v>0.13188586571313468</v>
      </c>
      <c r="B104">
        <f t="shared" si="2"/>
        <v>0.15688586571313468</v>
      </c>
      <c r="C104">
        <v>1125.8101452541207</v>
      </c>
      <c r="D104" s="781">
        <f t="shared" si="3"/>
        <v>1110.1215586828073</v>
      </c>
      <c r="E104" s="781"/>
    </row>
    <row r="105" spans="1:5">
      <c r="A105">
        <v>0.13312505287727444</v>
      </c>
      <c r="B105">
        <f t="shared" si="2"/>
        <v>0.15812505287727444</v>
      </c>
      <c r="C105">
        <v>1126.8413536891394</v>
      </c>
      <c r="D105" s="781">
        <f t="shared" si="3"/>
        <v>1111.028848401412</v>
      </c>
      <c r="E105" s="781"/>
    </row>
    <row r="106" spans="1:5">
      <c r="A106">
        <v>0.13436389781445968</v>
      </c>
      <c r="B106">
        <f t="shared" si="2"/>
        <v>0.15936389781445967</v>
      </c>
      <c r="C106">
        <v>1127.8702469376963</v>
      </c>
      <c r="D106" s="781">
        <f t="shared" si="3"/>
        <v>1111.9338571562503</v>
      </c>
      <c r="E106" s="781"/>
    </row>
    <row r="107" spans="1:5">
      <c r="A107">
        <v>0.1356024016821715</v>
      </c>
      <c r="B107">
        <f t="shared" si="2"/>
        <v>0.16060240168217149</v>
      </c>
      <c r="C107">
        <v>1128.8968230110272</v>
      </c>
      <c r="D107" s="781">
        <f t="shared" si="3"/>
        <v>1112.83658284281</v>
      </c>
      <c r="E107" s="781"/>
    </row>
    <row r="108" spans="1:5">
      <c r="A108">
        <v>0.13684056563515054</v>
      </c>
      <c r="B108">
        <f t="shared" si="2"/>
        <v>0.16184056563515054</v>
      </c>
      <c r="C108">
        <v>1129.9210799272025</v>
      </c>
      <c r="D108" s="781">
        <f t="shared" si="3"/>
        <v>1113.7370233636875</v>
      </c>
      <c r="E108" s="781"/>
    </row>
    <row r="109" spans="1:5">
      <c r="A109">
        <v>0.13807839082541029</v>
      </c>
      <c r="B109">
        <f t="shared" si="2"/>
        <v>0.16307839082541029</v>
      </c>
      <c r="C109">
        <v>1130.9430157107738</v>
      </c>
      <c r="D109" s="781">
        <f t="shared" si="3"/>
        <v>1114.6351766282328</v>
      </c>
      <c r="E109" s="781"/>
    </row>
    <row r="110" spans="1:5">
      <c r="A110">
        <v>0.13931587840225046</v>
      </c>
      <c r="B110">
        <f t="shared" si="2"/>
        <v>0.16431587840225045</v>
      </c>
      <c r="C110">
        <v>1131.9626283927039</v>
      </c>
      <c r="D110" s="781">
        <f t="shared" si="3"/>
        <v>1115.5310405524788</v>
      </c>
      <c r="E110" s="781"/>
    </row>
    <row r="111" spans="1:5">
      <c r="A111">
        <v>0.14055302951227028</v>
      </c>
      <c r="B111">
        <f t="shared" si="2"/>
        <v>0.16555302951227027</v>
      </c>
      <c r="C111">
        <v>1132.9799160105463</v>
      </c>
      <c r="D111" s="781">
        <f t="shared" si="3"/>
        <v>1116.4246130593192</v>
      </c>
      <c r="E111" s="781"/>
    </row>
    <row r="112" spans="1:5">
      <c r="A112">
        <v>0.14178984529938171</v>
      </c>
      <c r="B112">
        <f t="shared" si="2"/>
        <v>0.16678984529938171</v>
      </c>
      <c r="C112">
        <v>1133.9948766083244</v>
      </c>
      <c r="D112" s="781">
        <f t="shared" si="3"/>
        <v>1117.3158920783862</v>
      </c>
      <c r="E112" s="781"/>
    </row>
    <row r="113" spans="1:5">
      <c r="A113">
        <v>0.14302632690482261</v>
      </c>
      <c r="B113">
        <f t="shared" si="2"/>
        <v>0.16802632690482261</v>
      </c>
      <c r="C113">
        <v>1135.0075082366618</v>
      </c>
      <c r="D113" s="781">
        <f t="shared" si="3"/>
        <v>1118.2048755461794</v>
      </c>
      <c r="E113" s="781"/>
    </row>
    <row r="114" spans="1:5">
      <c r="A114">
        <v>0.1442624754671698</v>
      </c>
      <c r="B114">
        <f t="shared" si="2"/>
        <v>0.1692624754671698</v>
      </c>
      <c r="C114">
        <v>1136.0178089527064</v>
      </c>
      <c r="D114" s="781">
        <f t="shared" si="3"/>
        <v>1119.0915614059895</v>
      </c>
      <c r="E114" s="781"/>
    </row>
    <row r="115" spans="1:5">
      <c r="A115">
        <v>0.14549829212235196</v>
      </c>
      <c r="B115">
        <f t="shared" si="2"/>
        <v>0.17049829212235196</v>
      </c>
      <c r="C115">
        <v>1137.0257768198869</v>
      </c>
      <c r="D115" s="781">
        <f t="shared" si="3"/>
        <v>1119.9759476076517</v>
      </c>
      <c r="E115" s="781"/>
    </row>
    <row r="116" spans="1:5">
      <c r="A116">
        <v>0.14673377800366275</v>
      </c>
      <c r="B116">
        <f t="shared" si="2"/>
        <v>0.17173377800366274</v>
      </c>
      <c r="C116">
        <v>1138.0314099084737</v>
      </c>
      <c r="D116" s="781">
        <f t="shared" si="3"/>
        <v>1120.8580321081074</v>
      </c>
      <c r="E116" s="781"/>
    </row>
    <row r="117" spans="1:5">
      <c r="A117">
        <v>0.14796893424177351</v>
      </c>
      <c r="B117">
        <f t="shared" si="2"/>
        <v>0.17296893424177351</v>
      </c>
      <c r="C117">
        <v>1139.0347062949372</v>
      </c>
      <c r="D117" s="781">
        <f t="shared" si="3"/>
        <v>1121.7378128707599</v>
      </c>
      <c r="E117" s="781"/>
    </row>
    <row r="118" spans="1:5">
      <c r="A118">
        <v>0.14920376196474619</v>
      </c>
      <c r="B118">
        <f t="shared" si="2"/>
        <v>0.17420376196474618</v>
      </c>
      <c r="C118">
        <v>1140.0356640623706</v>
      </c>
      <c r="D118" s="781">
        <f t="shared" si="3"/>
        <v>1122.6152878658961</v>
      </c>
      <c r="E118" s="781"/>
    </row>
    <row r="119" spans="1:5">
      <c r="A119">
        <v>0.15043826229804599</v>
      </c>
      <c r="B119">
        <f t="shared" si="2"/>
        <v>0.17543826229804599</v>
      </c>
      <c r="C119">
        <v>1141.034281300316</v>
      </c>
      <c r="D119" s="781">
        <f t="shared" si="3"/>
        <v>1123.4904550705114</v>
      </c>
      <c r="E119" s="781"/>
    </row>
    <row r="120" spans="1:5">
      <c r="A120">
        <v>0.1516724363645541</v>
      </c>
      <c r="B120">
        <f t="shared" si="2"/>
        <v>0.1766724363645541</v>
      </c>
      <c r="C120">
        <v>1142.0305561046096</v>
      </c>
      <c r="D120" s="781">
        <f t="shared" si="3"/>
        <v>1124.3633124681542</v>
      </c>
      <c r="E120" s="781"/>
    </row>
    <row r="121" spans="1:5">
      <c r="A121">
        <v>0.15290628528458033</v>
      </c>
      <c r="B121">
        <f t="shared" si="2"/>
        <v>0.17790628528458033</v>
      </c>
      <c r="C121">
        <v>1143.0244865778131</v>
      </c>
      <c r="D121" s="781">
        <f t="shared" si="3"/>
        <v>1125.2338580493551</v>
      </c>
      <c r="E121" s="781"/>
    </row>
    <row r="122" spans="1:5">
      <c r="A122">
        <v>0.15413981017587555</v>
      </c>
      <c r="B122">
        <f t="shared" si="2"/>
        <v>0.17913981017587555</v>
      </c>
      <c r="C122">
        <v>1144.0160708286182</v>
      </c>
      <c r="D122" s="781">
        <f t="shared" si="3"/>
        <v>1126.1020898110307</v>
      </c>
      <c r="E122" s="781"/>
    </row>
    <row r="123" spans="1:5">
      <c r="A123">
        <v>0.1553730121536443</v>
      </c>
      <c r="B123">
        <f t="shared" si="2"/>
        <v>0.18037301215364429</v>
      </c>
      <c r="C123">
        <v>1145.0053069723408</v>
      </c>
      <c r="D123" s="781">
        <f t="shared" si="3"/>
        <v>1126.9680057569765</v>
      </c>
      <c r="E123" s="781"/>
    </row>
    <row r="124" spans="1:5">
      <c r="A124">
        <v>0.15660589233055716</v>
      </c>
      <c r="B124">
        <f t="shared" si="2"/>
        <v>0.18160589233055716</v>
      </c>
      <c r="C124">
        <v>1145.9921931304482</v>
      </c>
      <c r="D124" s="781">
        <f t="shared" si="3"/>
        <v>1127.8316038973924</v>
      </c>
      <c r="E124" s="781"/>
    </row>
    <row r="125" spans="1:5">
      <c r="A125">
        <v>0.15783845181676315</v>
      </c>
      <c r="B125">
        <f t="shared" si="2"/>
        <v>0.18283845181676314</v>
      </c>
      <c r="C125">
        <v>1146.9767274310984</v>
      </c>
      <c r="D125" s="781">
        <f t="shared" si="3"/>
        <v>1128.6928822494222</v>
      </c>
      <c r="E125" s="781"/>
    </row>
    <row r="126" spans="1:5">
      <c r="A126">
        <v>0.15907069171990196</v>
      </c>
      <c r="B126">
        <f t="shared" si="2"/>
        <v>0.18407069171990195</v>
      </c>
      <c r="C126">
        <v>1147.9589080086605</v>
      </c>
      <c r="D126" s="781">
        <f t="shared" si="3"/>
        <v>1129.5518388366704</v>
      </c>
      <c r="E126" s="781"/>
    </row>
    <row r="127" spans="1:5">
      <c r="A127">
        <v>0.16030261314511624</v>
      </c>
      <c r="B127">
        <f t="shared" si="2"/>
        <v>0.18530261314511623</v>
      </c>
      <c r="C127">
        <v>1148.9387330037191</v>
      </c>
      <c r="D127" s="781">
        <f t="shared" si="3"/>
        <v>1130.4084716892075</v>
      </c>
      <c r="E127" s="781"/>
    </row>
    <row r="128" spans="1:5">
      <c r="A128">
        <v>0.16153421719506383</v>
      </c>
      <c r="B128">
        <f t="shared" si="2"/>
        <v>0.18653421719506383</v>
      </c>
      <c r="C128">
        <v>1149.9162005634853</v>
      </c>
      <c r="D128" s="781">
        <f t="shared" si="3"/>
        <v>1131.2627788439788</v>
      </c>
      <c r="E128" s="781"/>
    </row>
    <row r="129" spans="1:5">
      <c r="A129">
        <v>0.16276550496992978</v>
      </c>
      <c r="B129">
        <f t="shared" si="2"/>
        <v>0.18776550496992978</v>
      </c>
      <c r="C129">
        <v>1150.8913088413153</v>
      </c>
      <c r="D129" s="781">
        <f t="shared" si="3"/>
        <v>1132.1147583443224</v>
      </c>
      <c r="E129" s="781"/>
    </row>
    <row r="130" spans="1:5">
      <c r="A130">
        <v>0.16399647756743851</v>
      </c>
      <c r="B130">
        <f t="shared" si="2"/>
        <v>0.18899647756743851</v>
      </c>
      <c r="C130">
        <v>1151.8640559968708</v>
      </c>
      <c r="D130" s="781">
        <f t="shared" si="3"/>
        <v>1132.9644082401269</v>
      </c>
      <c r="E130" s="781"/>
    </row>
    <row r="131" spans="1:5">
      <c r="A131">
        <v>0.16522713608286577</v>
      </c>
      <c r="B131">
        <f t="shared" si="2"/>
        <v>0.19022713608286576</v>
      </c>
      <c r="C131">
        <v>1152.8344401962304</v>
      </c>
      <c r="D131" s="781">
        <f t="shared" si="3"/>
        <v>1133.8117265879439</v>
      </c>
      <c r="E131" s="781"/>
    </row>
    <row r="132" spans="1:5">
      <c r="A132">
        <v>0.16645748160905058</v>
      </c>
      <c r="B132">
        <f t="shared" si="2"/>
        <v>0.19145748160905057</v>
      </c>
      <c r="C132">
        <v>1153.802459611665</v>
      </c>
      <c r="D132" s="781">
        <f t="shared" si="3"/>
        <v>1134.65671145076</v>
      </c>
      <c r="E132" s="781"/>
    </row>
    <row r="133" spans="1:5">
      <c r="A133">
        <v>0.16768751523640718</v>
      </c>
      <c r="B133">
        <f t="shared" ref="B133:B196" si="4">A133+0.025</f>
        <v>0.19268751523640718</v>
      </c>
      <c r="C133">
        <v>1154.7681124216992</v>
      </c>
      <c r="D133" s="781">
        <f t="shared" ref="D133:D196" si="5">C133-100*B133</f>
        <v>1135.4993608980585</v>
      </c>
      <c r="E133" s="781"/>
    </row>
    <row r="134" spans="1:5">
      <c r="A134">
        <v>0.16891723805293679</v>
      </c>
      <c r="B134">
        <f t="shared" si="4"/>
        <v>0.19391723805293679</v>
      </c>
      <c r="C134">
        <v>1155.731396811176</v>
      </c>
      <c r="D134" s="781">
        <f t="shared" si="5"/>
        <v>1136.3396730058823</v>
      </c>
      <c r="E134" s="781"/>
    </row>
    <row r="135" spans="1:5">
      <c r="A135">
        <v>0.17014665114423944</v>
      </c>
      <c r="B135">
        <f t="shared" si="4"/>
        <v>0.19514665114423943</v>
      </c>
      <c r="C135">
        <v>1156.6923109712466</v>
      </c>
      <c r="D135" s="781">
        <f t="shared" si="5"/>
        <v>1137.1776458568227</v>
      </c>
      <c r="E135" s="781"/>
    </row>
    <row r="136" spans="1:5">
      <c r="A136">
        <v>0.17137575559352561</v>
      </c>
      <c r="B136">
        <f t="shared" si="4"/>
        <v>0.1963757555935256</v>
      </c>
      <c r="C136">
        <v>1157.6508530990707</v>
      </c>
      <c r="D136" s="781">
        <f t="shared" si="5"/>
        <v>1138.013277539718</v>
      </c>
      <c r="E136" s="781"/>
    </row>
    <row r="137" spans="1:5">
      <c r="A137">
        <v>0.17260455248162804</v>
      </c>
      <c r="B137">
        <f t="shared" si="4"/>
        <v>0.19760455248162803</v>
      </c>
      <c r="C137">
        <v>1158.6070213983269</v>
      </c>
      <c r="D137" s="781">
        <f t="shared" si="5"/>
        <v>1138.8465661501641</v>
      </c>
      <c r="E137" s="781"/>
    </row>
    <row r="138" spans="1:5">
      <c r="A138">
        <v>0.17383304288701321</v>
      </c>
      <c r="B138">
        <f t="shared" si="4"/>
        <v>0.1988330428870132</v>
      </c>
      <c r="C138">
        <v>1159.5608140785819</v>
      </c>
      <c r="D138" s="781">
        <f t="shared" si="5"/>
        <v>1139.6775097898806</v>
      </c>
      <c r="E138" s="781"/>
    </row>
    <row r="139" spans="1:5">
      <c r="A139">
        <v>0.17506122788579295</v>
      </c>
      <c r="B139">
        <f t="shared" si="4"/>
        <v>0.20006122788579295</v>
      </c>
      <c r="C139">
        <v>1160.5122293558372</v>
      </c>
      <c r="D139" s="781">
        <f t="shared" si="5"/>
        <v>1140.506106567258</v>
      </c>
      <c r="E139" s="781"/>
    </row>
    <row r="140" spans="1:5">
      <c r="A140">
        <v>0.17628910855173591</v>
      </c>
      <c r="B140">
        <f t="shared" si="4"/>
        <v>0.2012891085517359</v>
      </c>
      <c r="C140">
        <v>1161.4612654521382</v>
      </c>
      <c r="D140" s="781">
        <f t="shared" si="5"/>
        <v>1141.3323545969645</v>
      </c>
      <c r="E140" s="781"/>
    </row>
    <row r="141" spans="1:5">
      <c r="A141">
        <v>0.17751668595627901</v>
      </c>
      <c r="B141">
        <f t="shared" si="4"/>
        <v>0.202516685956279</v>
      </c>
      <c r="C141">
        <v>1162.407920595743</v>
      </c>
      <c r="D141" s="781">
        <f t="shared" si="5"/>
        <v>1142.156252000115</v>
      </c>
      <c r="E141" s="781"/>
    </row>
    <row r="142" spans="1:5">
      <c r="A142">
        <v>0.17874396116853888</v>
      </c>
      <c r="B142">
        <f t="shared" si="4"/>
        <v>0.20374396116853888</v>
      </c>
      <c r="C142">
        <v>1163.3521930210761</v>
      </c>
      <c r="D142" s="781">
        <f t="shared" si="5"/>
        <v>1142.9777969042223</v>
      </c>
      <c r="E142" s="781"/>
    </row>
    <row r="143" spans="1:5">
      <c r="A143">
        <v>0.17997093525532312</v>
      </c>
      <c r="B143">
        <f t="shared" si="4"/>
        <v>0.20497093525532312</v>
      </c>
      <c r="C143">
        <v>1164.2940809686277</v>
      </c>
      <c r="D143" s="781">
        <f t="shared" si="5"/>
        <v>1143.7969874430953</v>
      </c>
      <c r="E143" s="781"/>
    </row>
    <row r="144" spans="1:5">
      <c r="A144">
        <v>0.18119760928114162</v>
      </c>
      <c r="B144">
        <f t="shared" si="4"/>
        <v>0.20619760928114161</v>
      </c>
      <c r="C144">
        <v>1165.2335826850413</v>
      </c>
      <c r="D144" s="781">
        <f t="shared" si="5"/>
        <v>1144.6138217569271</v>
      </c>
      <c r="E144" s="781"/>
    </row>
    <row r="145" spans="1:5">
      <c r="A145">
        <v>0.1824239843082178</v>
      </c>
      <c r="B145">
        <f t="shared" si="4"/>
        <v>0.20742398430821779</v>
      </c>
      <c r="C145">
        <v>1166.1706964231125</v>
      </c>
      <c r="D145" s="781">
        <f t="shared" si="5"/>
        <v>1145.4282979922907</v>
      </c>
      <c r="E145" s="781"/>
    </row>
    <row r="146" spans="1:5">
      <c r="A146">
        <v>0.18365006139649973</v>
      </c>
      <c r="B146">
        <f t="shared" si="4"/>
        <v>0.20865006139649972</v>
      </c>
      <c r="C146">
        <v>1167.105420441736</v>
      </c>
      <c r="D146" s="781">
        <f t="shared" si="5"/>
        <v>1146.240414302086</v>
      </c>
      <c r="E146" s="781"/>
    </row>
    <row r="147" spans="1:5">
      <c r="A147">
        <v>0.18487584160367135</v>
      </c>
      <c r="B147">
        <f t="shared" si="4"/>
        <v>0.20987584160367134</v>
      </c>
      <c r="C147">
        <v>1168.0377530057281</v>
      </c>
      <c r="D147" s="781">
        <f t="shared" si="5"/>
        <v>1147.050168845361</v>
      </c>
      <c r="E147" s="781"/>
    </row>
    <row r="148" spans="1:5">
      <c r="A148">
        <v>0.18610132598516346</v>
      </c>
      <c r="B148">
        <f t="shared" si="4"/>
        <v>0.21110132598516346</v>
      </c>
      <c r="C148">
        <v>1168.9676923862401</v>
      </c>
      <c r="D148" s="781">
        <f t="shared" si="5"/>
        <v>1147.8575597877236</v>
      </c>
      <c r="E148" s="781"/>
    </row>
    <row r="149" spans="1:5">
      <c r="A149">
        <v>0.18732651559416474</v>
      </c>
      <c r="B149">
        <f t="shared" si="4"/>
        <v>0.21232651559416474</v>
      </c>
      <c r="C149">
        <v>1169.8952368602449</v>
      </c>
      <c r="D149" s="781">
        <f t="shared" si="5"/>
        <v>1148.6625853008284</v>
      </c>
      <c r="E149" s="781"/>
    </row>
    <row r="150" spans="1:5">
      <c r="A150">
        <v>0.18855141148163282</v>
      </c>
      <c r="B150">
        <f t="shared" si="4"/>
        <v>0.21355141148163281</v>
      </c>
      <c r="C150">
        <v>1170.8203847109037</v>
      </c>
      <c r="D150" s="781">
        <f t="shared" si="5"/>
        <v>1149.4652435627404</v>
      </c>
      <c r="E150" s="781"/>
    </row>
    <row r="151" spans="1:5">
      <c r="A151">
        <v>0.18977601469630501</v>
      </c>
      <c r="B151">
        <f t="shared" si="4"/>
        <v>0.214776014696305</v>
      </c>
      <c r="C151">
        <v>1171.7431342272766</v>
      </c>
      <c r="D151" s="781">
        <f t="shared" si="5"/>
        <v>1150.265532757646</v>
      </c>
      <c r="E151" s="781"/>
    </row>
    <row r="152" spans="1:5">
      <c r="A152">
        <v>0.19100032628470939</v>
      </c>
      <c r="B152">
        <f t="shared" si="4"/>
        <v>0.21600032628470939</v>
      </c>
      <c r="C152">
        <v>1172.6634837046427</v>
      </c>
      <c r="D152" s="781">
        <f t="shared" si="5"/>
        <v>1151.0634510761718</v>
      </c>
      <c r="E152" s="781"/>
    </row>
    <row r="153" spans="1:5">
      <c r="A153">
        <v>0.19222434729117546</v>
      </c>
      <c r="B153">
        <f t="shared" si="4"/>
        <v>0.21722434729117546</v>
      </c>
      <c r="C153">
        <v>1173.5814314440445</v>
      </c>
      <c r="D153" s="781">
        <f t="shared" si="5"/>
        <v>1151.8589967149269</v>
      </c>
      <c r="E153" s="781"/>
    </row>
    <row r="154" spans="1:5">
      <c r="A154">
        <v>0.19344807875784498</v>
      </c>
      <c r="B154">
        <f t="shared" si="4"/>
        <v>0.21844807875784497</v>
      </c>
      <c r="C154">
        <v>1174.4969757526487</v>
      </c>
      <c r="D154" s="781">
        <f t="shared" si="5"/>
        <v>1152.6521678768643</v>
      </c>
      <c r="E154" s="781"/>
    </row>
    <row r="155" spans="1:5">
      <c r="A155">
        <v>0.19467152172468263</v>
      </c>
      <c r="B155">
        <f t="shared" si="4"/>
        <v>0.21967152172468263</v>
      </c>
      <c r="C155">
        <v>1175.4101149436717</v>
      </c>
      <c r="D155" s="781">
        <f t="shared" si="5"/>
        <v>1153.4429627712034</v>
      </c>
      <c r="E155" s="781"/>
    </row>
    <row r="156" spans="1:5">
      <c r="A156">
        <v>0.19589467722948678</v>
      </c>
      <c r="B156">
        <f t="shared" si="4"/>
        <v>0.22089467722948677</v>
      </c>
      <c r="C156">
        <v>1176.3208473361553</v>
      </c>
      <c r="D156" s="781">
        <f t="shared" si="5"/>
        <v>1154.2313796132066</v>
      </c>
      <c r="E156" s="781"/>
    </row>
    <row r="157" spans="1:5">
      <c r="A157">
        <v>0.19711754630789999</v>
      </c>
      <c r="B157">
        <f t="shared" si="4"/>
        <v>0.22211754630789998</v>
      </c>
      <c r="C157">
        <v>1177.2291712550905</v>
      </c>
      <c r="D157" s="781">
        <f t="shared" si="5"/>
        <v>1155.0174166243005</v>
      </c>
      <c r="E157" s="781"/>
    </row>
    <row r="158" spans="1:5">
      <c r="A158">
        <v>0.19834012999341968</v>
      </c>
      <c r="B158">
        <f t="shared" si="4"/>
        <v>0.22334012999341968</v>
      </c>
      <c r="C158">
        <v>1178.1350850315243</v>
      </c>
      <c r="D158" s="781">
        <f t="shared" si="5"/>
        <v>1155.8010720321824</v>
      </c>
      <c r="E158" s="781"/>
    </row>
    <row r="159" spans="1:5">
      <c r="A159">
        <v>0.19956242931740859</v>
      </c>
      <c r="B159">
        <f t="shared" si="4"/>
        <v>0.22456242931740858</v>
      </c>
      <c r="C159">
        <v>1179.0385870023836</v>
      </c>
      <c r="D159" s="781">
        <f t="shared" si="5"/>
        <v>1156.5823440706426</v>
      </c>
      <c r="E159" s="781"/>
    </row>
    <row r="160" spans="1:5">
      <c r="A160">
        <v>0.20078444530910522</v>
      </c>
      <c r="B160">
        <f t="shared" si="4"/>
        <v>0.22578444530910521</v>
      </c>
      <c r="C160">
        <v>1179.9396755104858</v>
      </c>
      <c r="D160" s="781">
        <f t="shared" si="5"/>
        <v>1157.3612309795753</v>
      </c>
      <c r="E160" s="781"/>
    </row>
    <row r="161" spans="1:5">
      <c r="A161">
        <v>0.20200617899563436</v>
      </c>
      <c r="B161">
        <f t="shared" si="4"/>
        <v>0.22700617899563436</v>
      </c>
      <c r="C161">
        <v>1180.8383489045757</v>
      </c>
      <c r="D161" s="781">
        <f t="shared" si="5"/>
        <v>1158.1377310050123</v>
      </c>
      <c r="E161" s="781"/>
    </row>
    <row r="162" spans="1:5">
      <c r="A162">
        <v>0.20322763140201741</v>
      </c>
      <c r="B162">
        <f t="shared" si="4"/>
        <v>0.22822763140201741</v>
      </c>
      <c r="C162">
        <v>1181.7346055392602</v>
      </c>
      <c r="D162" s="781">
        <f t="shared" si="5"/>
        <v>1158.9118423990585</v>
      </c>
      <c r="E162" s="781"/>
    </row>
    <row r="163" spans="1:5">
      <c r="A163">
        <v>0.2044488035511827</v>
      </c>
      <c r="B163">
        <f t="shared" si="4"/>
        <v>0.22944880355118269</v>
      </c>
      <c r="C163">
        <v>1182.6284437750326</v>
      </c>
      <c r="D163" s="781">
        <f t="shared" si="5"/>
        <v>1159.6835634199142</v>
      </c>
      <c r="E163" s="781"/>
    </row>
    <row r="164" spans="1:5">
      <c r="A164">
        <v>0.20566969646397579</v>
      </c>
      <c r="B164">
        <f t="shared" si="4"/>
        <v>0.23066969646397578</v>
      </c>
      <c r="C164">
        <v>1183.519861978318</v>
      </c>
      <c r="D164" s="781">
        <f t="shared" si="5"/>
        <v>1160.4528923319203</v>
      </c>
      <c r="E164" s="781"/>
    </row>
    <row r="165" spans="1:5">
      <c r="A165">
        <v>0.2068903111591697</v>
      </c>
      <c r="B165">
        <f t="shared" si="4"/>
        <v>0.23189031115916969</v>
      </c>
      <c r="C165">
        <v>1184.4088585212567</v>
      </c>
      <c r="D165" s="781">
        <f t="shared" si="5"/>
        <v>1161.2198274053396</v>
      </c>
      <c r="E165" s="781"/>
    </row>
    <row r="166" spans="1:5">
      <c r="A166">
        <v>0.20811064865347514</v>
      </c>
      <c r="B166">
        <f t="shared" si="4"/>
        <v>0.23311064865347514</v>
      </c>
      <c r="C166">
        <v>1185.2954317819933</v>
      </c>
      <c r="D166" s="781">
        <f t="shared" si="5"/>
        <v>1161.9843669166457</v>
      </c>
      <c r="E166" s="781"/>
    </row>
    <row r="167" spans="1:5">
      <c r="A167">
        <v>0.20933070996155059</v>
      </c>
      <c r="B167">
        <f t="shared" si="4"/>
        <v>0.23433070996155059</v>
      </c>
      <c r="C167">
        <v>1186.1795801443627</v>
      </c>
      <c r="D167" s="781">
        <f t="shared" si="5"/>
        <v>1162.7465091482077</v>
      </c>
      <c r="E167" s="781"/>
    </row>
    <row r="168" spans="1:5">
      <c r="A168">
        <v>0.21055049609601242</v>
      </c>
      <c r="B168">
        <f t="shared" si="4"/>
        <v>0.23555049609601242</v>
      </c>
      <c r="C168">
        <v>1187.0613019981838</v>
      </c>
      <c r="D168" s="781">
        <f t="shared" si="5"/>
        <v>1163.5062523885827</v>
      </c>
      <c r="E168" s="781"/>
    </row>
    <row r="169" spans="1:5">
      <c r="A169">
        <v>0.21177000806744498</v>
      </c>
      <c r="B169">
        <f t="shared" si="4"/>
        <v>0.23677000806744497</v>
      </c>
      <c r="C169">
        <v>1187.9405957388603</v>
      </c>
      <c r="D169" s="781">
        <f t="shared" si="5"/>
        <v>1164.2635949321159</v>
      </c>
      <c r="E169" s="781"/>
    </row>
    <row r="170" spans="1:5">
      <c r="A170">
        <v>0.21298924688441057</v>
      </c>
      <c r="B170">
        <f t="shared" si="4"/>
        <v>0.23798924688441056</v>
      </c>
      <c r="C170">
        <v>1188.8174597677209</v>
      </c>
      <c r="D170" s="781">
        <f t="shared" si="5"/>
        <v>1165.0185350792799</v>
      </c>
      <c r="E170" s="781"/>
    </row>
    <row r="171" spans="1:5">
      <c r="A171">
        <v>0.21420821355345945</v>
      </c>
      <c r="B171">
        <f t="shared" si="4"/>
        <v>0.23920821355345945</v>
      </c>
      <c r="C171">
        <v>1189.6918924919148</v>
      </c>
      <c r="D171" s="781">
        <f t="shared" si="5"/>
        <v>1165.7710711365689</v>
      </c>
      <c r="E171" s="781"/>
    </row>
    <row r="172" spans="1:5">
      <c r="A172">
        <v>0.21542690907913975</v>
      </c>
      <c r="B172">
        <f t="shared" si="4"/>
        <v>0.24042690907913974</v>
      </c>
      <c r="C172">
        <v>1190.5638923242843</v>
      </c>
      <c r="D172" s="781">
        <f t="shared" si="5"/>
        <v>1166.5212014163703</v>
      </c>
      <c r="E172" s="781"/>
    </row>
    <row r="173" spans="1:5">
      <c r="A173">
        <v>0.21664533446400724</v>
      </c>
      <c r="B173">
        <f t="shared" si="4"/>
        <v>0.24164533446400724</v>
      </c>
      <c r="C173">
        <v>1191.4334576834231</v>
      </c>
      <c r="D173" s="781">
        <f t="shared" si="5"/>
        <v>1167.2689242370222</v>
      </c>
      <c r="E173" s="781"/>
    </row>
    <row r="174" spans="1:5">
      <c r="A174">
        <v>0.21786349070863537</v>
      </c>
      <c r="B174">
        <f t="shared" si="4"/>
        <v>0.24286349070863536</v>
      </c>
      <c r="C174">
        <v>1192.300586993749</v>
      </c>
      <c r="D174" s="781">
        <f t="shared" si="5"/>
        <v>1168.0142379228855</v>
      </c>
      <c r="E174" s="781"/>
    </row>
    <row r="175" spans="1:5">
      <c r="A175">
        <v>0.21908137881162482</v>
      </c>
      <c r="B175">
        <f t="shared" si="4"/>
        <v>0.24408137881162481</v>
      </c>
      <c r="C175">
        <v>1193.1652786852671</v>
      </c>
      <c r="D175" s="781">
        <f t="shared" si="5"/>
        <v>1168.7571408041047</v>
      </c>
      <c r="E175" s="781"/>
    </row>
    <row r="176" spans="1:5">
      <c r="A176">
        <v>0.22029899976961348</v>
      </c>
      <c r="B176">
        <f t="shared" si="4"/>
        <v>0.24529899976961347</v>
      </c>
      <c r="C176">
        <v>1194.0275311939497</v>
      </c>
      <c r="D176" s="781">
        <f t="shared" si="5"/>
        <v>1169.4976312169883</v>
      </c>
      <c r="E176" s="781"/>
    </row>
    <row r="177" spans="1:5">
      <c r="A177">
        <v>0.22151635457728597</v>
      </c>
      <c r="B177">
        <f t="shared" si="4"/>
        <v>0.24651635457728596</v>
      </c>
      <c r="C177">
        <v>1194.8873429612468</v>
      </c>
      <c r="D177" s="781">
        <f t="shared" si="5"/>
        <v>1170.2357075035181</v>
      </c>
      <c r="E177" s="781"/>
    </row>
    <row r="178" spans="1:5">
      <c r="A178">
        <v>0.22273344422738339</v>
      </c>
      <c r="B178">
        <f t="shared" si="4"/>
        <v>0.24773344422738339</v>
      </c>
      <c r="C178">
        <v>1195.7447124343851</v>
      </c>
      <c r="D178" s="781">
        <f t="shared" si="5"/>
        <v>1170.9713680116467</v>
      </c>
      <c r="E178" s="781"/>
    </row>
    <row r="179" spans="1:5">
      <c r="A179">
        <v>0.22395026971071297</v>
      </c>
      <c r="B179">
        <f t="shared" si="4"/>
        <v>0.24895026971071296</v>
      </c>
      <c r="C179">
        <v>1196.5996380663412</v>
      </c>
      <c r="D179" s="781">
        <f t="shared" si="5"/>
        <v>1171.7046110952699</v>
      </c>
      <c r="E179" s="781"/>
    </row>
    <row r="180" spans="1:5">
      <c r="A180">
        <v>0.2251668320161575</v>
      </c>
      <c r="B180">
        <f t="shared" si="4"/>
        <v>0.25016683201615753</v>
      </c>
      <c r="C180">
        <v>1197.452118315708</v>
      </c>
      <c r="D180" s="781">
        <f t="shared" si="5"/>
        <v>1172.4354351140923</v>
      </c>
      <c r="E180" s="781"/>
    </row>
    <row r="181" spans="1:5">
      <c r="A181">
        <v>0.22638313213068503</v>
      </c>
      <c r="B181">
        <f t="shared" si="4"/>
        <v>0.25138313213068503</v>
      </c>
      <c r="C181">
        <v>1198.3021516466952</v>
      </c>
      <c r="D181" s="781">
        <f t="shared" si="5"/>
        <v>1173.1638384336266</v>
      </c>
      <c r="E181" s="781"/>
    </row>
    <row r="182" spans="1:5">
      <c r="A182">
        <v>0.22759917103935828</v>
      </c>
      <c r="B182">
        <f t="shared" si="4"/>
        <v>0.25259917103935831</v>
      </c>
      <c r="C182">
        <v>1199.1497365292832</v>
      </c>
      <c r="D182" s="781">
        <f t="shared" si="5"/>
        <v>1173.8898194253475</v>
      </c>
      <c r="E182" s="781"/>
    </row>
    <row r="183" spans="1:5">
      <c r="A183">
        <v>0.22881494972534411</v>
      </c>
      <c r="B183">
        <f t="shared" si="4"/>
        <v>0.25381494972534413</v>
      </c>
      <c r="C183">
        <v>1199.9948714390664</v>
      </c>
      <c r="D183" s="781">
        <f t="shared" si="5"/>
        <v>1174.6133764665319</v>
      </c>
      <c r="E183" s="781"/>
    </row>
    <row r="184" spans="1:5">
      <c r="A184">
        <v>0.23003046916992287</v>
      </c>
      <c r="B184">
        <f t="shared" si="4"/>
        <v>0.25503046916992289</v>
      </c>
      <c r="C184">
        <v>1200.8375548571651</v>
      </c>
      <c r="D184" s="781">
        <f t="shared" si="5"/>
        <v>1175.3345079401727</v>
      </c>
      <c r="E184" s="781"/>
    </row>
    <row r="185" spans="1:5">
      <c r="A185">
        <v>0.2312457303524979</v>
      </c>
      <c r="B185">
        <f t="shared" si="4"/>
        <v>0.25624573035249792</v>
      </c>
      <c r="C185">
        <v>1201.6777852705166</v>
      </c>
      <c r="D185" s="781">
        <f t="shared" si="5"/>
        <v>1176.0532122352668</v>
      </c>
      <c r="E185" s="781"/>
    </row>
    <row r="186" spans="1:5">
      <c r="A186">
        <v>0.23246073425060476</v>
      </c>
      <c r="B186">
        <f t="shared" si="4"/>
        <v>0.25746073425060478</v>
      </c>
      <c r="C186">
        <v>1202.5155611713935</v>
      </c>
      <c r="D186" s="781">
        <f t="shared" si="5"/>
        <v>1176.769487746333</v>
      </c>
      <c r="E186" s="781"/>
    </row>
    <row r="187" spans="1:5">
      <c r="A187">
        <v>0.23367548183992054</v>
      </c>
      <c r="B187">
        <f t="shared" si="4"/>
        <v>0.25867548183992056</v>
      </c>
      <c r="C187">
        <v>1203.3508810578878</v>
      </c>
      <c r="D187" s="781">
        <f t="shared" si="5"/>
        <v>1177.4833328738957</v>
      </c>
      <c r="E187" s="781"/>
    </row>
    <row r="188" spans="1:5">
      <c r="A188">
        <v>0.23488997409427309</v>
      </c>
      <c r="B188">
        <f t="shared" si="4"/>
        <v>0.25988997409427311</v>
      </c>
      <c r="C188">
        <v>1204.183743433674</v>
      </c>
      <c r="D188" s="781">
        <f t="shared" si="5"/>
        <v>1178.1947460242466</v>
      </c>
      <c r="E188" s="781"/>
    </row>
    <row r="189" spans="1:5">
      <c r="A189">
        <v>0.23610421198565029</v>
      </c>
      <c r="B189">
        <f t="shared" si="4"/>
        <v>0.26110421198565031</v>
      </c>
      <c r="C189">
        <v>1205.0141468079157</v>
      </c>
      <c r="D189" s="781">
        <f t="shared" si="5"/>
        <v>1178.9037256093507</v>
      </c>
      <c r="E189" s="781"/>
    </row>
    <row r="190" spans="1:5">
      <c r="A190">
        <v>0.23731819648420915</v>
      </c>
      <c r="B190">
        <f t="shared" si="4"/>
        <v>0.26231819648420918</v>
      </c>
      <c r="C190">
        <v>1205.8420896952741</v>
      </c>
      <c r="D190" s="781">
        <f t="shared" si="5"/>
        <v>1179.6102700468532</v>
      </c>
      <c r="E190" s="781"/>
    </row>
    <row r="191" spans="1:5">
      <c r="A191">
        <v>0.23853192855828503</v>
      </c>
      <c r="B191">
        <f t="shared" si="4"/>
        <v>0.26353192855828506</v>
      </c>
      <c r="C191">
        <v>1206.6675706162455</v>
      </c>
      <c r="D191" s="781">
        <f t="shared" si="5"/>
        <v>1180.3143777604171</v>
      </c>
      <c r="E191" s="781"/>
    </row>
    <row r="192" spans="1:5">
      <c r="A192">
        <v>0.2397454091744006</v>
      </c>
      <c r="B192">
        <f t="shared" si="4"/>
        <v>0.26474540917440059</v>
      </c>
      <c r="C192">
        <v>1207.4905880965125</v>
      </c>
      <c r="D192" s="781">
        <f t="shared" si="5"/>
        <v>1181.0160471790725</v>
      </c>
      <c r="E192" s="781"/>
    </row>
    <row r="193" spans="1:5">
      <c r="A193">
        <v>0.24095863929727498</v>
      </c>
      <c r="B193">
        <f t="shared" si="4"/>
        <v>0.26595863929727498</v>
      </c>
      <c r="C193">
        <v>1208.3111406675287</v>
      </c>
      <c r="D193" s="781">
        <f t="shared" si="5"/>
        <v>1181.7152767378011</v>
      </c>
      <c r="E193" s="781"/>
    </row>
    <row r="194" spans="1:5">
      <c r="A194">
        <v>0.24217161988983282</v>
      </c>
      <c r="B194">
        <f t="shared" si="4"/>
        <v>0.26717161988983285</v>
      </c>
      <c r="C194">
        <v>1209.1292268662494</v>
      </c>
      <c r="D194" s="781">
        <f t="shared" si="5"/>
        <v>1182.4120648772662</v>
      </c>
      <c r="E194" s="781"/>
    </row>
    <row r="195" spans="1:5">
      <c r="A195">
        <v>0.24338435191321312</v>
      </c>
      <c r="B195">
        <f t="shared" si="4"/>
        <v>0.26838435191321314</v>
      </c>
      <c r="C195">
        <v>1209.9448452350002</v>
      </c>
      <c r="D195" s="781">
        <f t="shared" si="5"/>
        <v>1183.1064100436788</v>
      </c>
      <c r="E195" s="781"/>
    </row>
    <row r="196" spans="1:5">
      <c r="A196">
        <v>0.24459683632677828</v>
      </c>
      <c r="B196">
        <f t="shared" si="4"/>
        <v>0.26959683632677828</v>
      </c>
      <c r="C196">
        <v>1210.7579943218441</v>
      </c>
      <c r="D196" s="781">
        <f t="shared" si="5"/>
        <v>1183.7983106891663</v>
      </c>
      <c r="E196" s="781"/>
    </row>
    <row r="197" spans="1:5">
      <c r="A197">
        <v>0.245809074088123</v>
      </c>
      <c r="B197">
        <f t="shared" ref="B197:B260" si="6">A197+0.025</f>
        <v>0.27080907408812299</v>
      </c>
      <c r="C197">
        <v>1211.5686726800438</v>
      </c>
      <c r="D197" s="781">
        <f t="shared" ref="D197:D260" si="7">C197-100*B197</f>
        <v>1184.4877652712316</v>
      </c>
      <c r="E197" s="781"/>
    </row>
    <row r="198" spans="1:5">
      <c r="A198">
        <v>0.24702106615308306</v>
      </c>
      <c r="B198">
        <f t="shared" si="6"/>
        <v>0.27202106615308308</v>
      </c>
      <c r="C198">
        <v>1212.3768788685795</v>
      </c>
      <c r="D198" s="781">
        <f t="shared" si="7"/>
        <v>1185.1747722532712</v>
      </c>
      <c r="E198" s="781"/>
    </row>
    <row r="199" spans="1:5">
      <c r="A199">
        <v>0.24823281347574425</v>
      </c>
      <c r="B199">
        <f t="shared" si="6"/>
        <v>0.27323281347574424</v>
      </c>
      <c r="C199">
        <v>1213.1826114518601</v>
      </c>
      <c r="D199" s="781">
        <f t="shared" si="7"/>
        <v>1185.8593301042856</v>
      </c>
      <c r="E199" s="781"/>
    </row>
    <row r="200" spans="1:5">
      <c r="A200">
        <v>0.24944431700845107</v>
      </c>
      <c r="B200">
        <f t="shared" si="6"/>
        <v>0.27444431700845107</v>
      </c>
      <c r="C200">
        <v>1213.9858689995644</v>
      </c>
      <c r="D200" s="781">
        <f t="shared" si="7"/>
        <v>1186.5414372987193</v>
      </c>
      <c r="E200" s="781"/>
    </row>
    <row r="201" spans="1:5">
      <c r="A201">
        <v>0.25065557770181557</v>
      </c>
      <c r="B201">
        <f t="shared" si="6"/>
        <v>0.27565557770181559</v>
      </c>
      <c r="C201">
        <v>1214.7866500871125</v>
      </c>
      <c r="D201" s="781">
        <f t="shared" si="7"/>
        <v>1187.2210923169309</v>
      </c>
      <c r="E201" s="781"/>
    </row>
    <row r="202" spans="1:5">
      <c r="A202">
        <v>0.25186659650472598</v>
      </c>
      <c r="B202">
        <f t="shared" si="6"/>
        <v>0.276866596504726</v>
      </c>
      <c r="C202">
        <v>1215.5849532951511</v>
      </c>
      <c r="D202" s="781">
        <f t="shared" si="7"/>
        <v>1187.8982936446785</v>
      </c>
      <c r="E202" s="781"/>
    </row>
    <row r="203" spans="1:5">
      <c r="A203">
        <v>0.25307737436435551</v>
      </c>
      <c r="B203">
        <f t="shared" si="6"/>
        <v>0.27807737436435553</v>
      </c>
      <c r="C203">
        <v>1216.3807772097791</v>
      </c>
      <c r="D203" s="781">
        <f t="shared" si="7"/>
        <v>1188.5730397733437</v>
      </c>
      <c r="E203" s="781"/>
    </row>
    <row r="204" spans="1:5">
      <c r="A204">
        <v>0.25428791222617081</v>
      </c>
      <c r="B204">
        <f t="shared" si="6"/>
        <v>0.27928791222617083</v>
      </c>
      <c r="C204">
        <v>1217.1741204226216</v>
      </c>
      <c r="D204" s="781">
        <f t="shared" si="7"/>
        <v>1189.2453292000046</v>
      </c>
      <c r="E204" s="781"/>
    </row>
    <row r="205" spans="1:5">
      <c r="A205">
        <v>0.25549821103394077</v>
      </c>
      <c r="B205">
        <f t="shared" si="6"/>
        <v>0.28049821103394079</v>
      </c>
      <c r="C205">
        <v>1217.9649815306602</v>
      </c>
      <c r="D205" s="781">
        <f t="shared" si="7"/>
        <v>1189.9151604272661</v>
      </c>
      <c r="E205" s="781"/>
    </row>
    <row r="206" spans="1:5">
      <c r="A206">
        <v>0.25670827172974503</v>
      </c>
      <c r="B206">
        <f t="shared" si="6"/>
        <v>0.28170827172974505</v>
      </c>
      <c r="C206">
        <v>1218.7533591361694</v>
      </c>
      <c r="D206" s="781">
        <f t="shared" si="7"/>
        <v>1190.5825319631949</v>
      </c>
      <c r="E206" s="781"/>
    </row>
    <row r="207" spans="1:5">
      <c r="A207">
        <v>0.2579180952539824</v>
      </c>
      <c r="B207">
        <f t="shared" si="6"/>
        <v>0.28291809525398243</v>
      </c>
      <c r="C207">
        <v>1219.5392518469462</v>
      </c>
      <c r="D207" s="781">
        <f t="shared" si="7"/>
        <v>1191.2474423215479</v>
      </c>
      <c r="E207" s="781"/>
    </row>
    <row r="208" spans="1:5">
      <c r="A208">
        <v>0.2591276825453796</v>
      </c>
      <c r="B208">
        <f t="shared" si="6"/>
        <v>0.28412768254537962</v>
      </c>
      <c r="C208">
        <v>1220.3226582760922</v>
      </c>
      <c r="D208" s="781">
        <f t="shared" si="7"/>
        <v>1191.9098900215542</v>
      </c>
      <c r="E208" s="781"/>
    </row>
    <row r="209" spans="1:5">
      <c r="A209">
        <v>0.26033703454099949</v>
      </c>
      <c r="B209">
        <f t="shared" si="6"/>
        <v>0.28533703454099951</v>
      </c>
      <c r="C209">
        <v>1221.1035770421392</v>
      </c>
      <c r="D209" s="781">
        <f t="shared" si="7"/>
        <v>1192.5698735880394</v>
      </c>
      <c r="E209" s="781"/>
    </row>
    <row r="210" spans="1:5">
      <c r="A210">
        <v>0.2615461521762496</v>
      </c>
      <c r="B210">
        <f t="shared" si="6"/>
        <v>0.28654615217624962</v>
      </c>
      <c r="C210">
        <v>1221.8820067689096</v>
      </c>
      <c r="D210" s="781">
        <f t="shared" si="7"/>
        <v>1193.2273915512847</v>
      </c>
      <c r="E210" s="781"/>
    </row>
    <row r="211" spans="1:5">
      <c r="A211">
        <v>0.26275503638489062</v>
      </c>
      <c r="B211">
        <f t="shared" si="6"/>
        <v>0.28775503638489064</v>
      </c>
      <c r="C211">
        <v>1222.6579460856281</v>
      </c>
      <c r="D211" s="781">
        <f t="shared" si="7"/>
        <v>1193.8824424471391</v>
      </c>
      <c r="E211" s="781"/>
    </row>
    <row r="212" spans="1:5">
      <c r="A212">
        <v>0.26396368809904464</v>
      </c>
      <c r="B212">
        <f t="shared" si="6"/>
        <v>0.28896368809904466</v>
      </c>
      <c r="C212">
        <v>1223.4313936268945</v>
      </c>
      <c r="D212" s="781">
        <f t="shared" si="7"/>
        <v>1194.53502481699</v>
      </c>
      <c r="E212" s="781"/>
    </row>
    <row r="213" spans="1:5">
      <c r="A213">
        <v>0.26517210824920351</v>
      </c>
      <c r="B213">
        <f t="shared" si="6"/>
        <v>0.29017210824920353</v>
      </c>
      <c r="C213">
        <v>1224.202348032451</v>
      </c>
      <c r="D213" s="781">
        <f t="shared" si="7"/>
        <v>1195.1851372075307</v>
      </c>
      <c r="E213" s="781"/>
    </row>
    <row r="214" spans="1:5">
      <c r="A214">
        <v>0.26638029776423722</v>
      </c>
      <c r="B214">
        <f t="shared" si="6"/>
        <v>0.29138029776423724</v>
      </c>
      <c r="C214">
        <v>1224.970807947469</v>
      </c>
      <c r="D214" s="781">
        <f t="shared" si="7"/>
        <v>1195.8327781710452</v>
      </c>
      <c r="E214" s="781"/>
    </row>
    <row r="215" spans="1:5">
      <c r="A215">
        <v>0.26758825757140203</v>
      </c>
      <c r="B215">
        <f t="shared" si="6"/>
        <v>0.29258825757140206</v>
      </c>
      <c r="C215">
        <v>1225.7367720225409</v>
      </c>
      <c r="D215" s="781">
        <f t="shared" si="7"/>
        <v>1196.4779462654008</v>
      </c>
      <c r="E215" s="781"/>
    </row>
    <row r="216" spans="1:5">
      <c r="A216">
        <v>0.26879598859634879</v>
      </c>
      <c r="B216">
        <f t="shared" si="6"/>
        <v>0.29379598859634881</v>
      </c>
      <c r="C216">
        <v>1226.500238913399</v>
      </c>
      <c r="D216" s="781">
        <f t="shared" si="7"/>
        <v>1197.1206400537642</v>
      </c>
      <c r="E216" s="781"/>
    </row>
    <row r="217" spans="1:5">
      <c r="A217">
        <v>0.2700034917631311</v>
      </c>
      <c r="B217">
        <f t="shared" si="6"/>
        <v>0.29500349176313112</v>
      </c>
      <c r="C217">
        <v>1227.2612072811762</v>
      </c>
      <c r="D217" s="781">
        <f t="shared" si="7"/>
        <v>1197.760858104863</v>
      </c>
      <c r="E217" s="781"/>
    </row>
    <row r="218" spans="1:5">
      <c r="A218">
        <v>0.27121076799421356</v>
      </c>
      <c r="B218">
        <f t="shared" si="6"/>
        <v>0.29621076799421359</v>
      </c>
      <c r="C218">
        <v>1228.0196757921622</v>
      </c>
      <c r="D218" s="781">
        <f t="shared" si="7"/>
        <v>1198.3985989927407</v>
      </c>
      <c r="E218" s="781"/>
    </row>
    <row r="219" spans="1:5">
      <c r="A219">
        <v>0.27241781821047983</v>
      </c>
      <c r="B219">
        <f t="shared" si="6"/>
        <v>0.29741781821047986</v>
      </c>
      <c r="C219">
        <v>1228.7756431179942</v>
      </c>
      <c r="D219" s="781">
        <f t="shared" si="7"/>
        <v>1199.0338612969463</v>
      </c>
      <c r="E219" s="781"/>
    </row>
    <row r="220" spans="1:5">
      <c r="A220">
        <v>0.27362464333124065</v>
      </c>
      <c r="B220">
        <f t="shared" si="6"/>
        <v>0.29862464333124067</v>
      </c>
      <c r="C220">
        <v>1229.5291079356043</v>
      </c>
      <c r="D220" s="781">
        <f t="shared" si="7"/>
        <v>1199.6666436024802</v>
      </c>
      <c r="E220" s="781"/>
    </row>
    <row r="221" spans="1:5">
      <c r="A221">
        <v>0.2748312442742421</v>
      </c>
      <c r="B221">
        <f t="shared" si="6"/>
        <v>0.29983124427424213</v>
      </c>
      <c r="C221">
        <v>1230.2800689271226</v>
      </c>
      <c r="D221" s="781">
        <f t="shared" si="7"/>
        <v>1200.2969444996984</v>
      </c>
      <c r="E221" s="781"/>
    </row>
    <row r="222" spans="1:5">
      <c r="A222">
        <v>0.2760376219556735</v>
      </c>
      <c r="B222">
        <f t="shared" si="6"/>
        <v>0.30103762195567352</v>
      </c>
      <c r="C222">
        <v>1231.0285247798615</v>
      </c>
      <c r="D222" s="781">
        <f t="shared" si="7"/>
        <v>1200.9247625842943</v>
      </c>
      <c r="E222" s="781"/>
    </row>
    <row r="223" spans="1:5">
      <c r="A223">
        <v>0.27724377729017546</v>
      </c>
      <c r="B223">
        <f t="shared" si="6"/>
        <v>0.30224377729017549</v>
      </c>
      <c r="C223">
        <v>1231.7744741865417</v>
      </c>
      <c r="D223" s="781">
        <f t="shared" si="7"/>
        <v>1201.5500964575242</v>
      </c>
      <c r="E223" s="781"/>
    </row>
    <row r="224" spans="1:5">
      <c r="A224">
        <v>0.27844971119084788</v>
      </c>
      <c r="B224">
        <f t="shared" si="6"/>
        <v>0.3034497111908479</v>
      </c>
      <c r="C224">
        <v>1232.5179158448752</v>
      </c>
      <c r="D224" s="781">
        <f t="shared" si="7"/>
        <v>1202.1729447257903</v>
      </c>
      <c r="E224" s="781"/>
    </row>
    <row r="225" spans="1:5">
      <c r="A225">
        <v>0.27965542456925779</v>
      </c>
      <c r="B225">
        <f t="shared" si="6"/>
        <v>0.30465542456925782</v>
      </c>
      <c r="C225">
        <v>1233.2588484580126</v>
      </c>
      <c r="D225" s="781">
        <f t="shared" si="7"/>
        <v>1202.7933060010869</v>
      </c>
      <c r="E225" s="781"/>
    </row>
    <row r="226" spans="1:5">
      <c r="A226">
        <v>0.28086091833544735</v>
      </c>
      <c r="B226">
        <f t="shared" si="6"/>
        <v>0.30586091833544737</v>
      </c>
      <c r="C226">
        <v>1233.9972707341728</v>
      </c>
      <c r="D226" s="781">
        <f t="shared" si="7"/>
        <v>1203.4111789006281</v>
      </c>
      <c r="E226" s="781"/>
    </row>
    <row r="227" spans="1:5">
      <c r="A227">
        <v>0.28206619339794176</v>
      </c>
      <c r="B227">
        <f t="shared" si="6"/>
        <v>0.30706619339794178</v>
      </c>
      <c r="C227">
        <v>1234.7331813867843</v>
      </c>
      <c r="D227" s="781">
        <f t="shared" si="7"/>
        <v>1204.0265620469902</v>
      </c>
      <c r="E227" s="781"/>
    </row>
    <row r="228" spans="1:5">
      <c r="A228">
        <v>0.28327125066375702</v>
      </c>
      <c r="B228">
        <f t="shared" si="6"/>
        <v>0.30827125066375705</v>
      </c>
      <c r="C228">
        <v>1235.4665791345099</v>
      </c>
      <c r="D228" s="781">
        <f t="shared" si="7"/>
        <v>1204.6394540681342</v>
      </c>
      <c r="E228" s="781"/>
    </row>
    <row r="229" spans="1:5">
      <c r="A229">
        <v>0.28447609103840782</v>
      </c>
      <c r="B229">
        <f t="shared" si="6"/>
        <v>0.30947609103840784</v>
      </c>
      <c r="C229">
        <v>1236.1974627011082</v>
      </c>
      <c r="D229" s="781">
        <f t="shared" si="7"/>
        <v>1205.2498535972675</v>
      </c>
      <c r="E229" s="781"/>
    </row>
    <row r="230" spans="1:5">
      <c r="A230">
        <v>0.28568071542591528</v>
      </c>
      <c r="B230">
        <f t="shared" si="6"/>
        <v>0.3106807154259153</v>
      </c>
      <c r="C230">
        <v>1236.9258308156084</v>
      </c>
      <c r="D230" s="781">
        <f t="shared" si="7"/>
        <v>1205.8577592730169</v>
      </c>
      <c r="E230" s="781"/>
    </row>
    <row r="231" spans="1:5">
      <c r="A231">
        <v>0.28688512472881472</v>
      </c>
      <c r="B231">
        <f t="shared" si="6"/>
        <v>0.31188512472881474</v>
      </c>
      <c r="C231">
        <v>1237.6516822121746</v>
      </c>
      <c r="D231" s="781">
        <f t="shared" si="7"/>
        <v>1206.4631697392931</v>
      </c>
      <c r="E231" s="781"/>
    </row>
    <row r="232" spans="1:5">
      <c r="A232">
        <v>0.28808931984816344</v>
      </c>
      <c r="B232">
        <f t="shared" si="6"/>
        <v>0.31308931984816346</v>
      </c>
      <c r="C232">
        <v>1238.375015630015</v>
      </c>
      <c r="D232" s="781">
        <f t="shared" si="7"/>
        <v>1207.0660836451987</v>
      </c>
      <c r="E232" s="781"/>
    </row>
    <row r="233" spans="1:5">
      <c r="A233">
        <v>0.28929330168354833</v>
      </c>
      <c r="B233">
        <f t="shared" si="6"/>
        <v>0.31429330168354835</v>
      </c>
      <c r="C233">
        <v>1239.095829813592</v>
      </c>
      <c r="D233" s="781">
        <f t="shared" si="7"/>
        <v>1207.6664996452371</v>
      </c>
      <c r="E233" s="781"/>
    </row>
    <row r="234" spans="1:5">
      <c r="A234">
        <v>0.2904970711330937</v>
      </c>
      <c r="B234">
        <f t="shared" si="6"/>
        <v>0.31549707113309372</v>
      </c>
      <c r="C234">
        <v>1239.8141235124976</v>
      </c>
      <c r="D234" s="781">
        <f t="shared" si="7"/>
        <v>1208.2644163991883</v>
      </c>
      <c r="E234" s="781"/>
    </row>
    <row r="235" spans="1:5">
      <c r="A235">
        <v>0.29170062909346867</v>
      </c>
      <c r="B235">
        <f t="shared" si="6"/>
        <v>0.31670062909346869</v>
      </c>
      <c r="C235">
        <v>1240.5298954813695</v>
      </c>
      <c r="D235" s="781">
        <f t="shared" si="7"/>
        <v>1208.8598325720227</v>
      </c>
      <c r="E235" s="781"/>
    </row>
    <row r="236" spans="1:5">
      <c r="A236">
        <v>0.29290397645989497</v>
      </c>
      <c r="B236">
        <f t="shared" si="6"/>
        <v>0.31790397645989499</v>
      </c>
      <c r="C236">
        <v>1241.2431444800156</v>
      </c>
      <c r="D236" s="781">
        <f t="shared" si="7"/>
        <v>1209.4527468340261</v>
      </c>
      <c r="E236" s="781"/>
    </row>
    <row r="237" spans="1:5">
      <c r="A237">
        <v>0.29410711412615453</v>
      </c>
      <c r="B237">
        <f t="shared" si="6"/>
        <v>0.31910711412615456</v>
      </c>
      <c r="C237">
        <v>1241.9538692733377</v>
      </c>
      <c r="D237" s="781">
        <f t="shared" si="7"/>
        <v>1210.0431578607222</v>
      </c>
      <c r="E237" s="781"/>
    </row>
    <row r="238" spans="1:5">
      <c r="A238">
        <v>0.29531004298459695</v>
      </c>
      <c r="B238">
        <f t="shared" si="6"/>
        <v>0.32031004298459698</v>
      </c>
      <c r="C238">
        <v>1242.6620686313047</v>
      </c>
      <c r="D238" s="781">
        <f t="shared" si="7"/>
        <v>1210.631064332845</v>
      </c>
      <c r="E238" s="781"/>
    </row>
    <row r="239" spans="1:5">
      <c r="A239">
        <v>0.29651276392614706</v>
      </c>
      <c r="B239">
        <f t="shared" si="6"/>
        <v>0.32151276392614708</v>
      </c>
      <c r="C239">
        <v>1243.3677413290334</v>
      </c>
      <c r="D239" s="781">
        <f t="shared" si="7"/>
        <v>1211.2164649364186</v>
      </c>
      <c r="E239" s="781"/>
    </row>
    <row r="240" spans="1:5">
      <c r="A240">
        <v>0.29771527784031238</v>
      </c>
      <c r="B240">
        <f t="shared" si="6"/>
        <v>0.3227152778403124</v>
      </c>
      <c r="C240">
        <v>1244.0708861467574</v>
      </c>
      <c r="D240" s="781">
        <f t="shared" si="7"/>
        <v>1211.7993583627263</v>
      </c>
      <c r="E240" s="781"/>
    </row>
    <row r="241" spans="1:5">
      <c r="A241">
        <v>0.29891758561519066</v>
      </c>
      <c r="B241">
        <f t="shared" si="6"/>
        <v>0.32391758561519068</v>
      </c>
      <c r="C241">
        <v>1244.7715018695535</v>
      </c>
      <c r="D241" s="781">
        <f t="shared" si="7"/>
        <v>1212.3797433080344</v>
      </c>
      <c r="E241" s="781"/>
    </row>
    <row r="242" spans="1:5">
      <c r="A242">
        <v>0.3001196881374773</v>
      </c>
      <c r="B242">
        <f t="shared" si="6"/>
        <v>0.32511968813747733</v>
      </c>
      <c r="C242">
        <v>1245.469587287856</v>
      </c>
      <c r="D242" s="781">
        <f t="shared" si="7"/>
        <v>1212.9576184741084</v>
      </c>
      <c r="E242" s="781"/>
    </row>
    <row r="243" spans="1:5">
      <c r="A243">
        <v>0.30132158629247274</v>
      </c>
      <c r="B243">
        <f t="shared" si="6"/>
        <v>0.32632158629247277</v>
      </c>
      <c r="C243">
        <v>1246.1651411969581</v>
      </c>
      <c r="D243" s="781">
        <f t="shared" si="7"/>
        <v>1213.5329825677109</v>
      </c>
      <c r="E243" s="781"/>
    </row>
    <row r="244" spans="1:5">
      <c r="A244">
        <v>0.30252328096408981</v>
      </c>
      <c r="B244">
        <f t="shared" si="6"/>
        <v>0.32752328096408984</v>
      </c>
      <c r="C244">
        <v>1246.85816239731</v>
      </c>
      <c r="D244" s="781">
        <f t="shared" si="7"/>
        <v>1214.1058343009011</v>
      </c>
      <c r="E244" s="781"/>
    </row>
    <row r="245" spans="1:5">
      <c r="A245">
        <v>0.30372477303486123</v>
      </c>
      <c r="B245">
        <f t="shared" si="6"/>
        <v>0.32872477303486125</v>
      </c>
      <c r="C245">
        <v>1247.5486496942613</v>
      </c>
      <c r="D245" s="781">
        <f t="shared" si="7"/>
        <v>1214.676172390775</v>
      </c>
      <c r="E245" s="781"/>
    </row>
    <row r="246" spans="1:5">
      <c r="A246">
        <v>0.30492606338594674</v>
      </c>
      <c r="B246">
        <f t="shared" si="6"/>
        <v>0.32992606338594677</v>
      </c>
      <c r="C246">
        <v>1248.2366018983153</v>
      </c>
      <c r="D246" s="781">
        <f t="shared" si="7"/>
        <v>1215.2439955597206</v>
      </c>
      <c r="E246" s="781"/>
    </row>
    <row r="247" spans="1:5">
      <c r="A247">
        <v>0.30612715289714054</v>
      </c>
      <c r="B247">
        <f t="shared" si="6"/>
        <v>0.33112715289714056</v>
      </c>
      <c r="C247">
        <v>1248.9220178249875</v>
      </c>
      <c r="D247" s="781">
        <f t="shared" si="7"/>
        <v>1215.8093025352734</v>
      </c>
      <c r="E247" s="781"/>
    </row>
    <row r="248" spans="1:5">
      <c r="A248">
        <v>0.30732804244687856</v>
      </c>
      <c r="B248">
        <f t="shared" si="6"/>
        <v>0.33232804244687858</v>
      </c>
      <c r="C248">
        <v>1249.6048962947737</v>
      </c>
      <c r="D248" s="781">
        <f t="shared" si="7"/>
        <v>1216.3720920500857</v>
      </c>
      <c r="E248" s="781"/>
    </row>
    <row r="249" spans="1:5">
      <c r="A249">
        <v>0.3085287329122457</v>
      </c>
      <c r="B249">
        <f t="shared" si="6"/>
        <v>0.33352873291224572</v>
      </c>
      <c r="C249">
        <v>1250.2852361330961</v>
      </c>
      <c r="D249" s="781">
        <f t="shared" si="7"/>
        <v>1216.9323628418715</v>
      </c>
      <c r="E249" s="781"/>
    </row>
    <row r="250" spans="1:5">
      <c r="A250">
        <v>0.30972922516898305</v>
      </c>
      <c r="B250">
        <f t="shared" si="6"/>
        <v>0.33472922516898307</v>
      </c>
      <c r="C250">
        <v>1250.9630361705156</v>
      </c>
      <c r="D250" s="781">
        <f t="shared" si="7"/>
        <v>1217.4901136536173</v>
      </c>
      <c r="E250" s="781"/>
    </row>
    <row r="251" spans="1:5">
      <c r="A251">
        <v>0.31092952009149505</v>
      </c>
      <c r="B251">
        <f t="shared" si="6"/>
        <v>0.33592952009149507</v>
      </c>
      <c r="C251">
        <v>1251.6382952424815</v>
      </c>
      <c r="D251" s="781">
        <f t="shared" si="7"/>
        <v>1218.045343233332</v>
      </c>
      <c r="E251" s="781"/>
    </row>
    <row r="252" spans="1:5">
      <c r="A252">
        <v>0.3121296185528567</v>
      </c>
      <c r="B252">
        <f t="shared" si="6"/>
        <v>0.33712961855285672</v>
      </c>
      <c r="C252">
        <v>1252.3110121894822</v>
      </c>
      <c r="D252" s="781">
        <f t="shared" si="7"/>
        <v>1218.5980503341966</v>
      </c>
      <c r="E252" s="781"/>
    </row>
    <row r="253" spans="1:5">
      <c r="A253">
        <v>0.31332952142482068</v>
      </c>
      <c r="B253">
        <f t="shared" si="6"/>
        <v>0.3383295214248207</v>
      </c>
      <c r="C253">
        <v>1252.9811858569028</v>
      </c>
      <c r="D253" s="781">
        <f t="shared" si="7"/>
        <v>1219.1482337144207</v>
      </c>
      <c r="E253" s="781"/>
    </row>
    <row r="254" spans="1:5">
      <c r="A254">
        <v>0.31452922957782453</v>
      </c>
      <c r="B254">
        <f t="shared" si="6"/>
        <v>0.33952922957782455</v>
      </c>
      <c r="C254">
        <v>1253.6488150951807</v>
      </c>
      <c r="D254" s="781">
        <f t="shared" si="7"/>
        <v>1219.6958921373982</v>
      </c>
      <c r="E254" s="781"/>
    </row>
    <row r="255" spans="1:5">
      <c r="A255">
        <v>0.3157287438809977</v>
      </c>
      <c r="B255">
        <f t="shared" si="6"/>
        <v>0.34072874388099772</v>
      </c>
      <c r="C255">
        <v>1254.3138987596501</v>
      </c>
      <c r="D255" s="781">
        <f t="shared" si="7"/>
        <v>1220.2410243715503</v>
      </c>
      <c r="E255" s="781"/>
    </row>
    <row r="256" spans="1:5">
      <c r="A256">
        <v>0.31692806520216865</v>
      </c>
      <c r="B256">
        <f t="shared" si="6"/>
        <v>0.34192806520216867</v>
      </c>
      <c r="C256">
        <v>1254.9764357106217</v>
      </c>
      <c r="D256" s="781">
        <f t="shared" si="7"/>
        <v>1220.7836291904048</v>
      </c>
      <c r="E256" s="781"/>
    </row>
    <row r="257" spans="1:5">
      <c r="A257">
        <v>0.31812719440787179</v>
      </c>
      <c r="B257">
        <f t="shared" si="6"/>
        <v>0.34312719440787182</v>
      </c>
      <c r="C257">
        <v>1255.6364248132886</v>
      </c>
      <c r="D257" s="781">
        <f t="shared" si="7"/>
        <v>1221.3237053725015</v>
      </c>
      <c r="E257" s="781"/>
    </row>
    <row r="258" spans="1:5">
      <c r="A258">
        <v>0.31932613236335461</v>
      </c>
      <c r="B258">
        <f t="shared" si="6"/>
        <v>0.34432613236335463</v>
      </c>
      <c r="C258">
        <v>1256.2938649378827</v>
      </c>
      <c r="D258" s="781">
        <f t="shared" si="7"/>
        <v>1221.8612517015472</v>
      </c>
      <c r="E258" s="781"/>
    </row>
    <row r="259" spans="1:5">
      <c r="A259">
        <v>0.32052487993258466</v>
      </c>
      <c r="B259">
        <f t="shared" si="6"/>
        <v>0.34552487993258468</v>
      </c>
      <c r="C259">
        <v>1256.9487549593964</v>
      </c>
      <c r="D259" s="781">
        <f t="shared" si="7"/>
        <v>1222.396266966138</v>
      </c>
      <c r="E259" s="781"/>
    </row>
    <row r="260" spans="1:5">
      <c r="A260">
        <v>0.32172343797825648</v>
      </c>
      <c r="B260">
        <f t="shared" si="6"/>
        <v>0.3467234379782565</v>
      </c>
      <c r="C260">
        <v>1257.6010937578883</v>
      </c>
      <c r="D260" s="781">
        <f t="shared" si="7"/>
        <v>1222.9287499600628</v>
      </c>
      <c r="E260" s="781"/>
    </row>
    <row r="261" spans="1:5">
      <c r="A261">
        <v>0.3229218073617986</v>
      </c>
      <c r="B261">
        <f t="shared" ref="B261:B324" si="8">A261+0.025</f>
        <v>0.34792180736179862</v>
      </c>
      <c r="C261">
        <v>1258.250880218287</v>
      </c>
      <c r="D261" s="781">
        <f t="shared" ref="D261:D324" si="9">C261-100*B261</f>
        <v>1223.458699482107</v>
      </c>
      <c r="E261" s="781"/>
    </row>
    <row r="262" spans="1:5">
      <c r="A262">
        <v>0.32411998894338034</v>
      </c>
      <c r="B262">
        <f t="shared" si="8"/>
        <v>0.34911998894338037</v>
      </c>
      <c r="C262">
        <v>1258.8981132303975</v>
      </c>
      <c r="D262" s="781">
        <f t="shared" si="9"/>
        <v>1223.9861143360595</v>
      </c>
      <c r="E262" s="781"/>
    </row>
    <row r="263" spans="1:5">
      <c r="A263">
        <v>0.32531798358191893</v>
      </c>
      <c r="B263">
        <f t="shared" si="8"/>
        <v>0.35031798358191896</v>
      </c>
      <c r="C263">
        <v>1259.5427916888957</v>
      </c>
      <c r="D263" s="781">
        <f t="shared" si="9"/>
        <v>1224.5109933307037</v>
      </c>
      <c r="E263" s="781"/>
    </row>
    <row r="264" spans="1:5">
      <c r="A264">
        <v>0.32651579213508608</v>
      </c>
      <c r="B264">
        <f t="shared" si="8"/>
        <v>0.3515157921350861</v>
      </c>
      <c r="C264">
        <v>1260.1849144933365</v>
      </c>
      <c r="D264" s="781">
        <f t="shared" si="9"/>
        <v>1225.033335279828</v>
      </c>
      <c r="E264" s="781"/>
    </row>
    <row r="265" spans="1:5">
      <c r="A265">
        <v>0.32771341545931515</v>
      </c>
      <c r="B265">
        <f t="shared" si="8"/>
        <v>0.35271341545931517</v>
      </c>
      <c r="C265">
        <v>1260.8244805482352</v>
      </c>
      <c r="D265" s="781">
        <f t="shared" si="9"/>
        <v>1225.5531390023036</v>
      </c>
      <c r="E265" s="781"/>
    </row>
    <row r="266" spans="1:5">
      <c r="A266">
        <v>0.32891085440980766</v>
      </c>
      <c r="B266">
        <f t="shared" si="8"/>
        <v>0.35391085440980768</v>
      </c>
      <c r="C266">
        <v>1261.4614887629409</v>
      </c>
      <c r="D266" s="781">
        <f t="shared" si="9"/>
        <v>1226.0704033219602</v>
      </c>
      <c r="E266" s="781"/>
    </row>
    <row r="267" spans="1:5">
      <c r="A267">
        <v>0.33010810984054034</v>
      </c>
      <c r="B267">
        <f t="shared" si="8"/>
        <v>0.35510810984054036</v>
      </c>
      <c r="C267">
        <v>1262.0959380516304</v>
      </c>
      <c r="D267" s="781">
        <f t="shared" si="9"/>
        <v>1226.5851270675764</v>
      </c>
      <c r="E267" s="781"/>
    </row>
    <row r="268" spans="1:5">
      <c r="A268">
        <v>0.33130518260427178</v>
      </c>
      <c r="B268">
        <f t="shared" si="8"/>
        <v>0.3563051826042718</v>
      </c>
      <c r="C268">
        <v>1262.7278273333397</v>
      </c>
      <c r="D268" s="781">
        <f t="shared" si="9"/>
        <v>1227.0973090729126</v>
      </c>
      <c r="E268" s="781"/>
    </row>
    <row r="269" spans="1:5">
      <c r="A269">
        <v>0.33250207355254924</v>
      </c>
      <c r="B269">
        <f t="shared" si="8"/>
        <v>0.35750207355254926</v>
      </c>
      <c r="C269">
        <v>1263.3571555319104</v>
      </c>
      <c r="D269" s="781">
        <f t="shared" si="9"/>
        <v>1227.6069481766554</v>
      </c>
      <c r="E269" s="781"/>
    </row>
    <row r="270" spans="1:5">
      <c r="A270">
        <v>0.3336987835357153</v>
      </c>
      <c r="B270">
        <f t="shared" si="8"/>
        <v>0.35869878353571533</v>
      </c>
      <c r="C270">
        <v>1263.9839215761885</v>
      </c>
      <c r="D270" s="781">
        <f t="shared" si="9"/>
        <v>1228.1140432226171</v>
      </c>
      <c r="E270" s="781"/>
    </row>
    <row r="271" spans="1:5">
      <c r="A271">
        <v>0.33489531340291467</v>
      </c>
      <c r="B271">
        <f t="shared" si="8"/>
        <v>0.3598953134029147</v>
      </c>
      <c r="C271">
        <v>1264.6081243996648</v>
      </c>
      <c r="D271" s="781">
        <f t="shared" si="9"/>
        <v>1228.6185930593733</v>
      </c>
      <c r="E271" s="781"/>
    </row>
    <row r="272" spans="1:5">
      <c r="A272">
        <v>0.33609166400210083</v>
      </c>
      <c r="B272">
        <f t="shared" si="8"/>
        <v>0.36109166400210085</v>
      </c>
      <c r="C272">
        <v>1265.2297629407531</v>
      </c>
      <c r="D272" s="781">
        <f t="shared" si="9"/>
        <v>1229.1205965405429</v>
      </c>
      <c r="E272" s="781"/>
    </row>
    <row r="273" spans="1:5">
      <c r="A273">
        <v>0.33728783618004265</v>
      </c>
      <c r="B273">
        <f t="shared" si="8"/>
        <v>0.36228783618004268</v>
      </c>
      <c r="C273">
        <v>1265.8488361426498</v>
      </c>
      <c r="D273" s="781">
        <f t="shared" si="9"/>
        <v>1229.6200525246456</v>
      </c>
      <c r="E273" s="781"/>
    </row>
    <row r="274" spans="1:5">
      <c r="A274">
        <v>0.33848383078233107</v>
      </c>
      <c r="B274">
        <f t="shared" si="8"/>
        <v>0.3634838307823311</v>
      </c>
      <c r="C274">
        <v>1266.4653429533473</v>
      </c>
      <c r="D274" s="781">
        <f t="shared" si="9"/>
        <v>1230.1169598751142</v>
      </c>
      <c r="E274" s="781"/>
    </row>
    <row r="275" spans="1:5">
      <c r="A275">
        <v>0.33967964865338574</v>
      </c>
      <c r="B275">
        <f t="shared" si="8"/>
        <v>0.36467964865338576</v>
      </c>
      <c r="C275">
        <v>1267.0792823257484</v>
      </c>
      <c r="D275" s="781">
        <f t="shared" si="9"/>
        <v>1230.6113174604097</v>
      </c>
      <c r="E275" s="781"/>
    </row>
    <row r="276" spans="1:5">
      <c r="A276">
        <v>0.34087529063646155</v>
      </c>
      <c r="B276">
        <f t="shared" si="8"/>
        <v>0.36587529063646157</v>
      </c>
      <c r="C276">
        <v>1267.6906532174291</v>
      </c>
      <c r="D276" s="781">
        <f t="shared" si="9"/>
        <v>1231.103124153783</v>
      </c>
      <c r="E276" s="781"/>
    </row>
    <row r="277" spans="1:5">
      <c r="A277">
        <v>0.34207075757365529</v>
      </c>
      <c r="B277">
        <f t="shared" si="8"/>
        <v>0.36707075757365532</v>
      </c>
      <c r="C277">
        <v>1268.2994545907077</v>
      </c>
      <c r="D277" s="781">
        <f t="shared" si="9"/>
        <v>1231.5923788333421</v>
      </c>
      <c r="E277" s="781"/>
    </row>
    <row r="278" spans="1:5">
      <c r="A278">
        <v>0.34326605030591212</v>
      </c>
      <c r="B278">
        <f t="shared" si="8"/>
        <v>0.36826605030591214</v>
      </c>
      <c r="C278">
        <v>1268.9056854128962</v>
      </c>
      <c r="D278" s="781">
        <f t="shared" si="9"/>
        <v>1232.0790803823049</v>
      </c>
      <c r="E278" s="781"/>
    </row>
    <row r="279" spans="1:5">
      <c r="A279">
        <v>0.34446116967303214</v>
      </c>
      <c r="B279">
        <f t="shared" si="8"/>
        <v>0.36946116967303216</v>
      </c>
      <c r="C279">
        <v>1269.5093446558571</v>
      </c>
      <c r="D279" s="781">
        <f t="shared" si="9"/>
        <v>1232.563227688554</v>
      </c>
      <c r="E279" s="781"/>
    </row>
    <row r="280" spans="1:5">
      <c r="A280">
        <v>0.34565611651367684</v>
      </c>
      <c r="B280">
        <f t="shared" si="8"/>
        <v>0.37065611651367686</v>
      </c>
      <c r="C280">
        <v>1270.1104312963942</v>
      </c>
      <c r="D280" s="781">
        <f t="shared" si="9"/>
        <v>1233.0448196450266</v>
      </c>
      <c r="E280" s="781"/>
    </row>
    <row r="281" spans="1:5">
      <c r="A281">
        <v>0.34685089166537569</v>
      </c>
      <c r="B281">
        <f t="shared" si="8"/>
        <v>0.37185089166537572</v>
      </c>
      <c r="C281">
        <v>1270.7089443159505</v>
      </c>
      <c r="D281" s="781">
        <f t="shared" si="9"/>
        <v>1233.5238551494128</v>
      </c>
      <c r="E281" s="781"/>
    </row>
    <row r="282" spans="1:5">
      <c r="A282">
        <v>0.34804549596453255</v>
      </c>
      <c r="B282">
        <f t="shared" si="8"/>
        <v>0.37304549596453257</v>
      </c>
      <c r="C282">
        <v>1271.3048827007738</v>
      </c>
      <c r="D282" s="781">
        <f t="shared" si="9"/>
        <v>1234.0003331043206</v>
      </c>
      <c r="E282" s="781"/>
    </row>
    <row r="283" spans="1:5">
      <c r="A283">
        <v>0.34923993024643207</v>
      </c>
      <c r="B283">
        <f t="shared" si="8"/>
        <v>0.3742399302464321</v>
      </c>
      <c r="C283">
        <v>1271.8982454418187</v>
      </c>
      <c r="D283" s="781">
        <f t="shared" si="9"/>
        <v>1234.4742524171756</v>
      </c>
      <c r="E283" s="781"/>
    </row>
    <row r="284" spans="1:5">
      <c r="A284">
        <v>0.35043419534524622</v>
      </c>
      <c r="B284">
        <f t="shared" si="8"/>
        <v>0.37543419534524625</v>
      </c>
      <c r="C284">
        <v>1272.4890315348498</v>
      </c>
      <c r="D284" s="781">
        <f t="shared" si="9"/>
        <v>1234.9456120003251</v>
      </c>
      <c r="E284" s="781"/>
    </row>
    <row r="285" spans="1:5">
      <c r="A285">
        <v>0.35162829209404056</v>
      </c>
      <c r="B285">
        <f t="shared" si="8"/>
        <v>0.37662829209404058</v>
      </c>
      <c r="C285">
        <v>1273.0772399803466</v>
      </c>
      <c r="D285" s="781">
        <f t="shared" si="9"/>
        <v>1235.4144107709426</v>
      </c>
      <c r="E285" s="781"/>
    </row>
    <row r="286" spans="1:5">
      <c r="A286">
        <v>0.35282222132478069</v>
      </c>
      <c r="B286">
        <f t="shared" si="8"/>
        <v>0.37782222132478072</v>
      </c>
      <c r="C286">
        <v>1273.6628697833701</v>
      </c>
      <c r="D286" s="781">
        <f t="shared" si="9"/>
        <v>1235.8806476508921</v>
      </c>
      <c r="E286" s="781"/>
    </row>
    <row r="287" spans="1:5">
      <c r="A287">
        <v>0.3540159838683386</v>
      </c>
      <c r="B287">
        <f t="shared" si="8"/>
        <v>0.37901598386833862</v>
      </c>
      <c r="C287">
        <v>1274.245919953966</v>
      </c>
      <c r="D287" s="781">
        <f t="shared" si="9"/>
        <v>1236.3443215671321</v>
      </c>
      <c r="E287" s="781"/>
    </row>
    <row r="288" spans="1:5">
      <c r="A288">
        <v>0.35520958055449903</v>
      </c>
      <c r="B288">
        <f t="shared" si="8"/>
        <v>0.38020958055449905</v>
      </c>
      <c r="C288">
        <v>1274.826389506638</v>
      </c>
      <c r="D288" s="781">
        <f t="shared" si="9"/>
        <v>1236.805431451188</v>
      </c>
      <c r="E288" s="781"/>
    </row>
    <row r="289" spans="1:5">
      <c r="A289">
        <v>0.3564030122119658</v>
      </c>
      <c r="B289">
        <f t="shared" si="8"/>
        <v>0.38140301221196582</v>
      </c>
      <c r="C289">
        <v>1275.4042774607628</v>
      </c>
      <c r="D289" s="781">
        <f t="shared" si="9"/>
        <v>1237.2639762395663</v>
      </c>
      <c r="E289" s="781"/>
    </row>
    <row r="290" spans="1:5">
      <c r="A290">
        <v>0.35759627966836804</v>
      </c>
      <c r="B290">
        <f t="shared" si="8"/>
        <v>0.38259627966836807</v>
      </c>
      <c r="C290">
        <v>1275.9795828403617</v>
      </c>
      <c r="D290" s="781">
        <f t="shared" si="9"/>
        <v>1237.7199548735248</v>
      </c>
      <c r="E290" s="781"/>
    </row>
    <row r="291" spans="1:5">
      <c r="A291">
        <v>0.35878938375026653</v>
      </c>
      <c r="B291">
        <f t="shared" si="8"/>
        <v>0.38378938375026656</v>
      </c>
      <c r="C291">
        <v>1276.5523046740955</v>
      </c>
      <c r="D291" s="781">
        <f t="shared" si="9"/>
        <v>1238.1733662990689</v>
      </c>
      <c r="E291" s="781"/>
    </row>
    <row r="292" spans="1:5">
      <c r="A292">
        <v>0.35998232528315999</v>
      </c>
      <c r="B292">
        <f t="shared" si="8"/>
        <v>0.38498232528316001</v>
      </c>
      <c r="C292">
        <v>1277.1224419953917</v>
      </c>
      <c r="D292" s="781">
        <f t="shared" si="9"/>
        <v>1238.6242094670756</v>
      </c>
      <c r="E292" s="781"/>
    </row>
    <row r="293" spans="1:5">
      <c r="A293">
        <v>0.36117510509149114</v>
      </c>
      <c r="B293">
        <f t="shared" si="8"/>
        <v>0.38617510509149117</v>
      </c>
      <c r="C293">
        <v>1277.6899938423178</v>
      </c>
      <c r="D293" s="781">
        <f t="shared" si="9"/>
        <v>1239.0724833331687</v>
      </c>
      <c r="E293" s="781"/>
    </row>
    <row r="294" spans="1:5">
      <c r="A294">
        <v>0.36236772399865314</v>
      </c>
      <c r="B294">
        <f t="shared" si="8"/>
        <v>0.38736772399865316</v>
      </c>
      <c r="C294">
        <v>1278.2549592575915</v>
      </c>
      <c r="D294" s="781">
        <f t="shared" si="9"/>
        <v>1239.5181868577263</v>
      </c>
      <c r="E294" s="781"/>
    </row>
    <row r="295" spans="1:5">
      <c r="A295">
        <v>0.36356018282699565</v>
      </c>
      <c r="B295">
        <f t="shared" si="8"/>
        <v>0.38856018282699567</v>
      </c>
      <c r="C295">
        <v>1278.8173372886497</v>
      </c>
      <c r="D295" s="781">
        <f t="shared" si="9"/>
        <v>1239.9613190059501</v>
      </c>
      <c r="E295" s="781"/>
    </row>
    <row r="296" spans="1:5">
      <c r="A296">
        <v>0.36475248239783115</v>
      </c>
      <c r="B296">
        <f t="shared" si="8"/>
        <v>0.38975248239783117</v>
      </c>
      <c r="C296">
        <v>1279.377126987539</v>
      </c>
      <c r="D296" s="781">
        <f t="shared" si="9"/>
        <v>1240.401878747756</v>
      </c>
      <c r="E296" s="781"/>
    </row>
    <row r="297" spans="1:5">
      <c r="A297">
        <v>0.36594462353144092</v>
      </c>
      <c r="B297">
        <f t="shared" si="8"/>
        <v>0.39094462353144094</v>
      </c>
      <c r="C297">
        <v>1279.9343274110288</v>
      </c>
      <c r="D297" s="781">
        <f t="shared" si="9"/>
        <v>1240.8398650578847</v>
      </c>
      <c r="E297" s="781"/>
    </row>
    <row r="298" spans="1:5">
      <c r="A298">
        <v>0.36713660704708134</v>
      </c>
      <c r="B298">
        <f t="shared" si="8"/>
        <v>0.39213660704708136</v>
      </c>
      <c r="C298">
        <v>1280.4889376204287</v>
      </c>
      <c r="D298" s="781">
        <f t="shared" si="9"/>
        <v>1241.2752769157205</v>
      </c>
      <c r="E298" s="781"/>
    </row>
    <row r="299" spans="1:5">
      <c r="A299">
        <v>0.3683284337629899</v>
      </c>
      <c r="B299">
        <f t="shared" si="8"/>
        <v>0.39332843376298993</v>
      </c>
      <c r="C299">
        <v>1281.040956681743</v>
      </c>
      <c r="D299" s="781">
        <f t="shared" si="9"/>
        <v>1241.7081133054439</v>
      </c>
      <c r="E299" s="781"/>
    </row>
    <row r="300" spans="1:5">
      <c r="A300">
        <v>0.36952010449639133</v>
      </c>
      <c r="B300">
        <f t="shared" si="8"/>
        <v>0.39452010449639136</v>
      </c>
      <c r="C300">
        <v>1281.5903836656289</v>
      </c>
      <c r="D300" s="781">
        <f t="shared" si="9"/>
        <v>1242.1383732159898</v>
      </c>
      <c r="E300" s="781"/>
    </row>
    <row r="301" spans="1:5">
      <c r="A301">
        <v>0.37071162006350383</v>
      </c>
      <c r="B301">
        <f t="shared" si="8"/>
        <v>0.39571162006350385</v>
      </c>
      <c r="C301">
        <v>1282.1372176474308</v>
      </c>
      <c r="D301" s="781">
        <f t="shared" si="9"/>
        <v>1242.5660556410805</v>
      </c>
      <c r="E301" s="781"/>
    </row>
    <row r="302" spans="1:5">
      <c r="A302">
        <v>0.37190298127954485</v>
      </c>
      <c r="B302">
        <f t="shared" si="8"/>
        <v>0.39690298127954488</v>
      </c>
      <c r="C302">
        <v>1282.6814577069124</v>
      </c>
      <c r="D302" s="781">
        <f t="shared" si="9"/>
        <v>1242.9911595789579</v>
      </c>
      <c r="E302" s="781"/>
    </row>
    <row r="303" spans="1:5">
      <c r="A303">
        <v>0.37309418895873742</v>
      </c>
      <c r="B303">
        <f t="shared" si="8"/>
        <v>0.39809418895873744</v>
      </c>
      <c r="C303">
        <v>1283.2231029286722</v>
      </c>
      <c r="D303" s="781">
        <f t="shared" si="9"/>
        <v>1243.4136840327985</v>
      </c>
      <c r="E303" s="781"/>
    </row>
    <row r="304" spans="1:5">
      <c r="A304">
        <v>0.374285243914316</v>
      </c>
      <c r="B304">
        <f t="shared" si="8"/>
        <v>0.39928524391431602</v>
      </c>
      <c r="C304">
        <v>1283.7621524017418</v>
      </c>
      <c r="D304" s="781">
        <f t="shared" si="9"/>
        <v>1243.8336280103101</v>
      </c>
      <c r="E304" s="781"/>
    </row>
    <row r="305" spans="1:5">
      <c r="A305">
        <v>0.37547614695853265</v>
      </c>
      <c r="B305">
        <f t="shared" si="8"/>
        <v>0.40047614695853267</v>
      </c>
      <c r="C305">
        <v>1284.2986052198755</v>
      </c>
      <c r="D305" s="781">
        <f t="shared" si="9"/>
        <v>1244.2509905240222</v>
      </c>
      <c r="E305" s="781"/>
    </row>
    <row r="306" spans="1:5">
      <c r="A306">
        <v>0.37666689890266281</v>
      </c>
      <c r="B306">
        <f t="shared" si="8"/>
        <v>0.40166689890266283</v>
      </c>
      <c r="C306">
        <v>1284.832460481419</v>
      </c>
      <c r="D306" s="781">
        <f t="shared" si="9"/>
        <v>1244.6657705911528</v>
      </c>
      <c r="E306" s="781"/>
    </row>
    <row r="307" spans="1:5">
      <c r="A307">
        <v>0.37785750055701151</v>
      </c>
      <c r="B307">
        <f t="shared" si="8"/>
        <v>0.40285750055701153</v>
      </c>
      <c r="C307">
        <v>1285.3637172892336</v>
      </c>
      <c r="D307" s="781">
        <f t="shared" si="9"/>
        <v>1245.0779672335325</v>
      </c>
      <c r="E307" s="781"/>
    </row>
    <row r="308" spans="1:5">
      <c r="A308">
        <v>0.37904795273091912</v>
      </c>
      <c r="B308">
        <f t="shared" si="8"/>
        <v>0.40404795273091915</v>
      </c>
      <c r="C308">
        <v>1285.8923747508384</v>
      </c>
      <c r="D308" s="781">
        <f t="shared" si="9"/>
        <v>1245.4875794777465</v>
      </c>
      <c r="E308" s="781"/>
    </row>
    <row r="309" spans="1:5">
      <c r="A309">
        <v>0.38023825623276752</v>
      </c>
      <c r="B309">
        <f t="shared" si="8"/>
        <v>0.40523825623276755</v>
      </c>
      <c r="C309">
        <v>1286.4184319782578</v>
      </c>
      <c r="D309" s="781">
        <f t="shared" si="9"/>
        <v>1245.8946063549811</v>
      </c>
      <c r="E309" s="781"/>
    </row>
    <row r="310" spans="1:5">
      <c r="A310">
        <v>0.38142841186998577</v>
      </c>
      <c r="B310">
        <f t="shared" si="8"/>
        <v>0.4064284118699858</v>
      </c>
      <c r="C310">
        <v>1286.9418880881115</v>
      </c>
      <c r="D310" s="781">
        <f t="shared" si="9"/>
        <v>1246.2990469011129</v>
      </c>
      <c r="E310" s="781"/>
    </row>
    <row r="311" spans="1:5">
      <c r="A311">
        <v>0.3826184204490562</v>
      </c>
      <c r="B311">
        <f t="shared" si="8"/>
        <v>0.40761842044905622</v>
      </c>
      <c r="C311">
        <v>1287.4627422016961</v>
      </c>
      <c r="D311" s="781">
        <f t="shared" si="9"/>
        <v>1246.7009001567903</v>
      </c>
      <c r="E311" s="781"/>
    </row>
    <row r="312" spans="1:5">
      <c r="A312">
        <v>0.3838082827755202</v>
      </c>
      <c r="B312">
        <f t="shared" si="8"/>
        <v>0.40880828277552023</v>
      </c>
      <c r="C312">
        <v>1287.980993444676</v>
      </c>
      <c r="D312" s="781">
        <f t="shared" si="9"/>
        <v>1247.100165167124</v>
      </c>
      <c r="E312" s="781"/>
    </row>
    <row r="313" spans="1:5">
      <c r="A313">
        <v>0.38499799965398418</v>
      </c>
      <c r="B313">
        <f t="shared" si="8"/>
        <v>0.4099979996539842</v>
      </c>
      <c r="C313">
        <v>1288.4966409474159</v>
      </c>
      <c r="D313" s="781">
        <f t="shared" si="9"/>
        <v>1247.4968409820176</v>
      </c>
      <c r="E313" s="781"/>
    </row>
    <row r="314" spans="1:5">
      <c r="A314">
        <v>0.38618757188812536</v>
      </c>
      <c r="B314">
        <f t="shared" si="8"/>
        <v>0.41118757188812538</v>
      </c>
      <c r="C314">
        <v>1289.0096838448367</v>
      </c>
      <c r="D314" s="781">
        <f t="shared" si="9"/>
        <v>1247.890926656024</v>
      </c>
      <c r="E314" s="781"/>
    </row>
    <row r="315" spans="1:5">
      <c r="A315">
        <v>0.38737700028069766</v>
      </c>
      <c r="B315">
        <f t="shared" si="8"/>
        <v>0.41237700028069768</v>
      </c>
      <c r="C315">
        <v>1289.5201212762247</v>
      </c>
      <c r="D315" s="781">
        <f t="shared" si="9"/>
        <v>1248.2824212481548</v>
      </c>
      <c r="E315" s="781"/>
    </row>
    <row r="316" spans="1:5">
      <c r="A316">
        <v>0.3885662856335374</v>
      </c>
      <c r="B316">
        <f t="shared" si="8"/>
        <v>0.41356628563353742</v>
      </c>
      <c r="C316">
        <v>1290.0279523856022</v>
      </c>
      <c r="D316" s="781">
        <f t="shared" si="9"/>
        <v>1248.6713238222485</v>
      </c>
      <c r="E316" s="781"/>
    </row>
    <row r="317" spans="1:5">
      <c r="A317">
        <v>0.3897554287475693</v>
      </c>
      <c r="B317">
        <f t="shared" si="8"/>
        <v>0.41475542874756932</v>
      </c>
      <c r="C317">
        <v>1290.5331763214949</v>
      </c>
      <c r="D317" s="781">
        <f t="shared" si="9"/>
        <v>1249.057633446738</v>
      </c>
      <c r="E317" s="781"/>
    </row>
    <row r="318" spans="1:5">
      <c r="A318">
        <v>0.39094443042281202</v>
      </c>
      <c r="B318">
        <f t="shared" si="8"/>
        <v>0.41594443042281204</v>
      </c>
      <c r="C318">
        <v>1291.0357922367712</v>
      </c>
      <c r="D318" s="781">
        <f t="shared" si="9"/>
        <v>1249.4413491944899</v>
      </c>
      <c r="E318" s="781"/>
    </row>
    <row r="319" spans="1:5">
      <c r="A319">
        <v>0.39213329145838421</v>
      </c>
      <c r="B319">
        <f t="shared" si="8"/>
        <v>0.41713329145838424</v>
      </c>
      <c r="C319">
        <v>1291.5357992891122</v>
      </c>
      <c r="D319" s="781">
        <f t="shared" si="9"/>
        <v>1249.8224701432739</v>
      </c>
      <c r="E319" s="781"/>
    </row>
    <row r="320" spans="1:5">
      <c r="A320">
        <v>0.3933220126525101</v>
      </c>
      <c r="B320">
        <f t="shared" si="8"/>
        <v>0.41832201265251012</v>
      </c>
      <c r="C320">
        <v>1292.0331966404376</v>
      </c>
      <c r="D320" s="781">
        <f t="shared" si="9"/>
        <v>1250.2009953751865</v>
      </c>
      <c r="E320" s="781"/>
    </row>
    <row r="321" spans="1:5">
      <c r="A321">
        <v>0.39451059480252521</v>
      </c>
      <c r="B321">
        <f t="shared" si="8"/>
        <v>0.41951059480252523</v>
      </c>
      <c r="C321">
        <v>1292.5279834573637</v>
      </c>
      <c r="D321" s="781">
        <f t="shared" si="9"/>
        <v>1250.5769239771112</v>
      </c>
      <c r="E321" s="781"/>
    </row>
    <row r="322" spans="1:5">
      <c r="A322">
        <v>0.39569903870488216</v>
      </c>
      <c r="B322">
        <f t="shared" si="8"/>
        <v>0.42069903870488218</v>
      </c>
      <c r="C322">
        <v>1293.0201589108942</v>
      </c>
      <c r="D322" s="781">
        <f t="shared" si="9"/>
        <v>1250.9502550404061</v>
      </c>
      <c r="E322" s="781"/>
    </row>
    <row r="323" spans="1:5">
      <c r="A323">
        <v>0.39688734515515633</v>
      </c>
      <c r="B323">
        <f t="shared" si="8"/>
        <v>0.42188734515515636</v>
      </c>
      <c r="C323">
        <v>1293.5097221766753</v>
      </c>
      <c r="D323" s="781">
        <f t="shared" si="9"/>
        <v>1251.3209876611597</v>
      </c>
      <c r="E323" s="781"/>
    </row>
    <row r="324" spans="1:5">
      <c r="A324">
        <v>0.39807551494805166</v>
      </c>
      <c r="B324">
        <f t="shared" si="8"/>
        <v>0.42307551494805168</v>
      </c>
      <c r="C324">
        <v>1293.9966724346091</v>
      </c>
      <c r="D324" s="781">
        <f t="shared" si="9"/>
        <v>1251.6891209398038</v>
      </c>
      <c r="E324" s="781"/>
    </row>
    <row r="325" spans="1:5">
      <c r="A325">
        <v>0.39926354887740612</v>
      </c>
      <c r="B325">
        <f t="shared" ref="B325:B388" si="10">A325+0.025</f>
        <v>0.42426354887740614</v>
      </c>
      <c r="C325">
        <v>1294.4810088693416</v>
      </c>
      <c r="D325" s="781">
        <f t="shared" ref="D325:D388" si="11">C325-100*B325</f>
        <v>1252.0546539816009</v>
      </c>
      <c r="E325" s="781"/>
    </row>
    <row r="326" spans="1:5">
      <c r="A326">
        <v>0.40045144773619751</v>
      </c>
      <c r="B326">
        <f t="shared" si="10"/>
        <v>0.42545144773619753</v>
      </c>
      <c r="C326">
        <v>1294.9627306698094</v>
      </c>
      <c r="D326" s="781">
        <f t="shared" si="11"/>
        <v>1252.4175858961896</v>
      </c>
      <c r="E326" s="781"/>
    </row>
    <row r="327" spans="1:5">
      <c r="A327">
        <v>0.40163921231654914</v>
      </c>
      <c r="B327">
        <f t="shared" si="10"/>
        <v>0.42663921231654917</v>
      </c>
      <c r="C327">
        <v>1295.4418370295527</v>
      </c>
      <c r="D327" s="781">
        <f t="shared" si="11"/>
        <v>1252.7779157978978</v>
      </c>
      <c r="E327" s="781"/>
    </row>
    <row r="328" spans="1:5">
      <c r="A328">
        <v>0.4028268434097354</v>
      </c>
      <c r="B328">
        <f t="shared" si="10"/>
        <v>0.42782684340973542</v>
      </c>
      <c r="C328">
        <v>1295.9183271464801</v>
      </c>
      <c r="D328" s="781">
        <f t="shared" si="11"/>
        <v>1253.1356428055067</v>
      </c>
      <c r="E328" s="781"/>
    </row>
    <row r="329" spans="1:5">
      <c r="A329">
        <v>0.40401434180618734</v>
      </c>
      <c r="B329">
        <f t="shared" si="10"/>
        <v>0.42901434180618736</v>
      </c>
      <c r="C329">
        <v>1296.392200223074</v>
      </c>
      <c r="D329" s="781">
        <f t="shared" si="11"/>
        <v>1253.4907660424553</v>
      </c>
      <c r="E329" s="781"/>
    </row>
    <row r="330" spans="1:5">
      <c r="A330">
        <v>0.40520170829549829</v>
      </c>
      <c r="B330">
        <f t="shared" si="10"/>
        <v>0.43020170829549831</v>
      </c>
      <c r="C330">
        <v>1296.8634554661412</v>
      </c>
      <c r="D330" s="781">
        <f t="shared" si="11"/>
        <v>1253.8432846365913</v>
      </c>
      <c r="E330" s="781"/>
    </row>
    <row r="331" spans="1:5">
      <c r="A331">
        <v>0.40638894366642947</v>
      </c>
      <c r="B331">
        <f t="shared" si="10"/>
        <v>0.43138894366642949</v>
      </c>
      <c r="C331">
        <v>1297.3320920871465</v>
      </c>
      <c r="D331" s="781">
        <f t="shared" si="11"/>
        <v>1254.1931977205036</v>
      </c>
      <c r="E331" s="781"/>
    </row>
    <row r="332" spans="1:5">
      <c r="A332">
        <v>0.40757604870691555</v>
      </c>
      <c r="B332">
        <f t="shared" si="10"/>
        <v>0.43257604870691557</v>
      </c>
      <c r="C332">
        <v>1297.7981093017158</v>
      </c>
      <c r="D332" s="781">
        <f t="shared" si="11"/>
        <v>1254.5405044310244</v>
      </c>
      <c r="E332" s="781"/>
    </row>
    <row r="333" spans="1:5">
      <c r="A333">
        <v>0.40876302420407024</v>
      </c>
      <c r="B333">
        <f t="shared" si="10"/>
        <v>0.43376302420407026</v>
      </c>
      <c r="C333">
        <v>1298.2615063302067</v>
      </c>
      <c r="D333" s="781">
        <f t="shared" si="11"/>
        <v>1254.8852039097997</v>
      </c>
      <c r="E333" s="781"/>
    </row>
    <row r="334" spans="1:5">
      <c r="A334">
        <v>0.40994987094419177</v>
      </c>
      <c r="B334">
        <f t="shared" si="10"/>
        <v>0.4349498709441918</v>
      </c>
      <c r="C334">
        <v>1298.7222823972411</v>
      </c>
      <c r="D334" s="781">
        <f t="shared" si="11"/>
        <v>1255.2272953028219</v>
      </c>
      <c r="E334" s="781"/>
    </row>
    <row r="335" spans="1:5">
      <c r="A335">
        <v>0.41113658971276845</v>
      </c>
      <c r="B335">
        <f t="shared" si="10"/>
        <v>0.43613658971276847</v>
      </c>
      <c r="C335">
        <v>1299.1804367319182</v>
      </c>
      <c r="D335" s="781">
        <f t="shared" si="11"/>
        <v>1255.5667777606413</v>
      </c>
      <c r="E335" s="781"/>
    </row>
    <row r="336" spans="1:5">
      <c r="A336">
        <v>0.4123231812944842</v>
      </c>
      <c r="B336">
        <f t="shared" si="10"/>
        <v>0.43732318129448422</v>
      </c>
      <c r="C336">
        <v>1299.6359685677742</v>
      </c>
      <c r="D336" s="781">
        <f t="shared" si="11"/>
        <v>1255.9036504383257</v>
      </c>
      <c r="E336" s="781"/>
    </row>
    <row r="337" spans="1:5">
      <c r="A337">
        <v>0.41350964647322391</v>
      </c>
      <c r="B337">
        <f t="shared" si="10"/>
        <v>0.43850964647322394</v>
      </c>
      <c r="C337">
        <v>1300.088877142769</v>
      </c>
      <c r="D337" s="781">
        <f t="shared" si="11"/>
        <v>1256.2379124954466</v>
      </c>
      <c r="E337" s="781"/>
    </row>
    <row r="338" spans="1:5">
      <c r="A338">
        <v>0.41469598603207919</v>
      </c>
      <c r="B338">
        <f t="shared" si="10"/>
        <v>0.43969598603207921</v>
      </c>
      <c r="C338">
        <v>1300.5391616993265</v>
      </c>
      <c r="D338" s="781">
        <f t="shared" si="11"/>
        <v>1256.5695630961186</v>
      </c>
      <c r="E338" s="781"/>
    </row>
    <row r="339" spans="1:5">
      <c r="A339">
        <v>0.41588220075335353</v>
      </c>
      <c r="B339">
        <f t="shared" si="10"/>
        <v>0.44088220075335355</v>
      </c>
      <c r="C339">
        <v>1300.9868214841845</v>
      </c>
      <c r="D339" s="781">
        <f t="shared" si="11"/>
        <v>1256.8986014088491</v>
      </c>
      <c r="E339" s="781"/>
    </row>
    <row r="340" spans="1:5">
      <c r="A340">
        <v>0.41706829141856799</v>
      </c>
      <c r="B340">
        <f t="shared" si="10"/>
        <v>0.44206829141856802</v>
      </c>
      <c r="C340">
        <v>1301.4318557485647</v>
      </c>
      <c r="D340" s="781">
        <f t="shared" si="11"/>
        <v>1257.2250266067078</v>
      </c>
      <c r="E340" s="781"/>
    </row>
    <row r="341" spans="1:5">
      <c r="A341">
        <v>0.41825425880846656</v>
      </c>
      <c r="B341">
        <f t="shared" si="10"/>
        <v>0.44325425880846658</v>
      </c>
      <c r="C341">
        <v>1301.8742637480623</v>
      </c>
      <c r="D341" s="781">
        <f t="shared" si="11"/>
        <v>1257.5488378672155</v>
      </c>
      <c r="E341" s="781"/>
    </row>
    <row r="342" spans="1:5">
      <c r="A342">
        <v>0.41944010370302159</v>
      </c>
      <c r="B342">
        <f t="shared" si="10"/>
        <v>0.44444010370302162</v>
      </c>
      <c r="C342">
        <v>1302.3140447426974</v>
      </c>
      <c r="D342" s="781">
        <f t="shared" si="11"/>
        <v>1257.8700343723954</v>
      </c>
      <c r="E342" s="781"/>
    </row>
    <row r="343" spans="1:5">
      <c r="A343">
        <v>0.42062582688143912</v>
      </c>
      <c r="B343">
        <f t="shared" si="10"/>
        <v>0.44562582688143915</v>
      </c>
      <c r="C343">
        <v>1302.7511979968829</v>
      </c>
      <c r="D343" s="781">
        <f t="shared" si="11"/>
        <v>1258.1886153087389</v>
      </c>
      <c r="E343" s="781"/>
    </row>
    <row r="344" spans="1:5">
      <c r="A344">
        <v>0.42181142912216441</v>
      </c>
      <c r="B344">
        <f t="shared" si="10"/>
        <v>0.44681142912216443</v>
      </c>
      <c r="C344">
        <v>1303.1857227793325</v>
      </c>
      <c r="D344" s="781">
        <f t="shared" si="11"/>
        <v>1258.504579867116</v>
      </c>
      <c r="E344" s="781"/>
    </row>
    <row r="345" spans="1:5">
      <c r="A345">
        <v>0.42299691120288729</v>
      </c>
      <c r="B345">
        <f t="shared" si="10"/>
        <v>0.44799691120288732</v>
      </c>
      <c r="C345">
        <v>1303.6176183632874</v>
      </c>
      <c r="D345" s="781">
        <f t="shared" si="11"/>
        <v>1258.8179272429986</v>
      </c>
      <c r="E345" s="781"/>
    </row>
    <row r="346" spans="1:5">
      <c r="A346">
        <v>0.42418227390054747</v>
      </c>
      <c r="B346">
        <f t="shared" si="10"/>
        <v>0.44918227390054749</v>
      </c>
      <c r="C346">
        <v>1304.0468840262984</v>
      </c>
      <c r="D346" s="781">
        <f t="shared" si="11"/>
        <v>1259.1286566362437</v>
      </c>
      <c r="E346" s="781"/>
    </row>
    <row r="347" spans="1:5">
      <c r="A347">
        <v>0.42536751799133998</v>
      </c>
      <c r="B347">
        <f t="shared" si="10"/>
        <v>0.45036751799134001</v>
      </c>
      <c r="C347">
        <v>1304.4735190502929</v>
      </c>
      <c r="D347" s="781">
        <f t="shared" si="11"/>
        <v>1259.4367672511589</v>
      </c>
      <c r="E347" s="781"/>
    </row>
    <row r="348" spans="1:5">
      <c r="A348">
        <v>0.42655264425072048</v>
      </c>
      <c r="B348">
        <f t="shared" si="10"/>
        <v>0.4515526442507205</v>
      </c>
      <c r="C348">
        <v>1304.8975227215292</v>
      </c>
      <c r="D348" s="781">
        <f t="shared" si="11"/>
        <v>1259.7422582964571</v>
      </c>
      <c r="E348" s="781"/>
    </row>
    <row r="349" spans="1:5">
      <c r="A349">
        <v>0.42773765345341058</v>
      </c>
      <c r="B349">
        <f t="shared" si="10"/>
        <v>0.4527376534534106</v>
      </c>
      <c r="C349">
        <v>1305.3188943307132</v>
      </c>
      <c r="D349" s="781">
        <f t="shared" si="11"/>
        <v>1260.0451289853722</v>
      </c>
      <c r="E349" s="781"/>
    </row>
    <row r="350" spans="1:5">
      <c r="A350">
        <v>0.42892254637340321</v>
      </c>
      <c r="B350">
        <f t="shared" si="10"/>
        <v>0.45392254637340324</v>
      </c>
      <c r="C350">
        <v>1305.7376331728574</v>
      </c>
      <c r="D350" s="781">
        <f t="shared" si="11"/>
        <v>1260.3453785355171</v>
      </c>
      <c r="E350" s="781"/>
    </row>
    <row r="351" spans="1:5">
      <c r="A351">
        <v>0.43010732378396788</v>
      </c>
      <c r="B351">
        <f t="shared" si="10"/>
        <v>0.4551073237839679</v>
      </c>
      <c r="C351">
        <v>1306.1537385473664</v>
      </c>
      <c r="D351" s="781">
        <f t="shared" si="11"/>
        <v>1260.6430061689696</v>
      </c>
      <c r="E351" s="781"/>
    </row>
    <row r="352" spans="1:5">
      <c r="A352">
        <v>0.43129198645765598</v>
      </c>
      <c r="B352">
        <f t="shared" si="10"/>
        <v>0.45629198645765601</v>
      </c>
      <c r="C352">
        <v>1306.5672097579143</v>
      </c>
      <c r="D352" s="781">
        <f t="shared" si="11"/>
        <v>1260.9380111121486</v>
      </c>
      <c r="E352" s="781"/>
    </row>
    <row r="353" spans="1:5">
      <c r="A353">
        <v>0.43247653516630608</v>
      </c>
      <c r="B353">
        <f t="shared" si="10"/>
        <v>0.4574765351663061</v>
      </c>
      <c r="C353">
        <v>1306.9780461126766</v>
      </c>
      <c r="D353" s="781">
        <f t="shared" si="11"/>
        <v>1261.2303925960459</v>
      </c>
      <c r="E353" s="781"/>
    </row>
    <row r="354" spans="1:5">
      <c r="A354">
        <v>0.4336609706810492</v>
      </c>
      <c r="B354">
        <f t="shared" si="10"/>
        <v>0.45866097068104922</v>
      </c>
      <c r="C354">
        <v>1307.3862469239646</v>
      </c>
      <c r="D354" s="781">
        <f t="shared" si="11"/>
        <v>1261.5201498558597</v>
      </c>
      <c r="E354" s="781"/>
    </row>
    <row r="355" spans="1:5">
      <c r="A355">
        <v>0.43484529377231407</v>
      </c>
      <c r="B355">
        <f t="shared" si="10"/>
        <v>0.45984529377231409</v>
      </c>
      <c r="C355">
        <v>1307.7918115086338</v>
      </c>
      <c r="D355" s="781">
        <f t="shared" si="11"/>
        <v>1261.8072821314024</v>
      </c>
      <c r="E355" s="781"/>
    </row>
    <row r="356" spans="1:5">
      <c r="A356">
        <v>0.43602950520983236</v>
      </c>
      <c r="B356">
        <f t="shared" si="10"/>
        <v>0.46102950520983238</v>
      </c>
      <c r="C356">
        <v>1308.1947391877522</v>
      </c>
      <c r="D356" s="781">
        <f t="shared" si="11"/>
        <v>1262.0917886667689</v>
      </c>
      <c r="E356" s="781"/>
    </row>
    <row r="357" spans="1:5">
      <c r="A357">
        <v>0.4372136057626439</v>
      </c>
      <c r="B357">
        <f t="shared" si="10"/>
        <v>0.46221360576264392</v>
      </c>
      <c r="C357">
        <v>1308.5950292867567</v>
      </c>
      <c r="D357" s="781">
        <f t="shared" si="11"/>
        <v>1262.3736687104922</v>
      </c>
      <c r="E357" s="781"/>
    </row>
    <row r="358" spans="1:5">
      <c r="A358">
        <v>0.43839759619910196</v>
      </c>
      <c r="B358">
        <f t="shared" si="10"/>
        <v>0.46339759619910198</v>
      </c>
      <c r="C358">
        <v>1308.9926811353544</v>
      </c>
      <c r="D358" s="781">
        <f t="shared" si="11"/>
        <v>1262.6529215154442</v>
      </c>
      <c r="E358" s="781"/>
    </row>
    <row r="359" spans="1:5">
      <c r="A359">
        <v>0.43958147728687841</v>
      </c>
      <c r="B359">
        <f t="shared" si="10"/>
        <v>0.46458147728687843</v>
      </c>
      <c r="C359">
        <v>1309.3876940676766</v>
      </c>
      <c r="D359" s="781">
        <f t="shared" si="11"/>
        <v>1262.9295463389888</v>
      </c>
      <c r="E359" s="781"/>
    </row>
    <row r="360" spans="1:5">
      <c r="A360">
        <v>0.44076524979296894</v>
      </c>
      <c r="B360">
        <f t="shared" si="10"/>
        <v>0.46576524979296896</v>
      </c>
      <c r="C360">
        <v>1309.780067422068</v>
      </c>
      <c r="D360" s="781">
        <f t="shared" si="11"/>
        <v>1263.2035424427711</v>
      </c>
      <c r="E360" s="781"/>
    </row>
    <row r="361" spans="1:5">
      <c r="A361">
        <v>0.44194891448369822</v>
      </c>
      <c r="B361">
        <f t="shared" si="10"/>
        <v>0.46694891448369824</v>
      </c>
      <c r="C361">
        <v>1310.1698005412716</v>
      </c>
      <c r="D361" s="781">
        <f t="shared" si="11"/>
        <v>1263.4749090929017</v>
      </c>
      <c r="E361" s="781"/>
    </row>
    <row r="362" spans="1:5">
      <c r="A362">
        <v>0.44313247212472506</v>
      </c>
      <c r="B362">
        <f t="shared" si="10"/>
        <v>0.46813247212472509</v>
      </c>
      <c r="C362">
        <v>1310.556892772275</v>
      </c>
      <c r="D362" s="781">
        <f t="shared" si="11"/>
        <v>1263.7436455598024</v>
      </c>
      <c r="E362" s="781"/>
    </row>
    <row r="363" spans="1:5">
      <c r="A363">
        <v>0.4443159234810477</v>
      </c>
      <c r="B363">
        <f t="shared" si="10"/>
        <v>0.46931592348104773</v>
      </c>
      <c r="C363">
        <v>1310.9413434664068</v>
      </c>
      <c r="D363" s="781">
        <f t="shared" si="11"/>
        <v>1264.0097511183021</v>
      </c>
      <c r="E363" s="781"/>
    </row>
    <row r="364" spans="1:5">
      <c r="A364">
        <v>0.44549926931700873</v>
      </c>
      <c r="B364">
        <f t="shared" si="10"/>
        <v>0.47049926931700875</v>
      </c>
      <c r="C364">
        <v>1311.3231519792819</v>
      </c>
      <c r="D364" s="781">
        <f t="shared" si="11"/>
        <v>1264.273225047581</v>
      </c>
      <c r="E364" s="781"/>
    </row>
    <row r="365" spans="1:5">
      <c r="A365">
        <v>0.44668251039630047</v>
      </c>
      <c r="B365">
        <f t="shared" si="10"/>
        <v>0.47168251039630049</v>
      </c>
      <c r="C365">
        <v>1311.7023176707619</v>
      </c>
      <c r="D365" s="781">
        <f t="shared" si="11"/>
        <v>1264.5340666311317</v>
      </c>
      <c r="E365" s="781"/>
    </row>
    <row r="366" spans="1:5">
      <c r="A366">
        <v>0.44786564748197</v>
      </c>
      <c r="B366">
        <f t="shared" si="10"/>
        <v>0.47286564748197002</v>
      </c>
      <c r="C366">
        <v>1312.0788399050984</v>
      </c>
      <c r="D366" s="781">
        <f t="shared" si="11"/>
        <v>1264.7922751569015</v>
      </c>
      <c r="E366" s="781"/>
    </row>
    <row r="367" spans="1:5">
      <c r="A367">
        <v>0.44904868133642417</v>
      </c>
      <c r="B367">
        <f t="shared" si="10"/>
        <v>0.47404868133642419</v>
      </c>
      <c r="C367">
        <v>1312.4527180507926</v>
      </c>
      <c r="D367" s="781">
        <f t="shared" si="11"/>
        <v>1265.0478499171502</v>
      </c>
      <c r="E367" s="781"/>
    </row>
    <row r="368" spans="1:5">
      <c r="A368">
        <v>0.45023161272143492</v>
      </c>
      <c r="B368">
        <f t="shared" si="10"/>
        <v>0.47523161272143494</v>
      </c>
      <c r="C368">
        <v>1312.8239514805507</v>
      </c>
      <c r="D368" s="781">
        <f t="shared" si="11"/>
        <v>1265.3007902084073</v>
      </c>
      <c r="E368" s="781"/>
    </row>
    <row r="369" spans="1:5">
      <c r="A369">
        <v>0.45141444239814421</v>
      </c>
      <c r="B369">
        <f t="shared" si="10"/>
        <v>0.47641444239814423</v>
      </c>
      <c r="C369">
        <v>1313.1925395714909</v>
      </c>
      <c r="D369" s="781">
        <f t="shared" si="11"/>
        <v>1265.5510953316764</v>
      </c>
      <c r="E369" s="781"/>
    </row>
    <row r="370" spans="1:5">
      <c r="A370">
        <v>0.4525971711270691</v>
      </c>
      <c r="B370">
        <f t="shared" si="10"/>
        <v>0.47759717112706912</v>
      </c>
      <c r="C370">
        <v>1313.5584817048623</v>
      </c>
      <c r="D370" s="781">
        <f t="shared" si="11"/>
        <v>1265.7987645921553</v>
      </c>
      <c r="E370" s="781"/>
    </row>
    <row r="371" spans="1:5">
      <c r="A371">
        <v>0.453779799668107</v>
      </c>
      <c r="B371">
        <f t="shared" si="10"/>
        <v>0.47877979966810702</v>
      </c>
      <c r="C371">
        <v>1313.9217772663649</v>
      </c>
      <c r="D371" s="781">
        <f t="shared" si="11"/>
        <v>1266.0437972995542</v>
      </c>
      <c r="E371" s="781"/>
    </row>
    <row r="372" spans="1:5">
      <c r="A372">
        <v>0.45496232878054049</v>
      </c>
      <c r="B372">
        <f t="shared" si="10"/>
        <v>0.47996232878054051</v>
      </c>
      <c r="C372">
        <v>1314.2824256457943</v>
      </c>
      <c r="D372" s="781">
        <f t="shared" si="11"/>
        <v>1266.2861927677402</v>
      </c>
      <c r="E372" s="781"/>
    </row>
    <row r="373" spans="1:5">
      <c r="A373">
        <v>0.4561447592230426</v>
      </c>
      <c r="B373">
        <f t="shared" si="10"/>
        <v>0.48114475922304262</v>
      </c>
      <c r="C373">
        <v>1314.6404262372796</v>
      </c>
      <c r="D373" s="781">
        <f t="shared" si="11"/>
        <v>1266.5259503149753</v>
      </c>
      <c r="E373" s="781"/>
    </row>
    <row r="374" spans="1:5">
      <c r="A374">
        <v>0.45732709175368164</v>
      </c>
      <c r="B374">
        <f t="shared" si="10"/>
        <v>0.48232709175368166</v>
      </c>
      <c r="C374">
        <v>1314.9957784392052</v>
      </c>
      <c r="D374" s="781">
        <f t="shared" si="11"/>
        <v>1266.763069263837</v>
      </c>
      <c r="E374" s="781"/>
    </row>
    <row r="375" spans="1:5">
      <c r="A375">
        <v>0.45850932712992643</v>
      </c>
      <c r="B375">
        <f t="shared" si="10"/>
        <v>0.48350932712992645</v>
      </c>
      <c r="C375">
        <v>1315.3484816542004</v>
      </c>
      <c r="D375" s="781">
        <f t="shared" si="11"/>
        <v>1266.9975489412077</v>
      </c>
      <c r="E375" s="781"/>
    </row>
    <row r="376" spans="1:5">
      <c r="A376">
        <v>0.45969146610865119</v>
      </c>
      <c r="B376">
        <f t="shared" si="10"/>
        <v>0.48469146610865121</v>
      </c>
      <c r="C376">
        <v>1315.6985352892111</v>
      </c>
      <c r="D376" s="781">
        <f t="shared" si="11"/>
        <v>1267.2293886783459</v>
      </c>
      <c r="E376" s="781"/>
    </row>
    <row r="377" spans="1:5">
      <c r="A377">
        <v>0.46087350944614058</v>
      </c>
      <c r="B377">
        <f t="shared" si="10"/>
        <v>0.48587350944614061</v>
      </c>
      <c r="C377">
        <v>1316.0459387553694</v>
      </c>
      <c r="D377" s="781">
        <f t="shared" si="11"/>
        <v>1267.4585878107555</v>
      </c>
      <c r="E377" s="781"/>
    </row>
    <row r="378" spans="1:5">
      <c r="A378">
        <v>0.46205545789809477</v>
      </c>
      <c r="B378">
        <f t="shared" si="10"/>
        <v>0.48705545789809479</v>
      </c>
      <c r="C378">
        <v>1316.3906914680115</v>
      </c>
      <c r="D378" s="781">
        <f t="shared" si="11"/>
        <v>1267.6851456782019</v>
      </c>
      <c r="E378" s="781"/>
    </row>
    <row r="379" spans="1:5">
      <c r="A379">
        <v>0.46323731221963427</v>
      </c>
      <c r="B379">
        <f t="shared" si="10"/>
        <v>0.48823731221963429</v>
      </c>
      <c r="C379">
        <v>1316.7327928468237</v>
      </c>
      <c r="D379" s="781">
        <f t="shared" si="11"/>
        <v>1267.9090616248602</v>
      </c>
      <c r="E379" s="781"/>
    </row>
    <row r="380" spans="1:5">
      <c r="A380">
        <v>0.46441907316530506</v>
      </c>
      <c r="B380">
        <f t="shared" si="10"/>
        <v>0.48941907316530509</v>
      </c>
      <c r="C380">
        <v>1317.0722423155819</v>
      </c>
      <c r="D380" s="781">
        <f t="shared" si="11"/>
        <v>1268.1303349990515</v>
      </c>
      <c r="E380" s="781"/>
    </row>
    <row r="381" spans="1:5">
      <c r="A381">
        <v>0.46560074148908354</v>
      </c>
      <c r="B381">
        <f t="shared" si="10"/>
        <v>0.49060074148908356</v>
      </c>
      <c r="C381">
        <v>1317.4090393024828</v>
      </c>
      <c r="D381" s="781">
        <f t="shared" si="11"/>
        <v>1268.3489651535745</v>
      </c>
      <c r="E381" s="781"/>
    </row>
    <row r="382" spans="1:5">
      <c r="A382">
        <v>0.46678231794438146</v>
      </c>
      <c r="B382">
        <f t="shared" si="10"/>
        <v>0.49178231794438149</v>
      </c>
      <c r="C382">
        <v>1317.743183239784</v>
      </c>
      <c r="D382" s="781">
        <f t="shared" si="11"/>
        <v>1268.5649514453457</v>
      </c>
      <c r="E382" s="781"/>
    </row>
    <row r="383" spans="1:5">
      <c r="A383">
        <v>0.46796380328405085</v>
      </c>
      <c r="B383">
        <f t="shared" si="10"/>
        <v>0.49296380328405087</v>
      </c>
      <c r="C383">
        <v>1318.0746735640928</v>
      </c>
      <c r="D383" s="781">
        <f t="shared" si="11"/>
        <v>1268.7782932356877</v>
      </c>
      <c r="E383" s="781"/>
    </row>
    <row r="384" spans="1:5">
      <c r="A384">
        <v>0.46914519826038892</v>
      </c>
      <c r="B384">
        <f t="shared" si="10"/>
        <v>0.49414519826038894</v>
      </c>
      <c r="C384">
        <v>1318.4035097161047</v>
      </c>
      <c r="D384" s="781">
        <f t="shared" si="11"/>
        <v>1268.9889898900658</v>
      </c>
      <c r="E384" s="781"/>
    </row>
    <row r="385" spans="1:5">
      <c r="A385">
        <v>0.47032650362514322</v>
      </c>
      <c r="B385">
        <f t="shared" si="10"/>
        <v>0.49532650362514324</v>
      </c>
      <c r="C385">
        <v>1318.7296911408666</v>
      </c>
      <c r="D385" s="781">
        <f t="shared" si="11"/>
        <v>1269.1970407783524</v>
      </c>
      <c r="E385" s="781"/>
    </row>
    <row r="386" spans="1:5">
      <c r="A386">
        <v>0.47150772012951625</v>
      </c>
      <c r="B386">
        <f t="shared" si="10"/>
        <v>0.49650772012951627</v>
      </c>
      <c r="C386">
        <v>1319.0532172875846</v>
      </c>
      <c r="D386" s="781">
        <f t="shared" si="11"/>
        <v>1269.402445274633</v>
      </c>
      <c r="E386" s="781"/>
    </row>
    <row r="387" spans="1:5">
      <c r="A387">
        <v>0.47268884852417065</v>
      </c>
      <c r="B387">
        <f t="shared" si="10"/>
        <v>0.49768884852417067</v>
      </c>
      <c r="C387">
        <v>1319.3740876096278</v>
      </c>
      <c r="D387" s="781">
        <f t="shared" si="11"/>
        <v>1269.6052027572107</v>
      </c>
      <c r="E387" s="781"/>
    </row>
    <row r="388" spans="1:5">
      <c r="A388">
        <v>0.47386988955923387</v>
      </c>
      <c r="B388">
        <f t="shared" si="10"/>
        <v>0.49886988955923389</v>
      </c>
      <c r="C388">
        <v>1319.6923015646666</v>
      </c>
      <c r="D388" s="781">
        <f t="shared" si="11"/>
        <v>1269.8053126087432</v>
      </c>
      <c r="E388" s="781"/>
    </row>
    <row r="389" spans="1:5">
      <c r="A389">
        <v>0.47505084398430325</v>
      </c>
      <c r="B389">
        <f t="shared" ref="B389:B452" si="12">A389+0.025</f>
        <v>0.50005084398430322</v>
      </c>
      <c r="C389">
        <v>1320.0078586145505</v>
      </c>
      <c r="D389" s="781">
        <f t="shared" ref="D389:D452" si="13">C389-100*B389</f>
        <v>1270.0027742161201</v>
      </c>
      <c r="E389" s="781"/>
    </row>
    <row r="390" spans="1:5">
      <c r="A390">
        <v>0.47623171254845081</v>
      </c>
      <c r="B390">
        <f t="shared" si="12"/>
        <v>0.50123171254845078</v>
      </c>
      <c r="C390">
        <v>1320.3207582252533</v>
      </c>
      <c r="D390" s="781">
        <f t="shared" si="13"/>
        <v>1270.1975869704081</v>
      </c>
      <c r="E390" s="781"/>
    </row>
    <row r="391" spans="1:5">
      <c r="A391">
        <v>0.47741249600022811</v>
      </c>
      <c r="B391">
        <f t="shared" si="12"/>
        <v>0.50241249600022808</v>
      </c>
      <c r="C391">
        <v>1320.6309998670642</v>
      </c>
      <c r="D391" s="781">
        <f t="shared" si="13"/>
        <v>1270.3897502670413</v>
      </c>
      <c r="E391" s="781"/>
    </row>
    <row r="392" spans="1:5">
      <c r="A392">
        <v>0.47859319508767123</v>
      </c>
      <c r="B392">
        <f t="shared" si="12"/>
        <v>0.5035931950876712</v>
      </c>
      <c r="C392">
        <v>1320.9385830143913</v>
      </c>
      <c r="D392" s="781">
        <f t="shared" si="13"/>
        <v>1270.5792635056241</v>
      </c>
      <c r="E392" s="781"/>
    </row>
    <row r="393" spans="1:5">
      <c r="A393">
        <v>0.47977381055830554</v>
      </c>
      <c r="B393">
        <f t="shared" si="12"/>
        <v>0.5047738105583055</v>
      </c>
      <c r="C393">
        <v>1321.243507145793</v>
      </c>
      <c r="D393" s="781">
        <f t="shared" si="13"/>
        <v>1270.7661260899624</v>
      </c>
      <c r="E393" s="781"/>
    </row>
    <row r="394" spans="1:5">
      <c r="A394">
        <v>0.48095434315915053</v>
      </c>
      <c r="B394">
        <f t="shared" si="12"/>
        <v>0.50595434315915055</v>
      </c>
      <c r="C394">
        <v>1321.5457717441591</v>
      </c>
      <c r="D394" s="781">
        <f t="shared" si="13"/>
        <v>1270.950337428244</v>
      </c>
      <c r="E394" s="781"/>
    </row>
    <row r="395" spans="1:5">
      <c r="A395">
        <v>0.48213479363672468</v>
      </c>
      <c r="B395">
        <f t="shared" si="12"/>
        <v>0.50713479363672465</v>
      </c>
      <c r="C395">
        <v>1321.8453762964143</v>
      </c>
      <c r="D395" s="781">
        <f t="shared" si="13"/>
        <v>1271.1318969327419</v>
      </c>
      <c r="E395" s="781"/>
    </row>
    <row r="396" spans="1:5">
      <c r="A396">
        <v>0.48331516273705039</v>
      </c>
      <c r="B396">
        <f t="shared" si="12"/>
        <v>0.50831516273705035</v>
      </c>
      <c r="C396">
        <v>1322.1423202937581</v>
      </c>
      <c r="D396" s="781">
        <f t="shared" si="13"/>
        <v>1271.310804020053</v>
      </c>
      <c r="E396" s="781"/>
    </row>
    <row r="397" spans="1:5">
      <c r="A397">
        <v>0.48449545120565862</v>
      </c>
      <c r="B397">
        <f t="shared" si="12"/>
        <v>0.50949545120565864</v>
      </c>
      <c r="C397">
        <v>1322.4366032315502</v>
      </c>
      <c r="D397" s="781">
        <f t="shared" si="13"/>
        <v>1271.4870581109842</v>
      </c>
      <c r="E397" s="781"/>
    </row>
    <row r="398" spans="1:5">
      <c r="A398">
        <v>0.48567565978759392</v>
      </c>
      <c r="B398">
        <f t="shared" si="12"/>
        <v>0.51067565978759388</v>
      </c>
      <c r="C398">
        <v>1322.7282246092971</v>
      </c>
      <c r="D398" s="781">
        <f t="shared" si="13"/>
        <v>1271.6606586305377</v>
      </c>
      <c r="E398" s="781"/>
    </row>
    <row r="399" spans="1:5">
      <c r="A399">
        <v>0.48685578922741901</v>
      </c>
      <c r="B399">
        <f t="shared" si="12"/>
        <v>0.51185578922741903</v>
      </c>
      <c r="C399">
        <v>1323.0171839306636</v>
      </c>
      <c r="D399" s="781">
        <f t="shared" si="13"/>
        <v>1271.8316050079218</v>
      </c>
      <c r="E399" s="781"/>
    </row>
    <row r="400" spans="1:5">
      <c r="A400">
        <v>0.48803584026921981</v>
      </c>
      <c r="B400">
        <f t="shared" si="12"/>
        <v>0.51303584026921978</v>
      </c>
      <c r="C400">
        <v>1323.303480703589</v>
      </c>
      <c r="D400" s="781">
        <f t="shared" si="13"/>
        <v>1271.999896676667</v>
      </c>
      <c r="E400" s="781"/>
    </row>
    <row r="401" spans="1:5">
      <c r="A401">
        <v>0.48921581365661004</v>
      </c>
      <c r="B401">
        <f t="shared" si="12"/>
        <v>0.51421581365661007</v>
      </c>
      <c r="C401">
        <v>1323.587114440051</v>
      </c>
      <c r="D401" s="781">
        <f t="shared" si="13"/>
        <v>1272.1655330743899</v>
      </c>
      <c r="E401" s="781"/>
    </row>
    <row r="402" spans="1:5">
      <c r="A402">
        <v>0.49039571013273614</v>
      </c>
      <c r="B402">
        <f t="shared" si="12"/>
        <v>0.51539571013273611</v>
      </c>
      <c r="C402">
        <v>1323.8680846562468</v>
      </c>
      <c r="D402" s="781">
        <f t="shared" si="13"/>
        <v>1272.3285136429731</v>
      </c>
      <c r="E402" s="781"/>
    </row>
    <row r="403" spans="1:5">
      <c r="A403">
        <v>0.49157553044028196</v>
      </c>
      <c r="B403">
        <f t="shared" si="12"/>
        <v>0.51657553044028193</v>
      </c>
      <c r="C403">
        <v>1324.1463908725364</v>
      </c>
      <c r="D403" s="781">
        <f t="shared" si="13"/>
        <v>1272.4888378285082</v>
      </c>
      <c r="E403" s="781"/>
    </row>
    <row r="404" spans="1:5">
      <c r="A404">
        <v>0.49275527532147356</v>
      </c>
      <c r="B404">
        <f t="shared" si="12"/>
        <v>0.51775527532147358</v>
      </c>
      <c r="C404">
        <v>1324.4220326134093</v>
      </c>
      <c r="D404" s="781">
        <f t="shared" si="13"/>
        <v>1272.6465050812619</v>
      </c>
      <c r="E404" s="781"/>
    </row>
    <row r="405" spans="1:5">
      <c r="A405">
        <v>0.49393494551808403</v>
      </c>
      <c r="B405">
        <f t="shared" si="12"/>
        <v>0.51893494551808406</v>
      </c>
      <c r="C405">
        <v>1324.6950094075742</v>
      </c>
      <c r="D405" s="781">
        <f t="shared" si="13"/>
        <v>1272.8015148557658</v>
      </c>
      <c r="E405" s="781"/>
    </row>
    <row r="406" spans="1:5">
      <c r="A406">
        <v>0.4951145417714381</v>
      </c>
      <c r="B406">
        <f t="shared" si="12"/>
        <v>0.52011454177143812</v>
      </c>
      <c r="C406">
        <v>1324.9653207878412</v>
      </c>
      <c r="D406" s="781">
        <f t="shared" si="13"/>
        <v>1272.9538666106973</v>
      </c>
      <c r="E406" s="781"/>
    </row>
    <row r="407" spans="1:5">
      <c r="A407">
        <v>0.49629406482241706</v>
      </c>
      <c r="B407">
        <f t="shared" si="12"/>
        <v>0.52129406482241702</v>
      </c>
      <c r="C407">
        <v>1325.2329662911131</v>
      </c>
      <c r="D407" s="781">
        <f t="shared" si="13"/>
        <v>1273.1035598088715</v>
      </c>
      <c r="E407" s="781"/>
    </row>
    <row r="408" spans="1:5">
      <c r="A408">
        <v>0.49747351541146334</v>
      </c>
      <c r="B408">
        <f t="shared" si="12"/>
        <v>0.52247351541146336</v>
      </c>
      <c r="C408">
        <v>1325.4979454585846</v>
      </c>
      <c r="D408" s="781">
        <f t="shared" si="13"/>
        <v>1273.2505939174382</v>
      </c>
      <c r="E408" s="781"/>
    </row>
    <row r="409" spans="1:5">
      <c r="A409">
        <v>0.49865289427858539</v>
      </c>
      <c r="B409">
        <f t="shared" si="12"/>
        <v>0.52365289427858541</v>
      </c>
      <c r="C409">
        <v>1325.7602578354154</v>
      </c>
      <c r="D409" s="781">
        <f t="shared" si="13"/>
        <v>1273.3949684075569</v>
      </c>
      <c r="E409" s="781"/>
    </row>
    <row r="410" spans="1:5">
      <c r="A410">
        <v>0.49983220216336227</v>
      </c>
      <c r="B410">
        <f t="shared" si="12"/>
        <v>0.52483220216336224</v>
      </c>
      <c r="C410">
        <v>1326.0199029710379</v>
      </c>
      <c r="D410" s="781">
        <f t="shared" si="13"/>
        <v>1273.5366827547018</v>
      </c>
      <c r="E410" s="781"/>
    </row>
    <row r="411" spans="1:5">
      <c r="A411">
        <v>0.50101143980494844</v>
      </c>
      <c r="B411">
        <f t="shared" si="12"/>
        <v>0.52601143980494847</v>
      </c>
      <c r="C411">
        <v>1326.2768804189991</v>
      </c>
      <c r="D411" s="781">
        <f t="shared" si="13"/>
        <v>1273.6757364385041</v>
      </c>
      <c r="E411" s="781"/>
    </row>
    <row r="412" spans="1:5">
      <c r="A412">
        <v>0.50219060794207859</v>
      </c>
      <c r="B412">
        <f t="shared" si="12"/>
        <v>0.52719060794207862</v>
      </c>
      <c r="C412">
        <v>1326.5311897369322</v>
      </c>
      <c r="D412" s="781">
        <f t="shared" si="13"/>
        <v>1273.8121289427243</v>
      </c>
      <c r="E412" s="781"/>
    </row>
    <row r="413" spans="1:5">
      <c r="A413">
        <v>0.50336970731307196</v>
      </c>
      <c r="B413">
        <f t="shared" si="12"/>
        <v>0.52836970731307198</v>
      </c>
      <c r="C413">
        <v>1326.7828304866384</v>
      </c>
      <c r="D413" s="781">
        <f t="shared" si="13"/>
        <v>1273.9458597553312</v>
      </c>
      <c r="E413" s="781"/>
    </row>
    <row r="414" spans="1:5">
      <c r="A414">
        <v>0.50454873865583738</v>
      </c>
      <c r="B414">
        <f t="shared" si="12"/>
        <v>0.5295487386558374</v>
      </c>
      <c r="C414">
        <v>1327.0318022340332</v>
      </c>
      <c r="D414" s="781">
        <f t="shared" si="13"/>
        <v>1274.0769283684494</v>
      </c>
      <c r="E414" s="781"/>
    </row>
    <row r="415" spans="1:5">
      <c r="A415">
        <v>0.50572770270787804</v>
      </c>
      <c r="B415">
        <f t="shared" si="12"/>
        <v>0.53072770270787806</v>
      </c>
      <c r="C415">
        <v>1327.2781045491502</v>
      </c>
      <c r="D415" s="781">
        <f t="shared" si="13"/>
        <v>1274.2053342783624</v>
      </c>
      <c r="E415" s="781"/>
    </row>
    <row r="416" spans="1:5">
      <c r="A416">
        <v>0.50690660020629574</v>
      </c>
      <c r="B416">
        <f t="shared" si="12"/>
        <v>0.53190660020629577</v>
      </c>
      <c r="C416">
        <v>1327.5217370062078</v>
      </c>
      <c r="D416" s="781">
        <f t="shared" si="13"/>
        <v>1274.3310769855782</v>
      </c>
      <c r="E416" s="781"/>
    </row>
    <row r="417" spans="1:5">
      <c r="A417">
        <v>0.50808543188779598</v>
      </c>
      <c r="B417">
        <f t="shared" si="12"/>
        <v>0.533085431887796</v>
      </c>
      <c r="C417">
        <v>1327.7626991834386</v>
      </c>
      <c r="D417" s="781">
        <f t="shared" si="13"/>
        <v>1274.454155994659</v>
      </c>
      <c r="E417" s="781"/>
    </row>
    <row r="418" spans="1:5">
      <c r="A418">
        <v>0.50926419848869253</v>
      </c>
      <c r="B418">
        <f t="shared" si="12"/>
        <v>0.53426419848869255</v>
      </c>
      <c r="C418">
        <v>1328.0009906632845</v>
      </c>
      <c r="D418" s="781">
        <f t="shared" si="13"/>
        <v>1274.5745708144152</v>
      </c>
      <c r="E418" s="781"/>
    </row>
    <row r="419" spans="1:5">
      <c r="A419">
        <v>0.51044290074491183</v>
      </c>
      <c r="B419">
        <f t="shared" si="12"/>
        <v>0.53544290074491185</v>
      </c>
      <c r="C419">
        <v>1328.2366110322491</v>
      </c>
      <c r="D419" s="781">
        <f t="shared" si="13"/>
        <v>1274.6923209577581</v>
      </c>
      <c r="E419" s="781"/>
    </row>
    <row r="420" spans="1:5">
      <c r="A420">
        <v>0.51162153939199806</v>
      </c>
      <c r="B420">
        <f t="shared" si="12"/>
        <v>0.53662153939199808</v>
      </c>
      <c r="C420">
        <v>1328.4695598809587</v>
      </c>
      <c r="D420" s="781">
        <f t="shared" si="13"/>
        <v>1274.807405941759</v>
      </c>
      <c r="E420" s="781"/>
    </row>
    <row r="421" spans="1:5">
      <c r="A421">
        <v>0.51280011516511737</v>
      </c>
      <c r="B421">
        <f t="shared" si="12"/>
        <v>0.53780011516511739</v>
      </c>
      <c r="C421">
        <v>1328.6998368041864</v>
      </c>
      <c r="D421" s="781">
        <f t="shared" si="13"/>
        <v>1274.9198252876747</v>
      </c>
      <c r="E421" s="781"/>
    </row>
    <row r="422" spans="1:5">
      <c r="A422">
        <v>0.51397862879906286</v>
      </c>
      <c r="B422">
        <f t="shared" si="12"/>
        <v>0.53897862879906289</v>
      </c>
      <c r="C422">
        <v>1328.9274414007989</v>
      </c>
      <c r="D422" s="781">
        <f t="shared" si="13"/>
        <v>1275.0295785208925</v>
      </c>
      <c r="E422" s="781"/>
    </row>
    <row r="423" spans="1:5">
      <c r="A423">
        <v>0.51515708102825919</v>
      </c>
      <c r="B423">
        <f t="shared" si="12"/>
        <v>0.54015708102825921</v>
      </c>
      <c r="C423">
        <v>1329.152373273721</v>
      </c>
      <c r="D423" s="781">
        <f t="shared" si="13"/>
        <v>1275.136665170895</v>
      </c>
      <c r="E423" s="781"/>
    </row>
    <row r="424" spans="1:5">
      <c r="A424">
        <v>0.51633547258676693</v>
      </c>
      <c r="B424">
        <f t="shared" si="12"/>
        <v>0.54133547258676695</v>
      </c>
      <c r="C424">
        <v>1329.3746320300158</v>
      </c>
      <c r="D424" s="781">
        <f t="shared" si="13"/>
        <v>1275.241084771339</v>
      </c>
      <c r="E424" s="781"/>
    </row>
    <row r="425" spans="1:5">
      <c r="A425">
        <v>0.51751380420828741</v>
      </c>
      <c r="B425">
        <f t="shared" si="12"/>
        <v>0.54251380420828743</v>
      </c>
      <c r="C425">
        <v>1329.5942172808884</v>
      </c>
      <c r="D425" s="781">
        <f t="shared" si="13"/>
        <v>1275.3428368600596</v>
      </c>
      <c r="E425" s="781"/>
    </row>
    <row r="426" spans="1:5">
      <c r="A426">
        <v>0.51869207662616734</v>
      </c>
      <c r="B426">
        <f t="shared" si="12"/>
        <v>0.54369207662616736</v>
      </c>
      <c r="C426">
        <v>1329.8111286415462</v>
      </c>
      <c r="D426" s="781">
        <f t="shared" si="13"/>
        <v>1275.4419209789296</v>
      </c>
      <c r="E426" s="781"/>
    </row>
    <row r="427" spans="1:5">
      <c r="A427">
        <v>0.51987029057340339</v>
      </c>
      <c r="B427">
        <f t="shared" si="12"/>
        <v>0.54487029057340342</v>
      </c>
      <c r="C427">
        <v>1330.0253657314227</v>
      </c>
      <c r="D427" s="781">
        <f t="shared" si="13"/>
        <v>1275.5383366740823</v>
      </c>
      <c r="E427" s="781"/>
    </row>
    <row r="428" spans="1:5">
      <c r="A428">
        <v>0.52104844678264683</v>
      </c>
      <c r="B428">
        <f t="shared" si="12"/>
        <v>0.54604844678264686</v>
      </c>
      <c r="C428">
        <v>1330.2369281738643</v>
      </c>
      <c r="D428" s="781">
        <f t="shared" si="13"/>
        <v>1275.6320834955995</v>
      </c>
      <c r="E428" s="781"/>
    </row>
    <row r="429" spans="1:5">
      <c r="A429">
        <v>0.52222654598620799</v>
      </c>
      <c r="B429">
        <f t="shared" si="12"/>
        <v>0.54722654598620801</v>
      </c>
      <c r="C429">
        <v>1330.4458155965158</v>
      </c>
      <c r="D429" s="781">
        <f t="shared" si="13"/>
        <v>1275.7231609978951</v>
      </c>
      <c r="E429" s="781"/>
    </row>
    <row r="430" spans="1:5">
      <c r="A430">
        <v>0.5234045889160609</v>
      </c>
      <c r="B430">
        <f t="shared" si="12"/>
        <v>0.54840458891606092</v>
      </c>
      <c r="C430">
        <v>1330.6520276309545</v>
      </c>
      <c r="D430" s="781">
        <f t="shared" si="13"/>
        <v>1275.8115687393483</v>
      </c>
      <c r="E430" s="781"/>
    </row>
    <row r="431" spans="1:5">
      <c r="A431">
        <v>0.52458257630384808</v>
      </c>
      <c r="B431">
        <f t="shared" si="12"/>
        <v>0.5495825763038481</v>
      </c>
      <c r="C431">
        <v>1330.855563912942</v>
      </c>
      <c r="D431" s="781">
        <f t="shared" si="13"/>
        <v>1275.8973062825571</v>
      </c>
      <c r="E431" s="781"/>
    </row>
    <row r="432" spans="1:5">
      <c r="A432">
        <v>0.52576050888088488</v>
      </c>
      <c r="B432">
        <f t="shared" si="12"/>
        <v>0.5507605088808849</v>
      </c>
      <c r="C432">
        <v>1331.0564240822509</v>
      </c>
      <c r="D432" s="781">
        <f t="shared" si="13"/>
        <v>1275.9803731941624</v>
      </c>
      <c r="E432" s="781"/>
    </row>
    <row r="433" spans="1:5">
      <c r="A433">
        <v>0.52693838737816434</v>
      </c>
      <c r="B433">
        <f t="shared" si="12"/>
        <v>0.55193838737816436</v>
      </c>
      <c r="C433">
        <v>1331.2546077827569</v>
      </c>
      <c r="D433" s="781">
        <f t="shared" si="13"/>
        <v>1276.0607690449406</v>
      </c>
      <c r="E433" s="781"/>
    </row>
    <row r="434" spans="1:5">
      <c r="A434">
        <v>0.52811621252636132</v>
      </c>
      <c r="B434">
        <f t="shared" si="12"/>
        <v>0.55311621252636134</v>
      </c>
      <c r="C434">
        <v>1331.450114662483</v>
      </c>
      <c r="D434" s="781">
        <f t="shared" si="13"/>
        <v>1276.1384934098469</v>
      </c>
      <c r="E434" s="781"/>
    </row>
    <row r="435" spans="1:5">
      <c r="A435">
        <v>0.52929398505583747</v>
      </c>
      <c r="B435">
        <f t="shared" si="12"/>
        <v>0.55429398505583749</v>
      </c>
      <c r="C435">
        <v>1331.6429443734226</v>
      </c>
      <c r="D435" s="781">
        <f t="shared" si="13"/>
        <v>1276.2135458678388</v>
      </c>
      <c r="E435" s="781"/>
    </row>
    <row r="436" spans="1:5">
      <c r="A436">
        <v>0.5304717056966457</v>
      </c>
      <c r="B436">
        <f t="shared" si="12"/>
        <v>0.55547170569664572</v>
      </c>
      <c r="C436">
        <v>1331.8330965717266</v>
      </c>
      <c r="D436" s="781">
        <f t="shared" si="13"/>
        <v>1276.2859260020621</v>
      </c>
      <c r="E436" s="781"/>
    </row>
    <row r="437" spans="1:5">
      <c r="A437">
        <v>0.53164937517853461</v>
      </c>
      <c r="B437">
        <f t="shared" si="12"/>
        <v>0.55664937517853463</v>
      </c>
      <c r="C437">
        <v>1332.0205709176053</v>
      </c>
      <c r="D437" s="781">
        <f t="shared" si="13"/>
        <v>1276.3556333997517</v>
      </c>
      <c r="E437" s="781"/>
    </row>
    <row r="438" spans="1:5">
      <c r="A438">
        <v>0.53282699423095325</v>
      </c>
      <c r="B438">
        <f t="shared" si="12"/>
        <v>0.55782699423095328</v>
      </c>
      <c r="C438">
        <v>1332.2053670753057</v>
      </c>
      <c r="D438" s="781">
        <f t="shared" si="13"/>
        <v>1276.4226676522103</v>
      </c>
      <c r="E438" s="781"/>
    </row>
    <row r="439" spans="1:5">
      <c r="A439">
        <v>0.53400456358305537</v>
      </c>
      <c r="B439">
        <f t="shared" si="12"/>
        <v>0.55900456358305539</v>
      </c>
      <c r="C439">
        <v>1332.387484713151</v>
      </c>
      <c r="D439" s="781">
        <f t="shared" si="13"/>
        <v>1276.4870283548455</v>
      </c>
      <c r="E439" s="781"/>
    </row>
    <row r="440" spans="1:5">
      <c r="A440">
        <v>0.53518208396370426</v>
      </c>
      <c r="B440">
        <f t="shared" si="12"/>
        <v>0.56018208396370428</v>
      </c>
      <c r="C440">
        <v>1332.5669235035816</v>
      </c>
      <c r="D440" s="781">
        <f t="shared" si="13"/>
        <v>1276.5487151072111</v>
      </c>
      <c r="E440" s="781"/>
    </row>
    <row r="441" spans="1:5">
      <c r="A441">
        <v>0.53635955610147712</v>
      </c>
      <c r="B441">
        <f t="shared" si="12"/>
        <v>0.56135955610147714</v>
      </c>
      <c r="C441">
        <v>1332.7436831231093</v>
      </c>
      <c r="D441" s="781">
        <f t="shared" si="13"/>
        <v>1276.6077275129617</v>
      </c>
      <c r="E441" s="781"/>
    </row>
    <row r="442" spans="1:5">
      <c r="A442">
        <v>0.53753698072466971</v>
      </c>
      <c r="B442">
        <f t="shared" si="12"/>
        <v>0.56253698072466973</v>
      </c>
      <c r="C442">
        <v>1332.9177632522183</v>
      </c>
      <c r="D442" s="781">
        <f t="shared" si="13"/>
        <v>1276.6640651797513</v>
      </c>
      <c r="E442" s="781"/>
    </row>
    <row r="443" spans="1:5">
      <c r="A443">
        <v>0.53871435856130079</v>
      </c>
      <c r="B443">
        <f t="shared" si="12"/>
        <v>0.56371435856130081</v>
      </c>
      <c r="C443">
        <v>1333.0891635755333</v>
      </c>
      <c r="D443" s="781">
        <f t="shared" si="13"/>
        <v>1276.7177277194032</v>
      </c>
      <c r="E443" s="781"/>
    </row>
    <row r="444" spans="1:5">
      <c r="A444">
        <v>0.53989169033911666</v>
      </c>
      <c r="B444">
        <f t="shared" si="12"/>
        <v>0.56489169033911668</v>
      </c>
      <c r="C444">
        <v>1333.2578837817114</v>
      </c>
      <c r="D444" s="781">
        <f t="shared" si="13"/>
        <v>1276.7687147477998</v>
      </c>
      <c r="E444" s="781"/>
    </row>
    <row r="445" spans="1:5">
      <c r="A445">
        <v>0.54106897678559573</v>
      </c>
      <c r="B445">
        <f t="shared" si="12"/>
        <v>0.56606897678559576</v>
      </c>
      <c r="C445">
        <v>1333.4239235634905</v>
      </c>
      <c r="D445" s="781">
        <f t="shared" si="13"/>
        <v>1276.8170258849309</v>
      </c>
      <c r="E445" s="781"/>
    </row>
    <row r="446" spans="1:5">
      <c r="A446">
        <v>0.54224621862795286</v>
      </c>
      <c r="B446">
        <f t="shared" si="12"/>
        <v>0.56724621862795288</v>
      </c>
      <c r="C446">
        <v>1333.5872826176342</v>
      </c>
      <c r="D446" s="781">
        <f t="shared" si="13"/>
        <v>1276.862660754839</v>
      </c>
      <c r="E446" s="781"/>
    </row>
    <row r="447" spans="1:5">
      <c r="A447">
        <v>0.54342341659314419</v>
      </c>
      <c r="B447">
        <f t="shared" si="12"/>
        <v>0.56842341659314422</v>
      </c>
      <c r="C447">
        <v>1333.7479606449999</v>
      </c>
      <c r="D447" s="781">
        <f t="shared" si="13"/>
        <v>1276.9056189856856</v>
      </c>
      <c r="E447" s="781"/>
    </row>
    <row r="448" spans="1:5">
      <c r="A448">
        <v>0.54460057140787133</v>
      </c>
      <c r="B448">
        <f t="shared" si="12"/>
        <v>0.56960057140787135</v>
      </c>
      <c r="C448">
        <v>1333.9059573504826</v>
      </c>
      <c r="D448" s="781">
        <f t="shared" si="13"/>
        <v>1276.9459002096955</v>
      </c>
      <c r="E448" s="781"/>
    </row>
    <row r="449" spans="1:5">
      <c r="A449">
        <v>0.54577768379858616</v>
      </c>
      <c r="B449">
        <f t="shared" si="12"/>
        <v>0.57077768379858618</v>
      </c>
      <c r="C449">
        <v>1334.061272443015</v>
      </c>
      <c r="D449" s="781">
        <f t="shared" si="13"/>
        <v>1276.9835040631565</v>
      </c>
      <c r="E449" s="781"/>
    </row>
    <row r="450" spans="1:5">
      <c r="A450">
        <v>0.546954754491495</v>
      </c>
      <c r="B450">
        <f t="shared" si="12"/>
        <v>0.57195475449149502</v>
      </c>
      <c r="C450">
        <v>1334.213905635595</v>
      </c>
      <c r="D450" s="781">
        <f t="shared" si="13"/>
        <v>1277.0184301864456</v>
      </c>
      <c r="E450" s="781"/>
    </row>
    <row r="451" spans="1:5">
      <c r="A451">
        <v>0.54813178421256337</v>
      </c>
      <c r="B451">
        <f t="shared" si="12"/>
        <v>0.57313178421256339</v>
      </c>
      <c r="C451">
        <v>1334.3638566452717</v>
      </c>
      <c r="D451" s="781">
        <f t="shared" si="13"/>
        <v>1277.0506782240154</v>
      </c>
      <c r="E451" s="781"/>
    </row>
    <row r="452" spans="1:5">
      <c r="A452">
        <v>0.54930877368752029</v>
      </c>
      <c r="B452">
        <f t="shared" si="12"/>
        <v>0.57430877368752031</v>
      </c>
      <c r="C452">
        <v>1334.511125193136</v>
      </c>
      <c r="D452" s="781">
        <f t="shared" si="13"/>
        <v>1277.0802478243838</v>
      </c>
      <c r="E452" s="781"/>
    </row>
    <row r="453" spans="1:5">
      <c r="A453">
        <v>0.5504857236418631</v>
      </c>
      <c r="B453">
        <f t="shared" ref="B453:B516" si="14">A453+0.025</f>
        <v>0.57548572364186312</v>
      </c>
      <c r="C453">
        <v>1334.6557110043127</v>
      </c>
      <c r="D453" s="781">
        <f t="shared" ref="D453:D516" si="15">C453-100*B453</f>
        <v>1277.1071386401263</v>
      </c>
      <c r="E453" s="781"/>
    </row>
    <row r="454" spans="1:5">
      <c r="A454">
        <v>0.55166263480086153</v>
      </c>
      <c r="B454">
        <f t="shared" si="14"/>
        <v>0.57666263480086155</v>
      </c>
      <c r="C454">
        <v>1334.7976138079794</v>
      </c>
      <c r="D454" s="781">
        <f t="shared" si="15"/>
        <v>1277.1313503278932</v>
      </c>
      <c r="E454" s="781"/>
    </row>
    <row r="455" spans="1:5">
      <c r="A455">
        <v>0.55283950788956238</v>
      </c>
      <c r="B455">
        <f t="shared" si="14"/>
        <v>0.5778395078895624</v>
      </c>
      <c r="C455">
        <v>1334.936833337382</v>
      </c>
      <c r="D455" s="781">
        <f t="shared" si="15"/>
        <v>1277.1528825484259</v>
      </c>
      <c r="E455" s="781"/>
    </row>
    <row r="456" spans="1:5">
      <c r="A456">
        <v>0.55401634363279395</v>
      </c>
      <c r="B456">
        <f t="shared" si="14"/>
        <v>0.57901634363279397</v>
      </c>
      <c r="C456">
        <v>1335.0733693297821</v>
      </c>
      <c r="D456" s="781">
        <f t="shared" si="15"/>
        <v>1277.1717349665028</v>
      </c>
      <c r="E456" s="781"/>
    </row>
    <row r="457" spans="1:5">
      <c r="A457">
        <v>0.55519314275517062</v>
      </c>
      <c r="B457">
        <f t="shared" si="14"/>
        <v>0.58019314275517064</v>
      </c>
      <c r="C457">
        <v>1335.2072215264868</v>
      </c>
      <c r="D457" s="781">
        <f t="shared" si="15"/>
        <v>1277.1879072509698</v>
      </c>
      <c r="E457" s="781"/>
    </row>
    <row r="458" spans="1:5">
      <c r="A458">
        <v>0.55636990598109715</v>
      </c>
      <c r="B458">
        <f t="shared" si="14"/>
        <v>0.58136990598109717</v>
      </c>
      <c r="C458">
        <v>1335.3383896728258</v>
      </c>
      <c r="D458" s="781">
        <f t="shared" si="15"/>
        <v>1277.2013990747159</v>
      </c>
      <c r="E458" s="781"/>
    </row>
    <row r="459" spans="1:5">
      <c r="A459">
        <v>0.55754663403477345</v>
      </c>
      <c r="B459">
        <f t="shared" si="14"/>
        <v>0.58254663403477347</v>
      </c>
      <c r="C459">
        <v>1335.466873518189</v>
      </c>
      <c r="D459" s="781">
        <f t="shared" si="15"/>
        <v>1277.2122101147118</v>
      </c>
      <c r="E459" s="781"/>
    </row>
    <row r="460" spans="1:5">
      <c r="A460">
        <v>0.55872332764019861</v>
      </c>
      <c r="B460">
        <f t="shared" si="14"/>
        <v>0.58372332764019863</v>
      </c>
      <c r="C460">
        <v>1335.5926728159827</v>
      </c>
      <c r="D460" s="781">
        <f t="shared" si="15"/>
        <v>1277.2203400519629</v>
      </c>
      <c r="E460" s="781"/>
    </row>
    <row r="461" spans="1:5">
      <c r="A461">
        <v>0.55989998752117565</v>
      </c>
      <c r="B461">
        <f t="shared" si="14"/>
        <v>0.58489998752117567</v>
      </c>
      <c r="C461">
        <v>1335.7157873236501</v>
      </c>
      <c r="D461" s="781">
        <f t="shared" si="15"/>
        <v>1277.2257885715326</v>
      </c>
      <c r="E461" s="781"/>
    </row>
    <row r="462" spans="1:5">
      <c r="A462">
        <v>0.56107661440131584</v>
      </c>
      <c r="B462">
        <f t="shared" si="14"/>
        <v>0.58607661440131587</v>
      </c>
      <c r="C462">
        <v>1335.8362168027022</v>
      </c>
      <c r="D462" s="781">
        <f t="shared" si="15"/>
        <v>1277.2285553625707</v>
      </c>
      <c r="E462" s="781"/>
    </row>
    <row r="463" spans="1:5">
      <c r="A463">
        <v>0.56225320900404341</v>
      </c>
      <c r="B463">
        <f t="shared" si="14"/>
        <v>0.58725320900404343</v>
      </c>
      <c r="C463">
        <v>1335.9539610186328</v>
      </c>
      <c r="D463" s="781">
        <f t="shared" si="15"/>
        <v>1277.2286401182284</v>
      </c>
      <c r="E463" s="781"/>
    </row>
    <row r="464" spans="1:5">
      <c r="A464">
        <v>0.5634297720525997</v>
      </c>
      <c r="B464">
        <f t="shared" si="14"/>
        <v>0.58842977205259972</v>
      </c>
      <c r="C464">
        <v>1336.0690197410008</v>
      </c>
      <c r="D464" s="781">
        <f t="shared" si="15"/>
        <v>1277.2260425357408</v>
      </c>
      <c r="E464" s="781"/>
    </row>
    <row r="465" spans="1:5">
      <c r="A465">
        <v>0.56460630427004765</v>
      </c>
      <c r="B465">
        <f t="shared" si="14"/>
        <v>0.58960630427004768</v>
      </c>
      <c r="C465">
        <v>1336.1813927433689</v>
      </c>
      <c r="D465" s="781">
        <f t="shared" si="15"/>
        <v>1277.220762316364</v>
      </c>
      <c r="E465" s="781"/>
    </row>
    <row r="466" spans="1:5">
      <c r="A466">
        <v>0.56578280637927647</v>
      </c>
      <c r="B466">
        <f t="shared" si="14"/>
        <v>0.59078280637927649</v>
      </c>
      <c r="C466">
        <v>1336.2910798033217</v>
      </c>
      <c r="D466" s="781">
        <f t="shared" si="15"/>
        <v>1277.212799165394</v>
      </c>
      <c r="E466" s="781"/>
    </row>
    <row r="467" spans="1:5">
      <c r="A467">
        <v>0.56695927910300581</v>
      </c>
      <c r="B467">
        <f t="shared" si="14"/>
        <v>0.59195927910300583</v>
      </c>
      <c r="C467">
        <v>1336.3980807025248</v>
      </c>
      <c r="D467" s="781">
        <f t="shared" si="15"/>
        <v>1277.2021527922243</v>
      </c>
      <c r="E467" s="781"/>
    </row>
    <row r="468" spans="1:5">
      <c r="A468">
        <v>0.56813572316379035</v>
      </c>
      <c r="B468">
        <f t="shared" si="14"/>
        <v>0.59313572316379037</v>
      </c>
      <c r="C468">
        <v>1336.5023952266081</v>
      </c>
      <c r="D468" s="781">
        <f t="shared" si="15"/>
        <v>1277.188822910229</v>
      </c>
      <c r="E468" s="781"/>
    </row>
    <row r="469" spans="1:5">
      <c r="A469">
        <v>0.56931213928402424</v>
      </c>
      <c r="B469">
        <f t="shared" si="14"/>
        <v>0.59431213928402427</v>
      </c>
      <c r="C469">
        <v>1336.6040231652455</v>
      </c>
      <c r="D469" s="781">
        <f t="shared" si="15"/>
        <v>1277.172809236843</v>
      </c>
      <c r="E469" s="781"/>
    </row>
    <row r="470" spans="1:5">
      <c r="A470">
        <v>0.57048852818594553</v>
      </c>
      <c r="B470">
        <f t="shared" si="14"/>
        <v>0.59548852818594555</v>
      </c>
      <c r="C470">
        <v>1336.7029643121364</v>
      </c>
      <c r="D470" s="781">
        <f t="shared" si="15"/>
        <v>1277.1541114935419</v>
      </c>
      <c r="E470" s="781"/>
    </row>
    <row r="471" spans="1:5">
      <c r="A471">
        <v>0.57166489059164038</v>
      </c>
      <c r="B471">
        <f t="shared" si="14"/>
        <v>0.59666489059164041</v>
      </c>
      <c r="C471">
        <v>1336.7992184650395</v>
      </c>
      <c r="D471" s="781">
        <f t="shared" si="15"/>
        <v>1277.1327294058756</v>
      </c>
      <c r="E471" s="781"/>
    </row>
    <row r="472" spans="1:5">
      <c r="A472">
        <v>0.57284122722304787</v>
      </c>
      <c r="B472">
        <f t="shared" si="14"/>
        <v>0.59784122722304789</v>
      </c>
      <c r="C472">
        <v>1336.8927854256563</v>
      </c>
      <c r="D472" s="781">
        <f t="shared" si="15"/>
        <v>1277.1086627033515</v>
      </c>
      <c r="E472" s="781"/>
    </row>
    <row r="473" spans="1:5">
      <c r="A473">
        <v>0.57401753880196427</v>
      </c>
      <c r="B473">
        <f t="shared" si="14"/>
        <v>0.59901753880196429</v>
      </c>
      <c r="C473">
        <v>1336.9836649997619</v>
      </c>
      <c r="D473" s="781">
        <f t="shared" si="15"/>
        <v>1277.0819111195656</v>
      </c>
      <c r="E473" s="781"/>
    </row>
    <row r="474" spans="1:5">
      <c r="A474">
        <v>0.57519382605004721</v>
      </c>
      <c r="B474">
        <f t="shared" si="14"/>
        <v>0.60019382605004723</v>
      </c>
      <c r="C474">
        <v>1337.0718569971712</v>
      </c>
      <c r="D474" s="781">
        <f t="shared" si="15"/>
        <v>1277.0524743921665</v>
      </c>
      <c r="E474" s="781"/>
    </row>
    <row r="475" spans="1:5">
      <c r="A475">
        <v>0.57637008968882053</v>
      </c>
      <c r="B475">
        <f t="shared" si="14"/>
        <v>0.60137008968882055</v>
      </c>
      <c r="C475">
        <v>1337.1573612316313</v>
      </c>
      <c r="D475" s="781">
        <f t="shared" si="15"/>
        <v>1277.0203522627492</v>
      </c>
      <c r="E475" s="781"/>
    </row>
    <row r="476" spans="1:5">
      <c r="A476">
        <v>0.5775463304396784</v>
      </c>
      <c r="B476">
        <f t="shared" si="14"/>
        <v>0.60254633043967842</v>
      </c>
      <c r="C476">
        <v>1337.2401775209848</v>
      </c>
      <c r="D476" s="781">
        <f t="shared" si="15"/>
        <v>1276.9855444770169</v>
      </c>
      <c r="E476" s="781"/>
    </row>
    <row r="477" spans="1:5">
      <c r="A477">
        <v>0.57872254902388998</v>
      </c>
      <c r="B477">
        <f t="shared" si="14"/>
        <v>0.60372254902389</v>
      </c>
      <c r="C477">
        <v>1337.3203056870623</v>
      </c>
      <c r="D477" s="781">
        <f t="shared" si="15"/>
        <v>1276.9480507846733</v>
      </c>
      <c r="E477" s="781"/>
    </row>
    <row r="478" spans="1:5">
      <c r="A478">
        <v>0.5798987461626034</v>
      </c>
      <c r="B478">
        <f t="shared" si="14"/>
        <v>0.60489874616260342</v>
      </c>
      <c r="C478">
        <v>1337.3977455557329</v>
      </c>
      <c r="D478" s="781">
        <f t="shared" si="15"/>
        <v>1276.9078709394726</v>
      </c>
      <c r="E478" s="781"/>
    </row>
    <row r="479" spans="1:5">
      <c r="A479">
        <v>0.58107492257685067</v>
      </c>
      <c r="B479">
        <f t="shared" si="14"/>
        <v>0.60607492257685069</v>
      </c>
      <c r="C479">
        <v>1337.4724969568533</v>
      </c>
      <c r="D479" s="781">
        <f t="shared" si="15"/>
        <v>1276.8650046991684</v>
      </c>
      <c r="E479" s="781"/>
    </row>
    <row r="480" spans="1:5">
      <c r="A480">
        <v>0.58225107898755191</v>
      </c>
      <c r="B480">
        <f t="shared" si="14"/>
        <v>0.60725107898755193</v>
      </c>
      <c r="C480">
        <v>1337.5445597242733</v>
      </c>
      <c r="D480" s="781">
        <f t="shared" si="15"/>
        <v>1276.8194518255182</v>
      </c>
      <c r="E480" s="781"/>
    </row>
    <row r="481" spans="1:5">
      <c r="A481">
        <v>0.58342721611551962</v>
      </c>
      <c r="B481">
        <f t="shared" si="14"/>
        <v>0.60842721611551964</v>
      </c>
      <c r="C481">
        <v>1337.6139336959097</v>
      </c>
      <c r="D481" s="781">
        <f t="shared" si="15"/>
        <v>1276.7712120843578</v>
      </c>
      <c r="E481" s="781"/>
    </row>
    <row r="482" spans="1:5">
      <c r="A482">
        <v>0.5846033346814633</v>
      </c>
      <c r="B482">
        <f t="shared" si="14"/>
        <v>0.60960333468146333</v>
      </c>
      <c r="C482">
        <v>1337.6806187136642</v>
      </c>
      <c r="D482" s="781">
        <f t="shared" si="15"/>
        <v>1276.720285245518</v>
      </c>
      <c r="E482" s="781"/>
    </row>
    <row r="483" spans="1:5">
      <c r="A483">
        <v>0.58577943540599375</v>
      </c>
      <c r="B483">
        <f t="shared" si="14"/>
        <v>0.61077943540599378</v>
      </c>
      <c r="C483">
        <v>1337.744614623437</v>
      </c>
      <c r="D483" s="781">
        <f t="shared" si="15"/>
        <v>1276.6666710828376</v>
      </c>
      <c r="E483" s="781"/>
    </row>
    <row r="484" spans="1:5">
      <c r="A484">
        <v>0.5869555190096275</v>
      </c>
      <c r="B484">
        <f t="shared" si="14"/>
        <v>0.61195551900962752</v>
      </c>
      <c r="C484">
        <v>1337.8059212751718</v>
      </c>
      <c r="D484" s="781">
        <f t="shared" si="15"/>
        <v>1276.6103693742091</v>
      </c>
      <c r="E484" s="781"/>
    </row>
    <row r="485" spans="1:5">
      <c r="A485">
        <v>0.58813158621279116</v>
      </c>
      <c r="B485">
        <f t="shared" si="14"/>
        <v>0.61313158621279118</v>
      </c>
      <c r="C485">
        <v>1337.8645385227853</v>
      </c>
      <c r="D485" s="781">
        <f t="shared" si="15"/>
        <v>1276.5513799015062</v>
      </c>
      <c r="E485" s="781"/>
    </row>
    <row r="486" spans="1:5">
      <c r="A486">
        <v>0.58930763773582584</v>
      </c>
      <c r="B486">
        <f t="shared" si="14"/>
        <v>0.61430763773582586</v>
      </c>
      <c r="C486">
        <v>1337.920466224233</v>
      </c>
      <c r="D486" s="781">
        <f t="shared" si="15"/>
        <v>1276.4897024506504</v>
      </c>
      <c r="E486" s="781"/>
    </row>
    <row r="487" spans="1:5">
      <c r="A487">
        <v>0.59048367429899173</v>
      </c>
      <c r="B487">
        <f t="shared" si="14"/>
        <v>0.61548367429899176</v>
      </c>
      <c r="C487">
        <v>1337.9737042414524</v>
      </c>
      <c r="D487" s="781">
        <f t="shared" si="15"/>
        <v>1276.4253368115533</v>
      </c>
      <c r="E487" s="781"/>
    </row>
    <row r="488" spans="1:5">
      <c r="A488">
        <v>0.5916596966224722</v>
      </c>
      <c r="B488">
        <f t="shared" si="14"/>
        <v>0.61665969662247222</v>
      </c>
      <c r="C488">
        <v>1338.0242524404127</v>
      </c>
      <c r="D488" s="781">
        <f t="shared" si="15"/>
        <v>1276.3582827781656</v>
      </c>
      <c r="E488" s="781"/>
    </row>
    <row r="489" spans="1:5">
      <c r="A489">
        <v>0.59283570542637842</v>
      </c>
      <c r="B489">
        <f t="shared" si="14"/>
        <v>0.61783570542637845</v>
      </c>
      <c r="C489">
        <v>1338.0721106910894</v>
      </c>
      <c r="D489" s="781">
        <f t="shared" si="15"/>
        <v>1276.2885401484516</v>
      </c>
      <c r="E489" s="781"/>
    </row>
    <row r="490" spans="1:5">
      <c r="A490">
        <v>0.59401170143075366</v>
      </c>
      <c r="B490">
        <f t="shared" si="14"/>
        <v>0.61901170143075368</v>
      </c>
      <c r="C490">
        <v>1338.1172788674546</v>
      </c>
      <c r="D490" s="781">
        <f t="shared" si="15"/>
        <v>1276.2161087243792</v>
      </c>
      <c r="E490" s="781"/>
    </row>
    <row r="491" spans="1:5">
      <c r="A491">
        <v>0.59518768535557776</v>
      </c>
      <c r="B491">
        <f t="shared" si="14"/>
        <v>0.62018768535557778</v>
      </c>
      <c r="C491">
        <v>1338.1597568474767</v>
      </c>
      <c r="D491" s="781">
        <f t="shared" si="15"/>
        <v>1276.140988311919</v>
      </c>
      <c r="E491" s="781"/>
    </row>
    <row r="492" spans="1:5">
      <c r="A492">
        <v>0.59636365792077151</v>
      </c>
      <c r="B492">
        <f t="shared" si="14"/>
        <v>0.62136365792077153</v>
      </c>
      <c r="C492">
        <v>1338.1995445131495</v>
      </c>
      <c r="D492" s="781">
        <f t="shared" si="15"/>
        <v>1276.0631787210723</v>
      </c>
      <c r="E492" s="781"/>
    </row>
    <row r="493" spans="1:5">
      <c r="A493">
        <v>0.59753961984620085</v>
      </c>
      <c r="B493">
        <f t="shared" si="14"/>
        <v>0.62253961984620088</v>
      </c>
      <c r="C493">
        <v>1338.2366417504797</v>
      </c>
      <c r="D493" s="781">
        <f t="shared" si="15"/>
        <v>1275.9826797658598</v>
      </c>
      <c r="E493" s="781"/>
    </row>
    <row r="494" spans="1:5">
      <c r="A494">
        <v>0.59871557185168167</v>
      </c>
      <c r="B494">
        <f t="shared" si="14"/>
        <v>0.62371557185168169</v>
      </c>
      <c r="C494">
        <v>1338.2710484494505</v>
      </c>
      <c r="D494" s="781">
        <f t="shared" si="15"/>
        <v>1275.8994912642825</v>
      </c>
      <c r="E494" s="781"/>
    </row>
    <row r="495" spans="1:5">
      <c r="A495">
        <v>0.59989151465698387</v>
      </c>
      <c r="B495">
        <f t="shared" si="14"/>
        <v>0.62489151465698389</v>
      </c>
      <c r="C495">
        <v>1338.3027645040611</v>
      </c>
      <c r="D495" s="781">
        <f t="shared" si="15"/>
        <v>1275.8136130383627</v>
      </c>
      <c r="E495" s="781"/>
    </row>
    <row r="496" spans="1:5">
      <c r="A496">
        <v>0.60106744898183584</v>
      </c>
      <c r="B496">
        <f t="shared" si="14"/>
        <v>0.62606744898183586</v>
      </c>
      <c r="C496">
        <v>1338.331789812331</v>
      </c>
      <c r="D496" s="781">
        <f t="shared" si="15"/>
        <v>1275.7250449141475</v>
      </c>
      <c r="E496" s="781"/>
    </row>
    <row r="497" spans="1:5">
      <c r="A497">
        <v>0.60224337554592888</v>
      </c>
      <c r="B497">
        <f t="shared" si="14"/>
        <v>0.62724337554592891</v>
      </c>
      <c r="C497">
        <v>1338.3581242762473</v>
      </c>
      <c r="D497" s="781">
        <f t="shared" si="15"/>
        <v>1275.6337867216544</v>
      </c>
      <c r="E497" s="781"/>
    </row>
    <row r="498" spans="1:5">
      <c r="A498">
        <v>0.60341929506892167</v>
      </c>
      <c r="B498">
        <f t="shared" si="14"/>
        <v>0.62841929506892169</v>
      </c>
      <c r="C498">
        <v>1338.3817678018277</v>
      </c>
      <c r="D498" s="781">
        <f t="shared" si="15"/>
        <v>1275.5398382949354</v>
      </c>
      <c r="E498" s="781"/>
    </row>
    <row r="499" spans="1:5">
      <c r="A499">
        <v>0.60459520827044444</v>
      </c>
      <c r="B499">
        <f t="shared" si="14"/>
        <v>0.62959520827044446</v>
      </c>
      <c r="C499">
        <v>1338.4027202990844</v>
      </c>
      <c r="D499" s="781">
        <f t="shared" si="15"/>
        <v>1275.4431994720401</v>
      </c>
      <c r="E499" s="781"/>
    </row>
    <row r="500" spans="1:5">
      <c r="A500">
        <v>0.60577111587010346</v>
      </c>
      <c r="B500">
        <f t="shared" si="14"/>
        <v>0.63077111587010348</v>
      </c>
      <c r="C500">
        <v>1338.4209816820744</v>
      </c>
      <c r="D500" s="781">
        <f t="shared" si="15"/>
        <v>1275.3438700950639</v>
      </c>
      <c r="E500" s="781"/>
    </row>
    <row r="501" spans="1:5">
      <c r="A501">
        <v>0.60694701858748568</v>
      </c>
      <c r="B501">
        <f t="shared" si="14"/>
        <v>0.6319470185874857</v>
      </c>
      <c r="C501">
        <v>1338.4365518687791</v>
      </c>
      <c r="D501" s="781">
        <f t="shared" si="15"/>
        <v>1275.2418500100305</v>
      </c>
      <c r="E501" s="781"/>
    </row>
    <row r="502" spans="1:5">
      <c r="A502">
        <v>0.60812291714216271</v>
      </c>
      <c r="B502">
        <f t="shared" si="14"/>
        <v>0.63312291714216273</v>
      </c>
      <c r="C502">
        <v>1338.4494307812254</v>
      </c>
      <c r="D502" s="781">
        <f t="shared" si="15"/>
        <v>1275.137139067009</v>
      </c>
      <c r="E502" s="781"/>
    </row>
    <row r="503" spans="1:5">
      <c r="A503">
        <v>0.60929881225369553</v>
      </c>
      <c r="B503">
        <f t="shared" si="14"/>
        <v>0.63429881225369555</v>
      </c>
      <c r="C503">
        <v>1338.4596183454714</v>
      </c>
      <c r="D503" s="781">
        <f t="shared" si="15"/>
        <v>1275.0297371201018</v>
      </c>
      <c r="E503" s="781"/>
    </row>
    <row r="504" spans="1:5">
      <c r="A504">
        <v>0.61047470464163867</v>
      </c>
      <c r="B504">
        <f t="shared" si="14"/>
        <v>0.63547470464163869</v>
      </c>
      <c r="C504">
        <v>1338.4671144915101</v>
      </c>
      <c r="D504" s="781">
        <f t="shared" si="15"/>
        <v>1274.9196440273463</v>
      </c>
      <c r="E504" s="781"/>
    </row>
    <row r="505" spans="1:5">
      <c r="A505">
        <v>0.61165059502554475</v>
      </c>
      <c r="B505">
        <f t="shared" si="14"/>
        <v>0.63665059502554477</v>
      </c>
      <c r="C505">
        <v>1338.4719191533807</v>
      </c>
      <c r="D505" s="781">
        <f t="shared" si="15"/>
        <v>1274.8068596508263</v>
      </c>
      <c r="E505" s="781"/>
    </row>
    <row r="506" spans="1:5">
      <c r="A506">
        <v>0.61282648412496887</v>
      </c>
      <c r="B506">
        <f t="shared" si="14"/>
        <v>0.6378264841249689</v>
      </c>
      <c r="C506">
        <v>1338.4740322691205</v>
      </c>
      <c r="D506" s="781">
        <f t="shared" si="15"/>
        <v>1274.6913838566236</v>
      </c>
      <c r="E506" s="781"/>
    </row>
    <row r="507" spans="1:5">
      <c r="A507">
        <v>0.61400237265947288</v>
      </c>
      <c r="B507">
        <f t="shared" si="14"/>
        <v>0.63900237265947291</v>
      </c>
      <c r="C507">
        <v>1338.4734537807492</v>
      </c>
      <c r="D507" s="781">
        <f t="shared" si="15"/>
        <v>1274.573216514802</v>
      </c>
      <c r="E507" s="781"/>
    </row>
    <row r="508" spans="1:5">
      <c r="A508">
        <v>0.61517826134862974</v>
      </c>
      <c r="B508">
        <f t="shared" si="14"/>
        <v>0.64017826134862976</v>
      </c>
      <c r="C508">
        <v>1338.4701836343265</v>
      </c>
      <c r="D508" s="781">
        <f t="shared" si="15"/>
        <v>1274.4523574994635</v>
      </c>
      <c r="E508" s="781"/>
    </row>
    <row r="509" spans="1:5">
      <c r="A509">
        <v>0.61635415091202816</v>
      </c>
      <c r="B509">
        <f t="shared" si="14"/>
        <v>0.64135415091202819</v>
      </c>
      <c r="C509">
        <v>1338.4642217798855</v>
      </c>
      <c r="D509" s="781">
        <f t="shared" si="15"/>
        <v>1274.3288066886828</v>
      </c>
      <c r="E509" s="781"/>
    </row>
    <row r="510" spans="1:5">
      <c r="A510">
        <v>0.61753004206927686</v>
      </c>
      <c r="B510">
        <f t="shared" si="14"/>
        <v>0.64253004206927689</v>
      </c>
      <c r="C510">
        <v>1338.4555681714378</v>
      </c>
      <c r="D510" s="781">
        <f t="shared" si="15"/>
        <v>1274.2025639645101</v>
      </c>
      <c r="E510" s="781"/>
    </row>
    <row r="511" spans="1:5">
      <c r="A511">
        <v>0.61870593554000886</v>
      </c>
      <c r="B511">
        <f t="shared" si="14"/>
        <v>0.64370593554000888</v>
      </c>
      <c r="C511">
        <v>1338.4442227670452</v>
      </c>
      <c r="D511" s="781">
        <f t="shared" si="15"/>
        <v>1274.0736292130443</v>
      </c>
      <c r="E511" s="781"/>
    </row>
    <row r="512" spans="1:5">
      <c r="A512">
        <v>0.61988183204388592</v>
      </c>
      <c r="B512">
        <f t="shared" si="14"/>
        <v>0.64488183204388594</v>
      </c>
      <c r="C512">
        <v>1338.4301855287481</v>
      </c>
      <c r="D512" s="781">
        <f t="shared" si="15"/>
        <v>1273.9420023243595</v>
      </c>
      <c r="E512" s="781"/>
    </row>
    <row r="513" spans="1:5">
      <c r="A513">
        <v>0.62105773230060302</v>
      </c>
      <c r="B513">
        <f t="shared" si="14"/>
        <v>0.64605773230060304</v>
      </c>
      <c r="C513">
        <v>1338.4134564226028</v>
      </c>
      <c r="D513" s="781">
        <f t="shared" si="15"/>
        <v>1273.8076831925425</v>
      </c>
      <c r="E513" s="781"/>
    </row>
    <row r="514" spans="1:5">
      <c r="A514">
        <v>0.62223363702989276</v>
      </c>
      <c r="B514">
        <f t="shared" si="14"/>
        <v>0.64723363702989278</v>
      </c>
      <c r="C514">
        <v>1338.394035418637</v>
      </c>
      <c r="D514" s="781">
        <f t="shared" si="15"/>
        <v>1273.6706717156478</v>
      </c>
      <c r="E514" s="781"/>
    </row>
    <row r="515" spans="1:5">
      <c r="A515">
        <v>0.62340954695152972</v>
      </c>
      <c r="B515">
        <f t="shared" si="14"/>
        <v>0.64840954695152975</v>
      </c>
      <c r="C515">
        <v>1338.3719224908966</v>
      </c>
      <c r="D515" s="781">
        <f t="shared" si="15"/>
        <v>1273.5309677957437</v>
      </c>
      <c r="E515" s="781"/>
    </row>
    <row r="516" spans="1:5">
      <c r="A516">
        <v>0.62458546278533478</v>
      </c>
      <c r="B516">
        <f t="shared" si="14"/>
        <v>0.6495854627853348</v>
      </c>
      <c r="C516">
        <v>1338.3471176174344</v>
      </c>
      <c r="D516" s="781">
        <f t="shared" si="15"/>
        <v>1273.3885713389009</v>
      </c>
      <c r="E516" s="781"/>
    </row>
    <row r="517" spans="1:5">
      <c r="A517">
        <v>0.62576138525117952</v>
      </c>
      <c r="B517">
        <f t="shared" ref="B517:B529" si="16">A517+0.025</f>
        <v>0.65076138525117955</v>
      </c>
      <c r="C517">
        <v>1338.3196207803012</v>
      </c>
      <c r="D517" s="781">
        <f t="shared" ref="D517:D580" si="17">C517-100*B517</f>
        <v>1273.2434822551832</v>
      </c>
      <c r="E517" s="781"/>
    </row>
    <row r="518" spans="1:5">
      <c r="A518">
        <v>0.62693731506899086</v>
      </c>
      <c r="B518">
        <f t="shared" si="16"/>
        <v>0.65193731506899089</v>
      </c>
      <c r="C518">
        <v>1338.289431965565</v>
      </c>
      <c r="D518" s="781">
        <f t="shared" si="17"/>
        <v>1273.095700458666</v>
      </c>
      <c r="E518" s="781"/>
    </row>
    <row r="519" spans="1:5">
      <c r="A519">
        <v>0.62811325295875509</v>
      </c>
      <c r="B519">
        <f t="shared" si="16"/>
        <v>0.65311325295875511</v>
      </c>
      <c r="C519">
        <v>1338.2565511632783</v>
      </c>
      <c r="D519" s="781">
        <f t="shared" si="17"/>
        <v>1272.9452258674028</v>
      </c>
      <c r="E519" s="781"/>
    </row>
    <row r="520" spans="1:5">
      <c r="A520">
        <v>0.62928919964052255</v>
      </c>
      <c r="B520">
        <f t="shared" si="16"/>
        <v>0.65428919964052257</v>
      </c>
      <c r="C520">
        <v>1338.2209783675032</v>
      </c>
      <c r="D520" s="781">
        <f t="shared" si="17"/>
        <v>1272.7920584034509</v>
      </c>
      <c r="E520" s="781"/>
    </row>
    <row r="521" spans="1:5">
      <c r="A521">
        <v>0.63046515583441198</v>
      </c>
      <c r="B521">
        <f t="shared" si="16"/>
        <v>0.65546515583441201</v>
      </c>
      <c r="C521">
        <v>1338.1827135762719</v>
      </c>
      <c r="D521" s="781">
        <f t="shared" si="17"/>
        <v>1272.6361979928306</v>
      </c>
      <c r="E521" s="781"/>
    </row>
    <row r="522" spans="1:5">
      <c r="A522">
        <v>0.63164112226061486</v>
      </c>
      <c r="B522">
        <f t="shared" si="16"/>
        <v>0.65664112226061488</v>
      </c>
      <c r="C522">
        <v>1338.1417567917067</v>
      </c>
      <c r="D522" s="781">
        <f t="shared" si="17"/>
        <v>1272.4776445656453</v>
      </c>
      <c r="E522" s="781"/>
    </row>
    <row r="523" spans="1:5">
      <c r="A523">
        <v>0.63281709963939969</v>
      </c>
      <c r="B523">
        <f t="shared" si="16"/>
        <v>0.65781709963939972</v>
      </c>
      <c r="C523">
        <v>1338.0981080198285</v>
      </c>
      <c r="D523" s="781">
        <f t="shared" si="17"/>
        <v>1272.3163980558886</v>
      </c>
      <c r="E523" s="781"/>
    </row>
    <row r="524" spans="1:5">
      <c r="A524">
        <v>0.6339930886911167</v>
      </c>
      <c r="B524">
        <f t="shared" si="16"/>
        <v>0.65899308869111672</v>
      </c>
      <c r="C524">
        <v>1338.0517672707542</v>
      </c>
      <c r="D524" s="781">
        <f t="shared" si="17"/>
        <v>1272.1524584016424</v>
      </c>
      <c r="E524" s="781"/>
    </row>
    <row r="525" spans="1:5">
      <c r="A525">
        <v>0.63516909013620204</v>
      </c>
      <c r="B525">
        <f t="shared" si="16"/>
        <v>0.66016909013620206</v>
      </c>
      <c r="C525">
        <v>1338.0027345585715</v>
      </c>
      <c r="D525" s="781">
        <f t="shared" si="17"/>
        <v>1271.9858255449512</v>
      </c>
      <c r="E525" s="781"/>
    </row>
    <row r="526" spans="1:5">
      <c r="A526">
        <v>0.63634510469518235</v>
      </c>
      <c r="B526">
        <f t="shared" si="16"/>
        <v>0.66134510469518237</v>
      </c>
      <c r="C526">
        <v>1337.9510099013241</v>
      </c>
      <c r="D526" s="781">
        <f t="shared" si="17"/>
        <v>1271.8164994318058</v>
      </c>
      <c r="E526" s="781"/>
    </row>
    <row r="527" spans="1:5">
      <c r="A527">
        <v>0.63752113308867897</v>
      </c>
      <c r="B527">
        <f t="shared" si="16"/>
        <v>0.66252113308867899</v>
      </c>
      <c r="C527">
        <v>1337.8965933211337</v>
      </c>
      <c r="D527" s="781">
        <f t="shared" si="17"/>
        <v>1271.6444800122658</v>
      </c>
      <c r="E527" s="781"/>
    </row>
    <row r="528" spans="1:5">
      <c r="A528">
        <v>0.63869717603741238</v>
      </c>
      <c r="B528">
        <f t="shared" si="16"/>
        <v>0.66369717603741241</v>
      </c>
      <c r="C528">
        <v>1337.8394848440917</v>
      </c>
      <c r="D528" s="781">
        <f t="shared" si="17"/>
        <v>1271.4697672403504</v>
      </c>
      <c r="E528" s="781"/>
    </row>
    <row r="529" spans="1:5">
      <c r="A529">
        <v>0.63987323426220688</v>
      </c>
      <c r="B529">
        <f t="shared" si="16"/>
        <v>0.6648732342622069</v>
      </c>
      <c r="C529">
        <v>1337.779684500329</v>
      </c>
      <c r="D529" s="781">
        <f t="shared" si="17"/>
        <v>1271.2923610741084</v>
      </c>
      <c r="E529" s="781"/>
    </row>
    <row r="530" spans="1:5">
      <c r="A530">
        <v>0.64104930848399466</v>
      </c>
      <c r="B530">
        <f>A530+0.04</f>
        <v>0.6810493084839947</v>
      </c>
      <c r="C530">
        <v>1337.7171923239316</v>
      </c>
      <c r="D530" s="781">
        <f t="shared" si="17"/>
        <v>1269.6122614755323</v>
      </c>
      <c r="E530" s="781"/>
    </row>
    <row r="531" spans="1:5">
      <c r="A531">
        <v>0.6422253994238204</v>
      </c>
      <c r="B531">
        <f t="shared" ref="B531:B594" si="18">A531+0.04</f>
        <v>0.68222539942382043</v>
      </c>
      <c r="C531">
        <v>1337.6520083530445</v>
      </c>
      <c r="D531" s="781">
        <f t="shared" si="17"/>
        <v>1269.4294684106624</v>
      </c>
      <c r="E531" s="781"/>
    </row>
    <row r="532" spans="1:5">
      <c r="A532">
        <v>0.64340150780284577</v>
      </c>
      <c r="B532">
        <f t="shared" si="18"/>
        <v>0.68340150780284581</v>
      </c>
      <c r="C532">
        <v>1337.5841326297705</v>
      </c>
      <c r="D532" s="781">
        <f t="shared" si="17"/>
        <v>1269.2439818494859</v>
      </c>
      <c r="E532" s="781"/>
    </row>
    <row r="533" spans="1:5">
      <c r="A533">
        <v>0.6445776343423536</v>
      </c>
      <c r="B533">
        <f t="shared" si="18"/>
        <v>0.68457763434235364</v>
      </c>
      <c r="C533">
        <v>1337.513565200273</v>
      </c>
      <c r="D533" s="781">
        <f t="shared" si="17"/>
        <v>1269.0558017660376</v>
      </c>
      <c r="E533" s="781"/>
    </row>
    <row r="534" spans="1:5">
      <c r="A534">
        <v>0.64575377976375259</v>
      </c>
      <c r="B534">
        <f t="shared" si="18"/>
        <v>0.68575377976375262</v>
      </c>
      <c r="C534">
        <v>1337.440306114682</v>
      </c>
      <c r="D534" s="781">
        <f t="shared" si="17"/>
        <v>1268.8649281383068</v>
      </c>
      <c r="E534" s="781"/>
    </row>
    <row r="535" spans="1:5">
      <c r="A535">
        <v>0.64692994478858135</v>
      </c>
      <c r="B535">
        <f t="shared" si="18"/>
        <v>0.68692994478858138</v>
      </c>
      <c r="C535">
        <v>1337.3643554271914</v>
      </c>
      <c r="D535" s="781">
        <f t="shared" si="17"/>
        <v>1268.6713609483334</v>
      </c>
      <c r="E535" s="781"/>
    </row>
    <row r="536" spans="1:5">
      <c r="A536">
        <v>0.64810613013851337</v>
      </c>
      <c r="B536">
        <f t="shared" si="18"/>
        <v>0.68810613013851341</v>
      </c>
      <c r="C536">
        <v>1337.2857131959454</v>
      </c>
      <c r="D536" s="781">
        <f t="shared" si="17"/>
        <v>1268.4751001820941</v>
      </c>
      <c r="E536" s="781"/>
    </row>
    <row r="537" spans="1:5">
      <c r="A537">
        <v>0.64928233653536094</v>
      </c>
      <c r="B537">
        <f t="shared" si="18"/>
        <v>0.68928233653536097</v>
      </c>
      <c r="C537">
        <v>1337.2043794831461</v>
      </c>
      <c r="D537" s="781">
        <f t="shared" si="17"/>
        <v>1268.27614582961</v>
      </c>
      <c r="E537" s="781"/>
    </row>
    <row r="538" spans="1:5">
      <c r="A538">
        <v>0.65045856470107988</v>
      </c>
      <c r="B538">
        <f t="shared" si="18"/>
        <v>0.69045856470107991</v>
      </c>
      <c r="C538">
        <v>1337.1203543549686</v>
      </c>
      <c r="D538" s="781">
        <f t="shared" si="17"/>
        <v>1268.0744978848606</v>
      </c>
      <c r="E538" s="781"/>
    </row>
    <row r="539" spans="1:5">
      <c r="A539">
        <v>0.6516348153577739</v>
      </c>
      <c r="B539">
        <f t="shared" si="18"/>
        <v>0.69163481535777394</v>
      </c>
      <c r="C539">
        <v>1337.0336378816532</v>
      </c>
      <c r="D539" s="781">
        <f t="shared" si="17"/>
        <v>1267.8701563458758</v>
      </c>
      <c r="E539" s="781"/>
    </row>
    <row r="540" spans="1:5">
      <c r="A540">
        <v>0.65281108922769904</v>
      </c>
      <c r="B540">
        <f t="shared" si="18"/>
        <v>0.69281108922769907</v>
      </c>
      <c r="C540">
        <v>1336.9442301374204</v>
      </c>
      <c r="D540" s="781">
        <f t="shared" si="17"/>
        <v>1267.6631212146506</v>
      </c>
      <c r="E540" s="781"/>
    </row>
    <row r="541" spans="1:5">
      <c r="A541">
        <v>0.65398738703326809</v>
      </c>
      <c r="B541">
        <f t="shared" si="18"/>
        <v>0.69398738703326812</v>
      </c>
      <c r="C541">
        <v>1336.8521312004737</v>
      </c>
      <c r="D541" s="781">
        <f t="shared" si="17"/>
        <v>1267.4533924971468</v>
      </c>
      <c r="E541" s="781"/>
    </row>
    <row r="542" spans="1:5">
      <c r="A542">
        <v>0.65516370949705505</v>
      </c>
      <c r="B542">
        <f t="shared" si="18"/>
        <v>0.69516370949705508</v>
      </c>
      <c r="C542">
        <v>1336.7573411531064</v>
      </c>
      <c r="D542" s="781">
        <f t="shared" si="17"/>
        <v>1267.2409702034008</v>
      </c>
      <c r="E542" s="781"/>
    </row>
    <row r="543" spans="1:5">
      <c r="A543">
        <v>0.65634005734179957</v>
      </c>
      <c r="B543">
        <f t="shared" si="18"/>
        <v>0.6963400573417996</v>
      </c>
      <c r="C543">
        <v>1336.6598600815919</v>
      </c>
      <c r="D543" s="781">
        <f t="shared" si="17"/>
        <v>1267.025854347412</v>
      </c>
      <c r="E543" s="781"/>
    </row>
    <row r="544" spans="1:5">
      <c r="A544">
        <v>0.65751643129041137</v>
      </c>
      <c r="B544">
        <f t="shared" si="18"/>
        <v>0.69751643129041141</v>
      </c>
      <c r="C544">
        <v>1336.5596880762246</v>
      </c>
      <c r="D544" s="781">
        <f t="shared" si="17"/>
        <v>1266.8080449471834</v>
      </c>
      <c r="E544" s="781"/>
    </row>
    <row r="545" spans="1:5">
      <c r="A545">
        <v>0.65869283206597473</v>
      </c>
      <c r="B545">
        <f t="shared" si="18"/>
        <v>0.69869283206597477</v>
      </c>
      <c r="C545">
        <v>1336.4568252313156</v>
      </c>
      <c r="D545" s="781">
        <f t="shared" si="17"/>
        <v>1266.5875420247182</v>
      </c>
      <c r="E545" s="781"/>
    </row>
    <row r="546" spans="1:5">
      <c r="A546">
        <v>0.65986926039175309</v>
      </c>
      <c r="B546">
        <f t="shared" si="18"/>
        <v>0.69986926039175312</v>
      </c>
      <c r="C546">
        <v>1336.3512716451692</v>
      </c>
      <c r="D546" s="781">
        <f t="shared" si="17"/>
        <v>1266.3643456059938</v>
      </c>
      <c r="E546" s="781"/>
    </row>
    <row r="547" spans="1:5">
      <c r="A547">
        <v>0.66104571699119308</v>
      </c>
      <c r="B547">
        <f t="shared" si="18"/>
        <v>0.70104571699119311</v>
      </c>
      <c r="C547">
        <v>1336.2430274201911</v>
      </c>
      <c r="D547" s="781">
        <f t="shared" si="17"/>
        <v>1266.1384557210718</v>
      </c>
      <c r="E547" s="781"/>
    </row>
    <row r="548" spans="1:5">
      <c r="A548">
        <v>0.66222220258792952</v>
      </c>
      <c r="B548">
        <f t="shared" si="18"/>
        <v>0.70222220258792956</v>
      </c>
      <c r="C548">
        <v>1336.1320926627361</v>
      </c>
      <c r="D548" s="781">
        <f t="shared" si="17"/>
        <v>1265.9098724039432</v>
      </c>
      <c r="E548" s="781"/>
    </row>
    <row r="549" spans="1:5">
      <c r="A549">
        <v>0.66339871790578964</v>
      </c>
      <c r="B549">
        <f t="shared" si="18"/>
        <v>0.70339871790578967</v>
      </c>
      <c r="C549">
        <v>1336.0184674831762</v>
      </c>
      <c r="D549" s="781">
        <f t="shared" si="17"/>
        <v>1265.6785956925974</v>
      </c>
      <c r="E549" s="781"/>
    </row>
    <row r="550" spans="1:5">
      <c r="A550">
        <v>0.66457526366879738</v>
      </c>
      <c r="B550">
        <f t="shared" si="18"/>
        <v>0.70457526366879741</v>
      </c>
      <c r="C550">
        <v>1335.9021519959604</v>
      </c>
      <c r="D550" s="781">
        <f t="shared" si="17"/>
        <v>1265.4446256290805</v>
      </c>
      <c r="E550" s="781"/>
    </row>
    <row r="551" spans="1:5">
      <c r="A551">
        <v>0.66575184060117809</v>
      </c>
      <c r="B551">
        <f t="shared" si="18"/>
        <v>0.70575184060117813</v>
      </c>
      <c r="C551">
        <v>1335.7831463195498</v>
      </c>
      <c r="D551" s="781">
        <f t="shared" si="17"/>
        <v>1265.207962259432</v>
      </c>
      <c r="E551" s="781"/>
    </row>
    <row r="552" spans="1:5">
      <c r="A552">
        <v>0.66692844942736296</v>
      </c>
      <c r="B552">
        <f t="shared" si="18"/>
        <v>0.70692844942736299</v>
      </c>
      <c r="C552">
        <v>1335.661450576401</v>
      </c>
      <c r="D552" s="781">
        <f t="shared" si="17"/>
        <v>1264.9686056336648</v>
      </c>
      <c r="E552" s="781"/>
    </row>
    <row r="553" spans="1:5">
      <c r="A553">
        <v>0.66810509087199343</v>
      </c>
      <c r="B553">
        <f t="shared" si="18"/>
        <v>0.70810509087199347</v>
      </c>
      <c r="C553">
        <v>1335.5370648930138</v>
      </c>
      <c r="D553" s="781">
        <f t="shared" si="17"/>
        <v>1264.7265558058145</v>
      </c>
      <c r="E553" s="781"/>
    </row>
    <row r="554" spans="1:5">
      <c r="A554">
        <v>0.66928176565992581</v>
      </c>
      <c r="B554">
        <f t="shared" si="18"/>
        <v>0.70928176565992584</v>
      </c>
      <c r="C554">
        <v>1335.4099893999478</v>
      </c>
      <c r="D554" s="781">
        <f t="shared" si="17"/>
        <v>1264.4818128339552</v>
      </c>
      <c r="E554" s="781"/>
    </row>
    <row r="555" spans="1:5">
      <c r="A555">
        <v>0.67045847451623553</v>
      </c>
      <c r="B555">
        <f t="shared" si="18"/>
        <v>0.71045847451623556</v>
      </c>
      <c r="C555">
        <v>1335.2802242317518</v>
      </c>
      <c r="D555" s="781">
        <f t="shared" si="17"/>
        <v>1264.2343767801283</v>
      </c>
      <c r="E555" s="781"/>
    </row>
    <row r="556" spans="1:5">
      <c r="A556">
        <v>0.67163521816622196</v>
      </c>
      <c r="B556">
        <f t="shared" si="18"/>
        <v>0.71163521816622199</v>
      </c>
      <c r="C556">
        <v>1335.1477695270396</v>
      </c>
      <c r="D556" s="781">
        <f t="shared" si="17"/>
        <v>1263.9842477104173</v>
      </c>
      <c r="E556" s="781"/>
    </row>
    <row r="557" spans="1:5">
      <c r="A557">
        <v>0.67281199733541264</v>
      </c>
      <c r="B557">
        <f t="shared" si="18"/>
        <v>0.71281199733541267</v>
      </c>
      <c r="C557">
        <v>1335.0126254284119</v>
      </c>
      <c r="D557" s="781">
        <f t="shared" si="17"/>
        <v>1263.7314256948705</v>
      </c>
      <c r="E557" s="781"/>
    </row>
    <row r="558" spans="1:5">
      <c r="A558">
        <v>0.6739888127495679</v>
      </c>
      <c r="B558">
        <f t="shared" si="18"/>
        <v>0.71398881274956794</v>
      </c>
      <c r="C558">
        <v>1334.8747920825508</v>
      </c>
      <c r="D558" s="781">
        <f t="shared" si="17"/>
        <v>1263.4759108075941</v>
      </c>
      <c r="E558" s="781"/>
    </row>
    <row r="559" spans="1:5">
      <c r="A559">
        <v>0.67516566513468523</v>
      </c>
      <c r="B559">
        <f t="shared" si="18"/>
        <v>0.71516566513468527</v>
      </c>
      <c r="C559">
        <v>1334.7342696401458</v>
      </c>
      <c r="D559" s="781">
        <f t="shared" si="17"/>
        <v>1263.2177031266774</v>
      </c>
      <c r="E559" s="781"/>
    </row>
    <row r="560" spans="1:5">
      <c r="A560">
        <v>0.67634255521700404</v>
      </c>
      <c r="B560">
        <f t="shared" si="18"/>
        <v>0.71634255521700407</v>
      </c>
      <c r="C560">
        <v>1334.5910582559475</v>
      </c>
      <c r="D560" s="781">
        <f t="shared" si="17"/>
        <v>1262.956802734247</v>
      </c>
      <c r="E560" s="781"/>
    </row>
    <row r="561" spans="1:5">
      <c r="A561">
        <v>0.67751948372300985</v>
      </c>
      <c r="B561">
        <f t="shared" si="18"/>
        <v>0.71751948372300989</v>
      </c>
      <c r="C561">
        <v>1334.4451580887135</v>
      </c>
      <c r="D561" s="781">
        <f t="shared" si="17"/>
        <v>1262.6932097164124</v>
      </c>
      <c r="E561" s="781"/>
    </row>
    <row r="562" spans="1:5">
      <c r="A562">
        <v>0.67869645137943913</v>
      </c>
      <c r="B562">
        <f t="shared" si="18"/>
        <v>0.71869645137943916</v>
      </c>
      <c r="C562">
        <v>1334.2965693012652</v>
      </c>
      <c r="D562" s="781">
        <f t="shared" si="17"/>
        <v>1262.4269241633212</v>
      </c>
      <c r="E562" s="781"/>
    </row>
    <row r="563" spans="1:5">
      <c r="A563">
        <v>0.67987345891328355</v>
      </c>
      <c r="B563">
        <f t="shared" si="18"/>
        <v>0.71987345891328358</v>
      </c>
      <c r="C563">
        <v>1334.1452920604831</v>
      </c>
      <c r="D563" s="781">
        <f t="shared" si="17"/>
        <v>1262.1579461691547</v>
      </c>
      <c r="E563" s="781"/>
    </row>
    <row r="564" spans="1:5">
      <c r="A564">
        <v>0.68105050705179471</v>
      </c>
      <c r="B564">
        <f t="shared" si="18"/>
        <v>0.72105050705179474</v>
      </c>
      <c r="C564">
        <v>1333.9913265372365</v>
      </c>
      <c r="D564" s="781">
        <f t="shared" si="17"/>
        <v>1261.886275832057</v>
      </c>
      <c r="E564" s="781"/>
    </row>
    <row r="565" spans="1:5">
      <c r="A565">
        <v>0.68222759652248843</v>
      </c>
      <c r="B565">
        <f t="shared" si="18"/>
        <v>0.72222759652248847</v>
      </c>
      <c r="C565">
        <v>1333.8346729064742</v>
      </c>
      <c r="D565" s="781">
        <f t="shared" si="17"/>
        <v>1261.6119132542253</v>
      </c>
      <c r="E565" s="781"/>
    </row>
    <row r="566" spans="1:5">
      <c r="A566">
        <v>0.68340472805314956</v>
      </c>
      <c r="B566">
        <f t="shared" si="18"/>
        <v>0.72340472805314959</v>
      </c>
      <c r="C566">
        <v>1333.6753313472072</v>
      </c>
      <c r="D566" s="781">
        <f t="shared" si="17"/>
        <v>1261.3348585418923</v>
      </c>
      <c r="E566" s="781"/>
    </row>
    <row r="567" spans="1:5">
      <c r="A567">
        <v>0.68458190237183636</v>
      </c>
      <c r="B567">
        <f t="shared" si="18"/>
        <v>0.72458190237183639</v>
      </c>
      <c r="C567">
        <v>1333.5133020424626</v>
      </c>
      <c r="D567" s="781">
        <f t="shared" si="17"/>
        <v>1261.055111805279</v>
      </c>
      <c r="E567" s="781"/>
    </row>
    <row r="568" spans="1:5">
      <c r="A568">
        <v>0.68575912020688512</v>
      </c>
      <c r="B568">
        <f t="shared" si="18"/>
        <v>0.72575912020688516</v>
      </c>
      <c r="C568">
        <v>1333.3485851793157</v>
      </c>
      <c r="D568" s="781">
        <f t="shared" si="17"/>
        <v>1260.7726731586272</v>
      </c>
      <c r="E568" s="781"/>
    </row>
    <row r="569" spans="1:5">
      <c r="A569">
        <v>0.68693638228691456</v>
      </c>
      <c r="B569">
        <f t="shared" si="18"/>
        <v>0.7269363822869146</v>
      </c>
      <c r="C569">
        <v>1333.1811809489218</v>
      </c>
      <c r="D569" s="781">
        <f t="shared" si="17"/>
        <v>1260.4875427202303</v>
      </c>
      <c r="E569" s="781"/>
    </row>
    <row r="570" spans="1:5">
      <c r="A570">
        <v>0.6881136893408305</v>
      </c>
      <c r="B570">
        <f t="shared" si="18"/>
        <v>0.72811368934083054</v>
      </c>
      <c r="C570">
        <v>1333.0110895464729</v>
      </c>
      <c r="D570" s="781">
        <f t="shared" si="17"/>
        <v>1260.1997206123899</v>
      </c>
      <c r="E570" s="781"/>
    </row>
    <row r="571" spans="1:5">
      <c r="A571">
        <v>0.68929104209783043</v>
      </c>
      <c r="B571">
        <f t="shared" si="18"/>
        <v>0.72929104209783047</v>
      </c>
      <c r="C571">
        <v>1332.8383111711973</v>
      </c>
      <c r="D571" s="781">
        <f t="shared" si="17"/>
        <v>1259.9092069614144</v>
      </c>
      <c r="E571" s="781"/>
    </row>
    <row r="572" spans="1:5">
      <c r="A572">
        <v>0.69046844128740803</v>
      </c>
      <c r="B572">
        <f t="shared" si="18"/>
        <v>0.73046844128740807</v>
      </c>
      <c r="C572">
        <v>1332.6628460264308</v>
      </c>
      <c r="D572" s="781">
        <f t="shared" si="17"/>
        <v>1259.61600189769</v>
      </c>
      <c r="E572" s="781"/>
    </row>
    <row r="573" spans="1:5">
      <c r="A573">
        <v>0.69164588763935775</v>
      </c>
      <c r="B573">
        <f t="shared" si="18"/>
        <v>0.73164588763935778</v>
      </c>
      <c r="C573">
        <v>1332.4846943195039</v>
      </c>
      <c r="D573" s="781">
        <f t="shared" si="17"/>
        <v>1259.320105555568</v>
      </c>
      <c r="E573" s="781"/>
    </row>
    <row r="574" spans="1:5">
      <c r="A574">
        <v>0.69282338188377934</v>
      </c>
      <c r="B574">
        <f t="shared" si="18"/>
        <v>0.73282338188377938</v>
      </c>
      <c r="C574">
        <v>1332.3038562618583</v>
      </c>
      <c r="D574" s="781">
        <f t="shared" si="17"/>
        <v>1259.0215180734804</v>
      </c>
      <c r="E574" s="781"/>
    </row>
    <row r="575" spans="1:5">
      <c r="A575">
        <v>0.69400092475108255</v>
      </c>
      <c r="B575">
        <f t="shared" si="18"/>
        <v>0.73400092475108258</v>
      </c>
      <c r="C575">
        <v>1332.1203320689774</v>
      </c>
      <c r="D575" s="781">
        <f t="shared" si="17"/>
        <v>1258.7202395938691</v>
      </c>
      <c r="E575" s="781"/>
    </row>
    <row r="576" spans="1:5">
      <c r="A576">
        <v>0.69517851697199162</v>
      </c>
      <c r="B576">
        <f t="shared" si="18"/>
        <v>0.73517851697199166</v>
      </c>
      <c r="C576">
        <v>1331.9341219603782</v>
      </c>
      <c r="D576" s="781">
        <f t="shared" si="17"/>
        <v>1258.4162702631791</v>
      </c>
      <c r="E576" s="781"/>
    </row>
    <row r="577" spans="1:5">
      <c r="A577">
        <v>0.6963561592775499</v>
      </c>
      <c r="B577">
        <f t="shared" si="18"/>
        <v>0.73635615927754994</v>
      </c>
      <c r="C577">
        <v>1331.7452261597043</v>
      </c>
      <c r="D577" s="781">
        <f t="shared" si="17"/>
        <v>1258.1096102319493</v>
      </c>
      <c r="E577" s="781"/>
    </row>
    <row r="578" spans="1:5">
      <c r="A578">
        <v>0.69753385239912435</v>
      </c>
      <c r="B578">
        <f t="shared" si="18"/>
        <v>0.73753385239912439</v>
      </c>
      <c r="C578">
        <v>1331.5536448946243</v>
      </c>
      <c r="D578" s="781">
        <f t="shared" si="17"/>
        <v>1257.8002596547119</v>
      </c>
      <c r="E578" s="781"/>
    </row>
    <row r="579" spans="1:5">
      <c r="A579">
        <v>0.69871159706841024</v>
      </c>
      <c r="B579">
        <f t="shared" si="18"/>
        <v>0.73871159706841028</v>
      </c>
      <c r="C579">
        <v>1331.3593783968724</v>
      </c>
      <c r="D579" s="781">
        <f t="shared" si="17"/>
        <v>1257.4882186900313</v>
      </c>
      <c r="E579" s="781"/>
    </row>
    <row r="580" spans="1:5">
      <c r="A580">
        <v>0.69988939401743588</v>
      </c>
      <c r="B580">
        <f t="shared" si="18"/>
        <v>0.73988939401743592</v>
      </c>
      <c r="C580">
        <v>1331.1624269022739</v>
      </c>
      <c r="D580" s="781">
        <f t="shared" si="17"/>
        <v>1257.1734875005302</v>
      </c>
      <c r="E580" s="781"/>
    </row>
    <row r="581" spans="1:5">
      <c r="A581">
        <v>0.7010672439785669</v>
      </c>
      <c r="B581">
        <f t="shared" si="18"/>
        <v>0.74106724397856694</v>
      </c>
      <c r="C581">
        <v>1330.9627906507249</v>
      </c>
      <c r="D581" s="781">
        <f t="shared" ref="D581:D644" si="19">C581-100*B581</f>
        <v>1256.8560662528682</v>
      </c>
      <c r="E581" s="781"/>
    </row>
    <row r="582" spans="1:5">
      <c r="A582">
        <v>0.70224514768451118</v>
      </c>
      <c r="B582">
        <f t="shared" si="18"/>
        <v>0.74224514768451122</v>
      </c>
      <c r="C582">
        <v>1330.760469886179</v>
      </c>
      <c r="D582" s="781">
        <f t="shared" si="19"/>
        <v>1256.5359551177278</v>
      </c>
      <c r="E582" s="781"/>
    </row>
    <row r="583" spans="1:5">
      <c r="A583">
        <v>0.70342310586832324</v>
      </c>
      <c r="B583">
        <f t="shared" si="18"/>
        <v>0.74342310586832328</v>
      </c>
      <c r="C583">
        <v>1330.5554648567111</v>
      </c>
      <c r="D583" s="781">
        <f t="shared" si="19"/>
        <v>1256.2131542698787</v>
      </c>
      <c r="E583" s="781"/>
    </row>
    <row r="584" spans="1:5">
      <c r="A584">
        <v>0.70460111926340907</v>
      </c>
      <c r="B584">
        <f t="shared" si="18"/>
        <v>0.74460111926340911</v>
      </c>
      <c r="C584">
        <v>1330.3477758144165</v>
      </c>
      <c r="D584" s="781">
        <f t="shared" si="19"/>
        <v>1255.8876638880756</v>
      </c>
      <c r="E584" s="781"/>
    </row>
    <row r="585" spans="1:5">
      <c r="A585">
        <v>0.70577918860353073</v>
      </c>
      <c r="B585">
        <f t="shared" si="18"/>
        <v>0.74577918860353076</v>
      </c>
      <c r="C585">
        <v>1330.1374030155082</v>
      </c>
      <c r="D585" s="781">
        <f t="shared" si="19"/>
        <v>1255.5594841551551</v>
      </c>
      <c r="E585" s="781"/>
    </row>
    <row r="586" spans="1:5">
      <c r="A586">
        <v>0.70695731462281086</v>
      </c>
      <c r="B586">
        <f t="shared" si="18"/>
        <v>0.7469573146228109</v>
      </c>
      <c r="C586">
        <v>1329.9243467202734</v>
      </c>
      <c r="D586" s="781">
        <f t="shared" si="19"/>
        <v>1255.2286152579923</v>
      </c>
      <c r="E586" s="781"/>
    </row>
    <row r="587" spans="1:5">
      <c r="A587">
        <v>0.70813549805573739</v>
      </c>
      <c r="B587">
        <f t="shared" si="18"/>
        <v>0.74813549805573742</v>
      </c>
      <c r="C587">
        <v>1329.7086071930796</v>
      </c>
      <c r="D587" s="781">
        <f t="shared" si="19"/>
        <v>1254.8950573875059</v>
      </c>
      <c r="E587" s="781"/>
    </row>
    <row r="588" spans="1:5">
      <c r="A588">
        <v>0.70931373963716815</v>
      </c>
      <c r="B588">
        <f t="shared" si="18"/>
        <v>0.74931373963716819</v>
      </c>
      <c r="C588">
        <v>1329.4901847024028</v>
      </c>
      <c r="D588" s="781">
        <f t="shared" si="19"/>
        <v>1254.5588107386859</v>
      </c>
      <c r="E588" s="781"/>
    </row>
    <row r="589" spans="1:5">
      <c r="A589">
        <v>0.7104920401023358</v>
      </c>
      <c r="B589">
        <f t="shared" si="18"/>
        <v>0.75049204010233583</v>
      </c>
      <c r="C589">
        <v>1329.2690795207984</v>
      </c>
      <c r="D589" s="781">
        <f t="shared" si="19"/>
        <v>1254.2198755105649</v>
      </c>
      <c r="E589" s="781"/>
    </row>
    <row r="590" spans="1:5">
      <c r="A590">
        <v>0.71167040018685213</v>
      </c>
      <c r="B590">
        <f t="shared" si="18"/>
        <v>0.75167040018685216</v>
      </c>
      <c r="C590">
        <v>1329.045291924898</v>
      </c>
      <c r="D590" s="781">
        <f t="shared" si="19"/>
        <v>1253.8782519062129</v>
      </c>
      <c r="E590" s="781"/>
    </row>
    <row r="591" spans="1:5">
      <c r="A591">
        <v>0.71284882062671306</v>
      </c>
      <c r="B591">
        <f t="shared" si="18"/>
        <v>0.7528488206267131</v>
      </c>
      <c r="C591">
        <v>1328.8188221954488</v>
      </c>
      <c r="D591" s="781">
        <f t="shared" si="19"/>
        <v>1253.5339401327774</v>
      </c>
      <c r="E591" s="781"/>
    </row>
    <row r="592" spans="1:5">
      <c r="A592">
        <v>0.7140273021583029</v>
      </c>
      <c r="B592">
        <f t="shared" si="18"/>
        <v>0.75402730215830294</v>
      </c>
      <c r="C592">
        <v>1328.589670617278</v>
      </c>
      <c r="D592" s="781">
        <f t="shared" si="19"/>
        <v>1253.1869404014476</v>
      </c>
      <c r="E592" s="781"/>
    </row>
    <row r="593" spans="1:5">
      <c r="A593">
        <v>0.71520584551839961</v>
      </c>
      <c r="B593">
        <f t="shared" si="18"/>
        <v>0.75520584551839964</v>
      </c>
      <c r="C593">
        <v>1328.357837479329</v>
      </c>
      <c r="D593" s="781">
        <f t="shared" si="19"/>
        <v>1252.8372529274891</v>
      </c>
      <c r="E593" s="781"/>
    </row>
    <row r="594" spans="1:5">
      <c r="A594">
        <v>0.71638445144417884</v>
      </c>
      <c r="B594">
        <f t="shared" si="18"/>
        <v>0.75638445144417887</v>
      </c>
      <c r="C594">
        <v>1328.1233230746363</v>
      </c>
      <c r="D594" s="781">
        <f t="shared" si="19"/>
        <v>1252.4848779302185</v>
      </c>
      <c r="E594" s="781"/>
    </row>
    <row r="595" spans="1:5">
      <c r="A595">
        <v>0.71756312067321926</v>
      </c>
      <c r="B595">
        <f t="shared" ref="B595:B658" si="20">A595+0.04</f>
        <v>0.75756312067321929</v>
      </c>
      <c r="C595">
        <v>1327.8861277003573</v>
      </c>
      <c r="D595" s="781">
        <f t="shared" si="19"/>
        <v>1252.1298156330354</v>
      </c>
      <c r="E595" s="781"/>
    </row>
    <row r="596" spans="1:5">
      <c r="A596">
        <v>0.71874185394350687</v>
      </c>
      <c r="B596">
        <f t="shared" si="20"/>
        <v>0.75874185394350691</v>
      </c>
      <c r="C596">
        <v>1327.6462516577167</v>
      </c>
      <c r="D596" s="781">
        <f t="shared" si="19"/>
        <v>1251.772066263366</v>
      </c>
      <c r="E596" s="781"/>
    </row>
    <row r="597" spans="1:5">
      <c r="A597">
        <v>0.71992065199343991</v>
      </c>
      <c r="B597">
        <f t="shared" si="20"/>
        <v>0.75992065199343994</v>
      </c>
      <c r="C597">
        <v>1327.4036952520701</v>
      </c>
      <c r="D597" s="781">
        <f t="shared" si="19"/>
        <v>1251.411630052726</v>
      </c>
      <c r="E597" s="781"/>
    </row>
    <row r="598" spans="1:5">
      <c r="A598">
        <v>0.72109951556183338</v>
      </c>
      <c r="B598">
        <f t="shared" si="20"/>
        <v>0.76109951556183342</v>
      </c>
      <c r="C598">
        <v>1327.1584587929092</v>
      </c>
      <c r="D598" s="781">
        <f t="shared" si="19"/>
        <v>1251.0485072367258</v>
      </c>
      <c r="E598" s="781"/>
    </row>
    <row r="599" spans="1:5">
      <c r="A599">
        <v>0.72227844538792385</v>
      </c>
      <c r="B599">
        <f t="shared" si="20"/>
        <v>0.76227844538792389</v>
      </c>
      <c r="C599">
        <v>1326.9105425938208</v>
      </c>
      <c r="D599" s="781">
        <f t="shared" si="19"/>
        <v>1250.6826980550284</v>
      </c>
      <c r="E599" s="781"/>
    </row>
    <row r="600" spans="1:5">
      <c r="A600">
        <v>0.72345744221137442</v>
      </c>
      <c r="B600">
        <f t="shared" si="20"/>
        <v>0.76345744221137446</v>
      </c>
      <c r="C600">
        <v>1326.6599469724931</v>
      </c>
      <c r="D600" s="781">
        <f t="shared" si="19"/>
        <v>1250.3142027513557</v>
      </c>
      <c r="E600" s="781"/>
    </row>
    <row r="601" spans="1:5">
      <c r="A601">
        <v>0.72463650677227931</v>
      </c>
      <c r="B601">
        <f t="shared" si="20"/>
        <v>0.76463650677227935</v>
      </c>
      <c r="C601">
        <v>1326.4066722507175</v>
      </c>
      <c r="D601" s="781">
        <f t="shared" si="19"/>
        <v>1249.9430215734897</v>
      </c>
      <c r="E601" s="781"/>
    </row>
    <row r="602" spans="1:5">
      <c r="A602">
        <v>0.72581563981116837</v>
      </c>
      <c r="B602">
        <f t="shared" si="20"/>
        <v>0.7658156398111684</v>
      </c>
      <c r="C602">
        <v>1326.1507187544805</v>
      </c>
      <c r="D602" s="781">
        <f t="shared" si="19"/>
        <v>1249.5691547733636</v>
      </c>
      <c r="E602" s="781"/>
    </row>
    <row r="603" spans="1:5">
      <c r="A603">
        <v>0.72699484206901221</v>
      </c>
      <c r="B603">
        <f t="shared" si="20"/>
        <v>0.76699484206901225</v>
      </c>
      <c r="C603">
        <v>1325.8920868138193</v>
      </c>
      <c r="D603" s="781">
        <f t="shared" si="19"/>
        <v>1249.1926026069182</v>
      </c>
      <c r="E603" s="781"/>
    </row>
    <row r="604" spans="1:5">
      <c r="A604">
        <v>0.72817411428722678</v>
      </c>
      <c r="B604">
        <f t="shared" si="20"/>
        <v>0.76817411428722682</v>
      </c>
      <c r="C604">
        <v>1325.6307767629462</v>
      </c>
      <c r="D604" s="781">
        <f t="shared" si="19"/>
        <v>1248.8133653342236</v>
      </c>
      <c r="E604" s="781"/>
    </row>
    <row r="605" spans="1:5">
      <c r="A605">
        <v>0.72935345720767819</v>
      </c>
      <c r="B605">
        <f t="shared" si="20"/>
        <v>0.76935345720767823</v>
      </c>
      <c r="C605">
        <v>1325.3667889401693</v>
      </c>
      <c r="D605" s="781">
        <f t="shared" si="19"/>
        <v>1248.4314432194014</v>
      </c>
      <c r="E605" s="781"/>
    </row>
    <row r="606" spans="1:5">
      <c r="A606">
        <v>0.73053287157268754</v>
      </c>
      <c r="B606">
        <f t="shared" si="20"/>
        <v>0.77053287157268757</v>
      </c>
      <c r="C606">
        <v>1325.1001236879383</v>
      </c>
      <c r="D606" s="781">
        <f t="shared" si="19"/>
        <v>1248.0468365306697</v>
      </c>
      <c r="E606" s="781"/>
    </row>
    <row r="607" spans="1:5">
      <c r="A607">
        <v>0.73171235812503554</v>
      </c>
      <c r="B607">
        <f t="shared" si="20"/>
        <v>0.77171235812503558</v>
      </c>
      <c r="C607">
        <v>1324.8307813528672</v>
      </c>
      <c r="D607" s="781">
        <f t="shared" si="19"/>
        <v>1247.6595455403638</v>
      </c>
      <c r="E607" s="781"/>
    </row>
    <row r="608" spans="1:5">
      <c r="A608">
        <v>0.73289191760796757</v>
      </c>
      <c r="B608">
        <f t="shared" si="20"/>
        <v>0.7728919176079676</v>
      </c>
      <c r="C608">
        <v>1324.5587622856608</v>
      </c>
      <c r="D608" s="781">
        <f t="shared" si="19"/>
        <v>1247.2695705248641</v>
      </c>
      <c r="E608" s="781"/>
    </row>
    <row r="609" spans="1:5">
      <c r="A609">
        <v>0.73407155076519826</v>
      </c>
      <c r="B609">
        <f t="shared" si="20"/>
        <v>0.77407155076519829</v>
      </c>
      <c r="C609">
        <v>1324.284066841213</v>
      </c>
      <c r="D609" s="781">
        <f t="shared" si="19"/>
        <v>1246.8769117646932</v>
      </c>
      <c r="E609" s="781"/>
    </row>
    <row r="610" spans="1:5">
      <c r="A610">
        <v>0.73525125834091642</v>
      </c>
      <c r="B610">
        <f t="shared" si="20"/>
        <v>0.77525125834091646</v>
      </c>
      <c r="C610">
        <v>1324.0066953785215</v>
      </c>
      <c r="D610" s="781">
        <f t="shared" si="19"/>
        <v>1246.4815695444299</v>
      </c>
      <c r="E610" s="781"/>
    </row>
    <row r="611" spans="1:5">
      <c r="A611">
        <v>0.73643104107978985</v>
      </c>
      <c r="B611">
        <f t="shared" si="20"/>
        <v>0.77643104107978989</v>
      </c>
      <c r="C611">
        <v>1323.726648260749</v>
      </c>
      <c r="D611" s="781">
        <f t="shared" si="19"/>
        <v>1246.0835441527699</v>
      </c>
      <c r="E611" s="781"/>
    </row>
    <row r="612" spans="1:5">
      <c r="A612">
        <v>0.73761089972697014</v>
      </c>
      <c r="B612">
        <f t="shared" si="20"/>
        <v>0.77761089972697017</v>
      </c>
      <c r="C612">
        <v>1323.4439258552045</v>
      </c>
      <c r="D612" s="781">
        <f t="shared" si="19"/>
        <v>1245.6828358825076</v>
      </c>
      <c r="E612" s="781"/>
    </row>
    <row r="613" spans="1:5">
      <c r="A613">
        <v>0.73879083502809761</v>
      </c>
      <c r="B613">
        <f t="shared" si="20"/>
        <v>0.77879083502809765</v>
      </c>
      <c r="C613">
        <v>1323.1585285333467</v>
      </c>
      <c r="D613" s="781">
        <f t="shared" si="19"/>
        <v>1245.2794450305369</v>
      </c>
      <c r="E613" s="781"/>
    </row>
    <row r="614" spans="1:5">
      <c r="A614">
        <v>0.7399708477293061</v>
      </c>
      <c r="B614">
        <f t="shared" si="20"/>
        <v>0.77997084772930614</v>
      </c>
      <c r="C614">
        <v>1322.8704566707877</v>
      </c>
      <c r="D614" s="781">
        <f t="shared" si="19"/>
        <v>1244.8733718978572</v>
      </c>
      <c r="E614" s="781"/>
    </row>
    <row r="615" spans="1:5">
      <c r="A615">
        <v>0.74115093857722758</v>
      </c>
      <c r="B615">
        <f t="shared" si="20"/>
        <v>0.78115093857722762</v>
      </c>
      <c r="C615">
        <v>1322.5797106473212</v>
      </c>
      <c r="D615" s="781">
        <f t="shared" si="19"/>
        <v>1244.4646167895985</v>
      </c>
      <c r="E615" s="781"/>
    </row>
    <row r="616" spans="1:5">
      <c r="A616">
        <v>0.74233110831899751</v>
      </c>
      <c r="B616">
        <f t="shared" si="20"/>
        <v>0.78233110831899755</v>
      </c>
      <c r="C616">
        <v>1322.286290846873</v>
      </c>
      <c r="D616" s="781">
        <f t="shared" si="19"/>
        <v>1244.0531800149733</v>
      </c>
      <c r="E616" s="781"/>
    </row>
    <row r="617" spans="1:5">
      <c r="A617">
        <v>0.7435113577022594</v>
      </c>
      <c r="B617">
        <f t="shared" si="20"/>
        <v>0.78351135770225944</v>
      </c>
      <c r="C617">
        <v>1321.9901976575632</v>
      </c>
      <c r="D617" s="781">
        <f t="shared" si="19"/>
        <v>1243.6390618873372</v>
      </c>
      <c r="E617" s="781"/>
    </row>
    <row r="618" spans="1:5">
      <c r="A618">
        <v>0.74469168747516967</v>
      </c>
      <c r="B618">
        <f t="shared" si="20"/>
        <v>0.78469168747516971</v>
      </c>
      <c r="C618">
        <v>1321.6914314716337</v>
      </c>
      <c r="D618" s="781">
        <f t="shared" si="19"/>
        <v>1243.2222627241167</v>
      </c>
      <c r="E618" s="781"/>
    </row>
    <row r="619" spans="1:5">
      <c r="A619">
        <v>0.74587209838640278</v>
      </c>
      <c r="B619">
        <f t="shared" si="20"/>
        <v>0.78587209838640282</v>
      </c>
      <c r="C619">
        <v>1321.389992685547</v>
      </c>
      <c r="D619" s="781">
        <f t="shared" si="19"/>
        <v>1242.8027828469067</v>
      </c>
      <c r="E619" s="781"/>
    </row>
    <row r="620" spans="1:5">
      <c r="A620">
        <v>0.74705259118515577</v>
      </c>
      <c r="B620">
        <f t="shared" si="20"/>
        <v>0.7870525911851558</v>
      </c>
      <c r="C620">
        <v>1321.0858816999094</v>
      </c>
      <c r="D620" s="781">
        <f t="shared" si="19"/>
        <v>1242.3806225813937</v>
      </c>
      <c r="E620" s="781"/>
    </row>
    <row r="621" spans="1:5">
      <c r="A621">
        <v>0.74823316662115358</v>
      </c>
      <c r="B621">
        <f t="shared" si="20"/>
        <v>0.78823316662115361</v>
      </c>
      <c r="C621">
        <v>1320.7790989195021</v>
      </c>
      <c r="D621" s="781">
        <f t="shared" si="19"/>
        <v>1241.9557822573868</v>
      </c>
      <c r="E621" s="781"/>
    </row>
    <row r="622" spans="1:5">
      <c r="A622">
        <v>0.74941382544465374</v>
      </c>
      <c r="B622">
        <f t="shared" si="20"/>
        <v>0.78941382544465377</v>
      </c>
      <c r="C622">
        <v>1320.4696447533111</v>
      </c>
      <c r="D622" s="781">
        <f t="shared" si="19"/>
        <v>1241.5282622088457</v>
      </c>
      <c r="E622" s="781"/>
    </row>
    <row r="623" spans="1:5">
      <c r="A623">
        <v>0.75059456840645122</v>
      </c>
      <c r="B623">
        <f t="shared" si="20"/>
        <v>0.79059456840645126</v>
      </c>
      <c r="C623">
        <v>1320.1575196144997</v>
      </c>
      <c r="D623" s="781">
        <f t="shared" si="19"/>
        <v>1241.0980627738545</v>
      </c>
      <c r="E623" s="781"/>
    </row>
    <row r="624" spans="1:5">
      <c r="A624">
        <v>0.7517753962578837</v>
      </c>
      <c r="B624">
        <f t="shared" si="20"/>
        <v>0.79177539625788373</v>
      </c>
      <c r="C624">
        <v>1319.8427239203916</v>
      </c>
      <c r="D624" s="781">
        <f t="shared" si="19"/>
        <v>1240.6651842946033</v>
      </c>
      <c r="E624" s="781"/>
    </row>
    <row r="625" spans="1:5">
      <c r="A625">
        <v>0.75295630975083616</v>
      </c>
      <c r="B625">
        <f t="shared" si="20"/>
        <v>0.7929563097508362</v>
      </c>
      <c r="C625">
        <v>1319.5252580925433</v>
      </c>
      <c r="D625" s="781">
        <f t="shared" si="19"/>
        <v>1240.2296271174596</v>
      </c>
      <c r="E625" s="781"/>
    </row>
    <row r="626" spans="1:5">
      <c r="A626">
        <v>0.75413730963774595</v>
      </c>
      <c r="B626">
        <f t="shared" si="20"/>
        <v>0.79413730963774598</v>
      </c>
      <c r="C626">
        <v>1319.2051225566408</v>
      </c>
      <c r="D626" s="781">
        <f t="shared" si="19"/>
        <v>1239.7913915928661</v>
      </c>
      <c r="E626" s="781"/>
    </row>
    <row r="627" spans="1:5">
      <c r="A627">
        <v>0.75531839667160794</v>
      </c>
      <c r="B627">
        <f t="shared" si="20"/>
        <v>0.79531839667160797</v>
      </c>
      <c r="C627">
        <v>1318.8823177426641</v>
      </c>
      <c r="D627" s="781">
        <f t="shared" si="19"/>
        <v>1239.3504780755034</v>
      </c>
      <c r="E627" s="781"/>
    </row>
    <row r="628" spans="1:5">
      <c r="A628">
        <v>0.75649957160597925</v>
      </c>
      <c r="B628">
        <f t="shared" si="20"/>
        <v>0.79649957160597928</v>
      </c>
      <c r="C628">
        <v>1318.5568440846973</v>
      </c>
      <c r="D628" s="781">
        <f t="shared" si="19"/>
        <v>1238.9068869240994</v>
      </c>
      <c r="E628" s="781"/>
    </row>
    <row r="629" spans="1:5">
      <c r="A629">
        <v>0.75768083519498453</v>
      </c>
      <c r="B629">
        <f t="shared" si="20"/>
        <v>0.79768083519498456</v>
      </c>
      <c r="C629">
        <v>1318.2287020210763</v>
      </c>
      <c r="D629" s="781">
        <f t="shared" si="19"/>
        <v>1238.4606185015778</v>
      </c>
      <c r="E629" s="781"/>
    </row>
    <row r="630" spans="1:5">
      <c r="A630">
        <v>0.75886218819332052</v>
      </c>
      <c r="B630">
        <f t="shared" si="20"/>
        <v>0.79886218819332055</v>
      </c>
      <c r="C630">
        <v>1317.8978919943268</v>
      </c>
      <c r="D630" s="781">
        <f t="shared" si="19"/>
        <v>1238.0116731749947</v>
      </c>
      <c r="E630" s="781"/>
    </row>
    <row r="631" spans="1:5">
      <c r="A631">
        <v>0.76004363135626152</v>
      </c>
      <c r="B631">
        <f t="shared" si="20"/>
        <v>0.80004363135626155</v>
      </c>
      <c r="C631">
        <v>1317.5644144512157</v>
      </c>
      <c r="D631" s="781">
        <f t="shared" si="19"/>
        <v>1237.5600513155896</v>
      </c>
      <c r="E631" s="781"/>
    </row>
    <row r="632" spans="1:5">
      <c r="A632">
        <v>0.76122516543966423</v>
      </c>
      <c r="B632">
        <f t="shared" si="20"/>
        <v>0.80122516543966427</v>
      </c>
      <c r="C632">
        <v>1317.2282698426857</v>
      </c>
      <c r="D632" s="781">
        <f t="shared" si="19"/>
        <v>1237.1057532987193</v>
      </c>
      <c r="E632" s="781"/>
    </row>
    <row r="633" spans="1:5">
      <c r="A633">
        <v>0.76240679119997268</v>
      </c>
      <c r="B633">
        <f t="shared" si="20"/>
        <v>0.80240679119997271</v>
      </c>
      <c r="C633">
        <v>1316.8894586239167</v>
      </c>
      <c r="D633" s="781">
        <f t="shared" si="19"/>
        <v>1236.6487795039193</v>
      </c>
      <c r="E633" s="781"/>
    </row>
    <row r="634" spans="1:5">
      <c r="A634">
        <v>0.76358850939422329</v>
      </c>
      <c r="B634">
        <f t="shared" si="20"/>
        <v>0.80358850939422333</v>
      </c>
      <c r="C634">
        <v>1316.5479812543076</v>
      </c>
      <c r="D634" s="781">
        <f t="shared" si="19"/>
        <v>1236.1891303148852</v>
      </c>
      <c r="E634" s="781"/>
    </row>
    <row r="635" spans="1:5">
      <c r="A635">
        <v>0.76477032078005014</v>
      </c>
      <c r="B635">
        <f t="shared" si="20"/>
        <v>0.80477032078005017</v>
      </c>
      <c r="C635">
        <v>1316.2038381974794</v>
      </c>
      <c r="D635" s="781">
        <f t="shared" si="19"/>
        <v>1235.7268061194743</v>
      </c>
      <c r="E635" s="781"/>
    </row>
    <row r="636" spans="1:5">
      <c r="A636">
        <v>0.7659522261156898</v>
      </c>
      <c r="B636">
        <f t="shared" si="20"/>
        <v>0.80595222611568984</v>
      </c>
      <c r="C636">
        <v>1315.8570299212838</v>
      </c>
      <c r="D636" s="781">
        <f t="shared" si="19"/>
        <v>1235.2618073097149</v>
      </c>
      <c r="E636" s="781"/>
    </row>
    <row r="637" spans="1:5">
      <c r="A637">
        <v>0.7671342261599865</v>
      </c>
      <c r="B637">
        <f t="shared" si="20"/>
        <v>0.80713422615998653</v>
      </c>
      <c r="C637">
        <v>1315.5075568978104</v>
      </c>
      <c r="D637" s="781">
        <f t="shared" si="19"/>
        <v>1234.7941342818117</v>
      </c>
      <c r="E637" s="781"/>
    </row>
    <row r="638" spans="1:5">
      <c r="A638">
        <v>0.76831632167239727</v>
      </c>
      <c r="B638">
        <f t="shared" si="20"/>
        <v>0.80831632167239731</v>
      </c>
      <c r="C638">
        <v>1315.1554196033771</v>
      </c>
      <c r="D638" s="781">
        <f t="shared" si="19"/>
        <v>1234.3237874361373</v>
      </c>
      <c r="E638" s="781"/>
    </row>
    <row r="639" spans="1:5">
      <c r="A639">
        <v>0.7694985134129968</v>
      </c>
      <c r="B639">
        <f t="shared" si="20"/>
        <v>0.80949851341299683</v>
      </c>
      <c r="C639">
        <v>1314.8006185185334</v>
      </c>
      <c r="D639" s="781">
        <f t="shared" si="19"/>
        <v>1233.8507671772336</v>
      </c>
      <c r="E639" s="781"/>
    </row>
    <row r="640" spans="1:5">
      <c r="A640">
        <v>0.7706808021424828</v>
      </c>
      <c r="B640">
        <f t="shared" si="20"/>
        <v>0.81068080214248284</v>
      </c>
      <c r="C640">
        <v>1314.4431541280999</v>
      </c>
      <c r="D640" s="781">
        <f t="shared" si="19"/>
        <v>1233.3750739138516</v>
      </c>
      <c r="E640" s="781"/>
    </row>
    <row r="641" spans="1:5">
      <c r="A641">
        <v>0.77186318862218106</v>
      </c>
      <c r="B641">
        <f t="shared" si="20"/>
        <v>0.8118631886221811</v>
      </c>
      <c r="C641">
        <v>1314.0830269211071</v>
      </c>
      <c r="D641" s="781">
        <f t="shared" si="19"/>
        <v>1232.8967080588891</v>
      </c>
      <c r="E641" s="781"/>
    </row>
    <row r="642" spans="1:5">
      <c r="A642">
        <v>0.77304567361405052</v>
      </c>
      <c r="B642">
        <f t="shared" si="20"/>
        <v>0.81304567361405056</v>
      </c>
      <c r="C642">
        <v>1313.7202373908697</v>
      </c>
      <c r="D642" s="781">
        <f t="shared" si="19"/>
        <v>1232.4156700294645</v>
      </c>
      <c r="E642" s="781"/>
    </row>
    <row r="643" spans="1:5">
      <c r="A643">
        <v>0.77422825788068839</v>
      </c>
      <c r="B643">
        <f t="shared" si="20"/>
        <v>0.81422825788068842</v>
      </c>
      <c r="C643">
        <v>1313.3547860349415</v>
      </c>
      <c r="D643" s="781">
        <f t="shared" si="19"/>
        <v>1231.9319602468727</v>
      </c>
      <c r="E643" s="781"/>
    </row>
    <row r="644" spans="1:5">
      <c r="A644">
        <v>0.77541094218533546</v>
      </c>
      <c r="B644">
        <f t="shared" si="20"/>
        <v>0.8154109421853355</v>
      </c>
      <c r="C644">
        <v>1312.9866733551253</v>
      </c>
      <c r="D644" s="781">
        <f t="shared" si="19"/>
        <v>1231.4455791365917</v>
      </c>
      <c r="E644" s="781"/>
    </row>
    <row r="645" spans="1:5">
      <c r="A645">
        <v>0.77659372729188103</v>
      </c>
      <c r="B645">
        <f t="shared" si="20"/>
        <v>0.81659372729188107</v>
      </c>
      <c r="C645">
        <v>1312.6158998575047</v>
      </c>
      <c r="D645" s="781">
        <f t="shared" ref="D645:D708" si="21">C645-100*B645</f>
        <v>1230.9565271283166</v>
      </c>
      <c r="E645" s="781"/>
    </row>
    <row r="646" spans="1:5">
      <c r="A646">
        <v>0.77777661396486819</v>
      </c>
      <c r="B646">
        <f t="shared" si="20"/>
        <v>0.81777661396486823</v>
      </c>
      <c r="C646">
        <v>1312.2424660524368</v>
      </c>
      <c r="D646" s="781">
        <f t="shared" si="21"/>
        <v>1230.46480465595</v>
      </c>
      <c r="E646" s="781"/>
    </row>
    <row r="647" spans="1:5">
      <c r="A647">
        <v>0.77895960296949918</v>
      </c>
      <c r="B647">
        <f t="shared" si="20"/>
        <v>0.81895960296949921</v>
      </c>
      <c r="C647">
        <v>1311.8663724545188</v>
      </c>
      <c r="D647" s="781">
        <f t="shared" si="21"/>
        <v>1229.9704121575689</v>
      </c>
      <c r="E647" s="781"/>
    </row>
    <row r="648" spans="1:5">
      <c r="A648">
        <v>0.78014269507164014</v>
      </c>
      <c r="B648">
        <f t="shared" si="20"/>
        <v>0.82014269507164017</v>
      </c>
      <c r="C648">
        <v>1311.4876195826596</v>
      </c>
      <c r="D648" s="781">
        <f t="shared" si="21"/>
        <v>1229.4733500754955</v>
      </c>
      <c r="E648" s="781"/>
    </row>
    <row r="649" spans="1:5">
      <c r="A649">
        <v>0.7813258910378269</v>
      </c>
      <c r="B649">
        <f t="shared" si="20"/>
        <v>0.82132589103782694</v>
      </c>
      <c r="C649">
        <v>1311.1062079600042</v>
      </c>
      <c r="D649" s="781">
        <f t="shared" si="21"/>
        <v>1228.9736188562215</v>
      </c>
      <c r="E649" s="781"/>
    </row>
    <row r="650" spans="1:5">
      <c r="A650">
        <v>0.78250919163526977</v>
      </c>
      <c r="B650">
        <f t="shared" si="20"/>
        <v>0.82250919163526981</v>
      </c>
      <c r="C650">
        <v>1310.7221381140243</v>
      </c>
      <c r="D650" s="781">
        <f t="shared" si="21"/>
        <v>1228.4712189504974</v>
      </c>
      <c r="E650" s="781"/>
    </row>
    <row r="651" spans="1:5">
      <c r="A651">
        <v>0.78369259763185894</v>
      </c>
      <c r="B651">
        <f t="shared" si="20"/>
        <v>0.82369259763185898</v>
      </c>
      <c r="C651">
        <v>1310.3354105764458</v>
      </c>
      <c r="D651" s="781">
        <f t="shared" si="21"/>
        <v>1227.9661508132599</v>
      </c>
      <c r="E651" s="781"/>
    </row>
    <row r="652" spans="1:5">
      <c r="A652">
        <v>0.78487610979616973</v>
      </c>
      <c r="B652">
        <f t="shared" si="20"/>
        <v>0.82487610979616977</v>
      </c>
      <c r="C652">
        <v>1309.9460258832928</v>
      </c>
      <c r="D652" s="781">
        <f t="shared" si="21"/>
        <v>1227.4584149036759</v>
      </c>
      <c r="E652" s="781"/>
    </row>
    <row r="653" spans="1:5">
      <c r="A653">
        <v>0.78605972889746767</v>
      </c>
      <c r="B653">
        <f t="shared" si="20"/>
        <v>0.8260597288974677</v>
      </c>
      <c r="C653">
        <v>1309.5539845749011</v>
      </c>
      <c r="D653" s="781">
        <f t="shared" si="21"/>
        <v>1226.9480116851544</v>
      </c>
      <c r="E653" s="781"/>
    </row>
    <row r="654" spans="1:5">
      <c r="A654">
        <v>0.78724345570571408</v>
      </c>
      <c r="B654">
        <f t="shared" si="20"/>
        <v>0.82724345570571411</v>
      </c>
      <c r="C654">
        <v>1309.1592871958799</v>
      </c>
      <c r="D654" s="781">
        <f t="shared" si="21"/>
        <v>1226.4349416253085</v>
      </c>
      <c r="E654" s="781"/>
    </row>
    <row r="655" spans="1:5">
      <c r="A655">
        <v>0.78842729099157105</v>
      </c>
      <c r="B655">
        <f t="shared" si="20"/>
        <v>0.82842729099157109</v>
      </c>
      <c r="C655">
        <v>1308.7619342951773</v>
      </c>
      <c r="D655" s="781">
        <f t="shared" si="21"/>
        <v>1225.9192051960201</v>
      </c>
      <c r="E655" s="781"/>
    </row>
    <row r="656" spans="1:5">
      <c r="A656">
        <v>0.789611235526407</v>
      </c>
      <c r="B656">
        <f t="shared" si="20"/>
        <v>0.82961123552640703</v>
      </c>
      <c r="C656">
        <v>1308.3619264260235</v>
      </c>
      <c r="D656" s="781">
        <f t="shared" si="21"/>
        <v>1225.4008028733829</v>
      </c>
      <c r="E656" s="781"/>
    </row>
    <row r="657" spans="1:5">
      <c r="A657">
        <v>0.79079529008230187</v>
      </c>
      <c r="B657">
        <f t="shared" si="20"/>
        <v>0.83079529008230191</v>
      </c>
      <c r="C657">
        <v>1307.9592641459465</v>
      </c>
      <c r="D657" s="781">
        <f t="shared" si="21"/>
        <v>1224.8797351377164</v>
      </c>
      <c r="E657" s="781"/>
    </row>
    <row r="658" spans="1:5">
      <c r="A658">
        <v>0.79197945543205228</v>
      </c>
      <c r="B658">
        <f t="shared" si="20"/>
        <v>0.83197945543205232</v>
      </c>
      <c r="C658">
        <v>1307.5539480168218</v>
      </c>
      <c r="D658" s="781">
        <f t="shared" si="21"/>
        <v>1224.3560024736166</v>
      </c>
      <c r="E658" s="781"/>
    </row>
    <row r="659" spans="1:5">
      <c r="A659">
        <v>0.79316373234917714</v>
      </c>
      <c r="B659">
        <f t="shared" ref="B659:B722" si="22">A659+0.04</f>
        <v>0.83316373234917718</v>
      </c>
      <c r="C659">
        <v>1307.1459786048483</v>
      </c>
      <c r="D659" s="781">
        <f t="shared" si="21"/>
        <v>1223.8296053699305</v>
      </c>
      <c r="E659" s="781"/>
    </row>
    <row r="660" spans="1:5">
      <c r="A660">
        <v>0.7943481216079229</v>
      </c>
      <c r="B660">
        <f t="shared" si="22"/>
        <v>0.83434812160792293</v>
      </c>
      <c r="C660">
        <v>1306.7353564805244</v>
      </c>
      <c r="D660" s="781">
        <f t="shared" si="21"/>
        <v>1223.3005443197321</v>
      </c>
      <c r="E660" s="781"/>
    </row>
    <row r="661" spans="1:5">
      <c r="A661">
        <v>0.79553262398326874</v>
      </c>
      <c r="B661">
        <f t="shared" si="22"/>
        <v>0.83553262398326877</v>
      </c>
      <c r="C661">
        <v>1306.3220822186829</v>
      </c>
      <c r="D661" s="781">
        <f t="shared" si="21"/>
        <v>1222.7688198203559</v>
      </c>
      <c r="E661" s="781"/>
    </row>
    <row r="662" spans="1:5">
      <c r="A662">
        <v>0.79671724025093227</v>
      </c>
      <c r="B662">
        <f t="shared" si="22"/>
        <v>0.8367172402509323</v>
      </c>
      <c r="C662">
        <v>1305.9061563985179</v>
      </c>
      <c r="D662" s="781">
        <f t="shared" si="21"/>
        <v>1222.2344323734246</v>
      </c>
      <c r="E662" s="781"/>
    </row>
    <row r="663" spans="1:5">
      <c r="A663">
        <v>0.7979019711873746</v>
      </c>
      <c r="B663">
        <f t="shared" si="22"/>
        <v>0.83790197118737464</v>
      </c>
      <c r="C663">
        <v>1305.4875796035205</v>
      </c>
      <c r="D663" s="781">
        <f t="shared" si="21"/>
        <v>1221.697382484783</v>
      </c>
      <c r="E663" s="781"/>
    </row>
    <row r="664" spans="1:5">
      <c r="A664">
        <v>0.79908681756980593</v>
      </c>
      <c r="B664">
        <f t="shared" si="22"/>
        <v>0.83908681756980597</v>
      </c>
      <c r="C664">
        <v>1305.0663524215656</v>
      </c>
      <c r="D664" s="781">
        <f t="shared" si="21"/>
        <v>1221.1576706645851</v>
      </c>
      <c r="E664" s="781"/>
    </row>
    <row r="665" spans="1:5">
      <c r="A665">
        <v>0.80027178017619083</v>
      </c>
      <c r="B665">
        <f t="shared" si="22"/>
        <v>0.84027178017619086</v>
      </c>
      <c r="C665">
        <v>1304.6424754448669</v>
      </c>
      <c r="D665" s="781">
        <f t="shared" si="21"/>
        <v>1220.6152974272479</v>
      </c>
      <c r="E665" s="781"/>
    </row>
    <row r="666" spans="1:5">
      <c r="A666">
        <v>0.80145685978525394</v>
      </c>
      <c r="B666">
        <f t="shared" si="22"/>
        <v>0.84145685978525397</v>
      </c>
      <c r="C666">
        <v>1304.2159492699654</v>
      </c>
      <c r="D666" s="781">
        <f t="shared" si="21"/>
        <v>1220.0702632914401</v>
      </c>
      <c r="E666" s="781"/>
    </row>
    <row r="667" spans="1:5">
      <c r="A667">
        <v>0.80264205717648507</v>
      </c>
      <c r="B667">
        <f t="shared" si="22"/>
        <v>0.8426420571764851</v>
      </c>
      <c r="C667">
        <v>1303.7867744977821</v>
      </c>
      <c r="D667" s="781">
        <f t="shared" si="21"/>
        <v>1219.5225687801335</v>
      </c>
      <c r="E667" s="781"/>
    </row>
    <row r="668" spans="1:5">
      <c r="A668">
        <v>0.80382737313014496</v>
      </c>
      <c r="B668">
        <f t="shared" si="22"/>
        <v>0.843827373130145</v>
      </c>
      <c r="C668">
        <v>1303.35495173358</v>
      </c>
      <c r="D668" s="781">
        <f t="shared" si="21"/>
        <v>1218.9722144205655</v>
      </c>
      <c r="E668" s="781"/>
    </row>
    <row r="669" spans="1:5">
      <c r="A669">
        <v>0.80501280842727041</v>
      </c>
      <c r="B669">
        <f t="shared" si="22"/>
        <v>0.84501280842727045</v>
      </c>
      <c r="C669">
        <v>1302.9204815870153</v>
      </c>
      <c r="D669" s="781">
        <f t="shared" si="21"/>
        <v>1218.4192007442882</v>
      </c>
      <c r="E669" s="781"/>
    </row>
    <row r="670" spans="1:5">
      <c r="A670">
        <v>0.80619836384968002</v>
      </c>
      <c r="B670">
        <f t="shared" si="22"/>
        <v>0.84619836384968006</v>
      </c>
      <c r="C670">
        <v>1302.4833646721004</v>
      </c>
      <c r="D670" s="781">
        <f t="shared" si="21"/>
        <v>1217.8635282871323</v>
      </c>
      <c r="E670" s="781"/>
    </row>
    <row r="671" spans="1:5">
      <c r="A671">
        <v>0.80738404017997967</v>
      </c>
      <c r="B671">
        <f t="shared" si="22"/>
        <v>0.8473840401799797</v>
      </c>
      <c r="C671">
        <v>1302.0436016072229</v>
      </c>
      <c r="D671" s="781">
        <f t="shared" si="21"/>
        <v>1217.3051975892249</v>
      </c>
      <c r="E671" s="781"/>
    </row>
    <row r="672" spans="1:5">
      <c r="A672">
        <v>0.80856983820156791</v>
      </c>
      <c r="B672">
        <f t="shared" si="22"/>
        <v>0.84856983820156795</v>
      </c>
      <c r="C672">
        <v>1301.6011930151622</v>
      </c>
      <c r="D672" s="781">
        <f t="shared" si="21"/>
        <v>1216.7442091950054</v>
      </c>
      <c r="E672" s="781"/>
    </row>
    <row r="673" spans="1:5">
      <c r="A673">
        <v>0.80975575869864158</v>
      </c>
      <c r="B673">
        <f t="shared" si="22"/>
        <v>0.84975575869864162</v>
      </c>
      <c r="C673">
        <v>1301.1561395230779</v>
      </c>
      <c r="D673" s="781">
        <f t="shared" si="21"/>
        <v>1216.1805636532138</v>
      </c>
      <c r="E673" s="781"/>
    </row>
    <row r="674" spans="1:5">
      <c r="A674">
        <v>0.8109418024562014</v>
      </c>
      <c r="B674">
        <f t="shared" si="22"/>
        <v>0.85094180245620143</v>
      </c>
      <c r="C674">
        <v>1300.708441762501</v>
      </c>
      <c r="D674" s="781">
        <f t="shared" si="21"/>
        <v>1215.6142615168808</v>
      </c>
      <c r="E674" s="781"/>
    </row>
    <row r="675" spans="1:5">
      <c r="A675">
        <v>0.81212797026005734</v>
      </c>
      <c r="B675">
        <f t="shared" si="22"/>
        <v>0.85212797026005738</v>
      </c>
      <c r="C675">
        <v>1300.258100369392</v>
      </c>
      <c r="D675" s="781">
        <f t="shared" si="21"/>
        <v>1215.0453033433862</v>
      </c>
      <c r="E675" s="781"/>
    </row>
    <row r="676" spans="1:5">
      <c r="A676">
        <v>0.81331426289683451</v>
      </c>
      <c r="B676">
        <f t="shared" si="22"/>
        <v>0.85331426289683454</v>
      </c>
      <c r="C676">
        <v>1299.8051159840716</v>
      </c>
      <c r="D676" s="781">
        <f t="shared" si="21"/>
        <v>1214.4736896943882</v>
      </c>
      <c r="E676" s="781"/>
    </row>
    <row r="677" spans="1:5">
      <c r="A677">
        <v>0.81450068115397822</v>
      </c>
      <c r="B677">
        <f t="shared" si="22"/>
        <v>0.85450068115397826</v>
      </c>
      <c r="C677">
        <v>1299.3494892513165</v>
      </c>
      <c r="D677" s="781">
        <f t="shared" si="21"/>
        <v>1213.8994211359186</v>
      </c>
      <c r="E677" s="781"/>
    </row>
    <row r="678" spans="1:5">
      <c r="A678">
        <v>0.81568722581976028</v>
      </c>
      <c r="B678">
        <f t="shared" si="22"/>
        <v>0.85568722581976031</v>
      </c>
      <c r="C678">
        <v>1298.8912208202719</v>
      </c>
      <c r="D678" s="781">
        <f t="shared" si="21"/>
        <v>1213.3224982382958</v>
      </c>
      <c r="E678" s="781"/>
    </row>
    <row r="679" spans="1:5">
      <c r="A679">
        <v>0.81687389768328389</v>
      </c>
      <c r="B679">
        <f t="shared" si="22"/>
        <v>0.85687389768328392</v>
      </c>
      <c r="C679">
        <v>1298.4303113445139</v>
      </c>
      <c r="D679" s="781">
        <f t="shared" si="21"/>
        <v>1212.7429215761856</v>
      </c>
      <c r="E679" s="781"/>
    </row>
    <row r="680" spans="1:5">
      <c r="A680">
        <v>0.81806069753448996</v>
      </c>
      <c r="B680">
        <f t="shared" si="22"/>
        <v>0.85806069753448999</v>
      </c>
      <c r="C680">
        <v>1297.966761482026</v>
      </c>
      <c r="D680" s="781">
        <f t="shared" si="21"/>
        <v>1212.1606917285769</v>
      </c>
      <c r="E680" s="781"/>
    </row>
    <row r="681" spans="1:5">
      <c r="A681">
        <v>0.81924762616416213</v>
      </c>
      <c r="B681">
        <f t="shared" si="22"/>
        <v>0.85924762616416217</v>
      </c>
      <c r="C681">
        <v>1297.5005718952489</v>
      </c>
      <c r="D681" s="781">
        <f t="shared" si="21"/>
        <v>1211.5758092788326</v>
      </c>
      <c r="E681" s="781"/>
    </row>
    <row r="682" spans="1:5">
      <c r="A682">
        <v>0.82043468436393285</v>
      </c>
      <c r="B682">
        <f t="shared" si="22"/>
        <v>0.86043468436393289</v>
      </c>
      <c r="C682">
        <v>1297.0317432510321</v>
      </c>
      <c r="D682" s="781">
        <f t="shared" si="21"/>
        <v>1210.9882748146388</v>
      </c>
      <c r="E682" s="781"/>
    </row>
    <row r="683" spans="1:5">
      <c r="A683">
        <v>0.82162187292628897</v>
      </c>
      <c r="B683">
        <f t="shared" si="22"/>
        <v>0.861621872926289</v>
      </c>
      <c r="C683">
        <v>1296.560276220654</v>
      </c>
      <c r="D683" s="781">
        <f t="shared" si="21"/>
        <v>1210.3980889280251</v>
      </c>
      <c r="E683" s="781"/>
    </row>
    <row r="684" spans="1:5">
      <c r="A684">
        <v>0.82280919264457741</v>
      </c>
      <c r="B684">
        <f t="shared" si="22"/>
        <v>0.86280919264457745</v>
      </c>
      <c r="C684">
        <v>1296.0861714798316</v>
      </c>
      <c r="D684" s="781">
        <f t="shared" si="21"/>
        <v>1209.8052522153739</v>
      </c>
      <c r="E684" s="781"/>
    </row>
    <row r="685" spans="1:5">
      <c r="A685">
        <v>0.82399664431301078</v>
      </c>
      <c r="B685">
        <f t="shared" si="22"/>
        <v>0.86399664431301082</v>
      </c>
      <c r="C685">
        <v>1295.6094297087566</v>
      </c>
      <c r="D685" s="781">
        <f t="shared" si="21"/>
        <v>1209.2097652774555</v>
      </c>
      <c r="E685" s="781"/>
    </row>
    <row r="686" spans="1:5">
      <c r="A686">
        <v>0.82518422872667307</v>
      </c>
      <c r="B686">
        <f t="shared" si="22"/>
        <v>0.86518422872667311</v>
      </c>
      <c r="C686">
        <v>1295.1300515920561</v>
      </c>
      <c r="D686" s="781">
        <f t="shared" si="21"/>
        <v>1208.6116287193888</v>
      </c>
      <c r="E686" s="781"/>
    </row>
    <row r="687" spans="1:5">
      <c r="A687">
        <v>0.8263719466815258</v>
      </c>
      <c r="B687">
        <f t="shared" si="22"/>
        <v>0.86637194668152584</v>
      </c>
      <c r="C687">
        <v>1294.6480378188112</v>
      </c>
      <c r="D687" s="781">
        <f t="shared" si="21"/>
        <v>1208.0108431506585</v>
      </c>
      <c r="E687" s="781"/>
    </row>
    <row r="688" spans="1:5">
      <c r="A688">
        <v>0.82755979897441323</v>
      </c>
      <c r="B688">
        <f t="shared" si="22"/>
        <v>0.86755979897441327</v>
      </c>
      <c r="C688">
        <v>1294.1633890825585</v>
      </c>
      <c r="D688" s="781">
        <f t="shared" si="21"/>
        <v>1207.4074091851171</v>
      </c>
      <c r="E688" s="781"/>
    </row>
    <row r="689" spans="1:5">
      <c r="A689">
        <v>0.82874778640306845</v>
      </c>
      <c r="B689">
        <f t="shared" si="22"/>
        <v>0.86874778640306849</v>
      </c>
      <c r="C689">
        <v>1293.6761060813308</v>
      </c>
      <c r="D689" s="781">
        <f t="shared" si="21"/>
        <v>1206.8013274410239</v>
      </c>
      <c r="E689" s="781"/>
    </row>
    <row r="690" spans="1:5">
      <c r="A690">
        <v>0.8299359097661192</v>
      </c>
      <c r="B690">
        <f t="shared" si="22"/>
        <v>0.86993590976611923</v>
      </c>
      <c r="C690">
        <v>1293.1861895175914</v>
      </c>
      <c r="D690" s="781">
        <f t="shared" si="21"/>
        <v>1206.1925985409794</v>
      </c>
      <c r="E690" s="781"/>
    </row>
    <row r="691" spans="1:5">
      <c r="A691">
        <v>0.83112416986309345</v>
      </c>
      <c r="B691">
        <f t="shared" si="22"/>
        <v>0.87112416986309349</v>
      </c>
      <c r="C691">
        <v>1292.6936400983129</v>
      </c>
      <c r="D691" s="781">
        <f t="shared" si="21"/>
        <v>1205.5812231120035</v>
      </c>
      <c r="E691" s="781"/>
    </row>
    <row r="692" spans="1:5">
      <c r="A692">
        <v>0.8323125674944255</v>
      </c>
      <c r="B692">
        <f t="shared" si="22"/>
        <v>0.87231256749442554</v>
      </c>
      <c r="C692">
        <v>1292.1984585349489</v>
      </c>
      <c r="D692" s="781">
        <f t="shared" si="21"/>
        <v>1204.9672017855064</v>
      </c>
      <c r="E692" s="781"/>
    </row>
    <row r="693" spans="1:5">
      <c r="A693">
        <v>0.83350110346146156</v>
      </c>
      <c r="B693">
        <f t="shared" si="22"/>
        <v>0.87350110346146159</v>
      </c>
      <c r="C693">
        <v>1291.7006455434416</v>
      </c>
      <c r="D693" s="781">
        <f t="shared" si="21"/>
        <v>1204.3505351972954</v>
      </c>
      <c r="E693" s="781"/>
    </row>
    <row r="694" spans="1:5">
      <c r="A694">
        <v>0.83468977856646576</v>
      </c>
      <c r="B694">
        <f t="shared" si="22"/>
        <v>0.87468977856646579</v>
      </c>
      <c r="C694">
        <v>1291.2002018442065</v>
      </c>
      <c r="D694" s="781">
        <f t="shared" si="21"/>
        <v>1203.73122398756</v>
      </c>
      <c r="E694" s="781"/>
    </row>
    <row r="695" spans="1:5">
      <c r="A695">
        <v>0.83587859361262595</v>
      </c>
      <c r="B695">
        <f t="shared" si="22"/>
        <v>0.87587859361262599</v>
      </c>
      <c r="C695">
        <v>1290.6971281622066</v>
      </c>
      <c r="D695" s="781">
        <f t="shared" si="21"/>
        <v>1203.1092688009439</v>
      </c>
      <c r="E695" s="781"/>
    </row>
    <row r="696" spans="1:5">
      <c r="A696">
        <v>0.83706754940405981</v>
      </c>
      <c r="B696">
        <f t="shared" si="22"/>
        <v>0.87706754940405984</v>
      </c>
      <c r="C696">
        <v>1290.1914252268575</v>
      </c>
      <c r="D696" s="781">
        <f t="shared" si="21"/>
        <v>1202.4846702864515</v>
      </c>
      <c r="E696" s="781"/>
    </row>
    <row r="697" spans="1:5">
      <c r="A697">
        <v>0.83825664674582034</v>
      </c>
      <c r="B697">
        <f t="shared" si="22"/>
        <v>0.87825664674582038</v>
      </c>
      <c r="C697">
        <v>1289.6830937721215</v>
      </c>
      <c r="D697" s="781">
        <f t="shared" si="21"/>
        <v>1201.8574290975396</v>
      </c>
      <c r="E697" s="781"/>
    </row>
    <row r="698" spans="1:5">
      <c r="A698">
        <v>0.83944588644390228</v>
      </c>
      <c r="B698">
        <f t="shared" si="22"/>
        <v>0.87944588644390231</v>
      </c>
      <c r="C698">
        <v>1289.172134536467</v>
      </c>
      <c r="D698" s="781">
        <f t="shared" si="21"/>
        <v>1201.2275458920767</v>
      </c>
      <c r="E698" s="781"/>
    </row>
    <row r="699" spans="1:5">
      <c r="A699">
        <v>0.84063526930524768</v>
      </c>
      <c r="B699">
        <f t="shared" si="22"/>
        <v>0.88063526930524771</v>
      </c>
      <c r="C699">
        <v>1288.6585482628777</v>
      </c>
      <c r="D699" s="781">
        <f t="shared" si="21"/>
        <v>1200.5950213323529</v>
      </c>
      <c r="E699" s="781"/>
    </row>
    <row r="700" spans="1:5">
      <c r="A700">
        <v>0.84182479613775196</v>
      </c>
      <c r="B700">
        <f t="shared" si="22"/>
        <v>0.881824796137752</v>
      </c>
      <c r="C700">
        <v>1288.1423356988766</v>
      </c>
      <c r="D700" s="781">
        <f t="shared" si="21"/>
        <v>1199.9598560851014</v>
      </c>
      <c r="E700" s="781"/>
    </row>
    <row r="701" spans="1:5">
      <c r="A701">
        <v>0.84301446775026989</v>
      </c>
      <c r="B701">
        <f t="shared" si="22"/>
        <v>0.88301446775026993</v>
      </c>
      <c r="C701">
        <v>1287.623497596554</v>
      </c>
      <c r="D701" s="781">
        <f t="shared" si="21"/>
        <v>1199.322050821527</v>
      </c>
      <c r="E701" s="781"/>
    </row>
    <row r="702" spans="1:5">
      <c r="A702">
        <v>0.84420428495262179</v>
      </c>
      <c r="B702">
        <f t="shared" si="22"/>
        <v>0.88420428495262182</v>
      </c>
      <c r="C702">
        <v>1287.102034712467</v>
      </c>
      <c r="D702" s="781">
        <f t="shared" si="21"/>
        <v>1198.6816062172047</v>
      </c>
      <c r="E702" s="781"/>
    </row>
    <row r="703" spans="1:5">
      <c r="A703">
        <v>0.84539424855559919</v>
      </c>
      <c r="B703">
        <f t="shared" si="22"/>
        <v>0.88539424855559923</v>
      </c>
      <c r="C703">
        <v>1286.5779478077845</v>
      </c>
      <c r="D703" s="781">
        <f t="shared" si="21"/>
        <v>1198.0385229522246</v>
      </c>
      <c r="E703" s="781"/>
    </row>
    <row r="704" spans="1:5">
      <c r="A704">
        <v>0.84658435937097121</v>
      </c>
      <c r="B704">
        <f t="shared" si="22"/>
        <v>0.88658435937097124</v>
      </c>
      <c r="C704">
        <v>1286.0512376481977</v>
      </c>
      <c r="D704" s="781">
        <f t="shared" si="21"/>
        <v>1197.3928017111007</v>
      </c>
      <c r="E704" s="781"/>
    </row>
    <row r="705" spans="1:5">
      <c r="A705">
        <v>0.84777461821149036</v>
      </c>
      <c r="B705">
        <f t="shared" si="22"/>
        <v>0.8877746182114904</v>
      </c>
      <c r="C705">
        <v>1285.5219050039605</v>
      </c>
      <c r="D705" s="781">
        <f t="shared" si="21"/>
        <v>1196.7444431828114</v>
      </c>
      <c r="E705" s="781"/>
    </row>
    <row r="706" spans="1:5">
      <c r="A706">
        <v>0.84896502589089873</v>
      </c>
      <c r="B706">
        <f t="shared" si="22"/>
        <v>0.88896502589089876</v>
      </c>
      <c r="C706">
        <v>1284.9899506498793</v>
      </c>
      <c r="D706" s="781">
        <f t="shared" si="21"/>
        <v>1196.0934480607896</v>
      </c>
      <c r="E706" s="781"/>
    </row>
    <row r="707" spans="1:5">
      <c r="A707">
        <v>0.85015558322393403</v>
      </c>
      <c r="B707">
        <f t="shared" si="22"/>
        <v>0.89015558322393407</v>
      </c>
      <c r="C707">
        <v>1284.4553753653727</v>
      </c>
      <c r="D707" s="781">
        <f t="shared" si="21"/>
        <v>1195.4398170429793</v>
      </c>
      <c r="E707" s="781"/>
    </row>
    <row r="708" spans="1:5">
      <c r="A708">
        <v>0.85134629102633574</v>
      </c>
      <c r="B708">
        <f t="shared" si="22"/>
        <v>0.89134629102633578</v>
      </c>
      <c r="C708">
        <v>1283.9181799343949</v>
      </c>
      <c r="D708" s="781">
        <f t="shared" si="21"/>
        <v>1194.7835508317612</v>
      </c>
      <c r="E708" s="781"/>
    </row>
    <row r="709" spans="1:5">
      <c r="A709">
        <v>0.85253715011485132</v>
      </c>
      <c r="B709">
        <f t="shared" si="22"/>
        <v>0.89253715011485135</v>
      </c>
      <c r="C709">
        <v>1283.3783651454933</v>
      </c>
      <c r="D709" s="781">
        <f t="shared" ref="D709:D772" si="23">C709-100*B709</f>
        <v>1194.1246501340081</v>
      </c>
      <c r="E709" s="781"/>
    </row>
    <row r="710" spans="1:5">
      <c r="A710">
        <v>0.85372816130724216</v>
      </c>
      <c r="B710">
        <f t="shared" si="22"/>
        <v>0.8937281613072422</v>
      </c>
      <c r="C710">
        <v>1282.8359317918018</v>
      </c>
      <c r="D710" s="781">
        <f t="shared" si="23"/>
        <v>1193.4631156610776</v>
      </c>
      <c r="E710" s="781"/>
    </row>
    <row r="711" spans="1:5">
      <c r="A711">
        <v>0.85491932542228977</v>
      </c>
      <c r="B711">
        <f t="shared" si="22"/>
        <v>0.8949193254222898</v>
      </c>
      <c r="C711">
        <v>1282.2908806710707</v>
      </c>
      <c r="D711" s="781">
        <f t="shared" si="23"/>
        <v>1192.7989481288416</v>
      </c>
      <c r="E711" s="781"/>
    </row>
    <row r="712" spans="1:5">
      <c r="A712">
        <v>0.85611064327980224</v>
      </c>
      <c r="B712">
        <f t="shared" si="22"/>
        <v>0.89611064327980228</v>
      </c>
      <c r="C712">
        <v>1281.7432125856185</v>
      </c>
      <c r="D712" s="781">
        <f t="shared" si="23"/>
        <v>1192.1321482576382</v>
      </c>
      <c r="E712" s="781"/>
    </row>
    <row r="713" spans="1:5">
      <c r="A713">
        <v>0.85730211570062009</v>
      </c>
      <c r="B713">
        <f t="shared" si="22"/>
        <v>0.89730211570062013</v>
      </c>
      <c r="C713">
        <v>1281.1929283423892</v>
      </c>
      <c r="D713" s="781">
        <f t="shared" si="23"/>
        <v>1191.4627167723272</v>
      </c>
      <c r="E713" s="781"/>
    </row>
    <row r="714" spans="1:5">
      <c r="A714">
        <v>0.85849374350662278</v>
      </c>
      <c r="B714">
        <f t="shared" si="22"/>
        <v>0.89849374350662281</v>
      </c>
      <c r="C714">
        <v>1280.6400287529582</v>
      </c>
      <c r="D714" s="781">
        <f t="shared" si="23"/>
        <v>1190.7906544022958</v>
      </c>
      <c r="E714" s="781"/>
    </row>
    <row r="715" spans="1:5">
      <c r="A715">
        <v>0.85968552752073468</v>
      </c>
      <c r="B715">
        <f t="shared" si="22"/>
        <v>0.89968552752073472</v>
      </c>
      <c r="C715">
        <v>1280.0845146334755</v>
      </c>
      <c r="D715" s="781">
        <f t="shared" si="23"/>
        <v>1190.115961881402</v>
      </c>
      <c r="E715" s="781"/>
    </row>
    <row r="716" spans="1:5">
      <c r="A716">
        <v>0.86087746856693159</v>
      </c>
      <c r="B716">
        <f t="shared" si="22"/>
        <v>0.90087746856693163</v>
      </c>
      <c r="C716">
        <v>1279.526386804763</v>
      </c>
      <c r="D716" s="781">
        <f t="shared" si="23"/>
        <v>1189.4386399480697</v>
      </c>
      <c r="E716" s="781"/>
    </row>
    <row r="717" spans="1:5">
      <c r="A717">
        <v>0.86206956747024688</v>
      </c>
      <c r="B717">
        <f t="shared" si="22"/>
        <v>0.90206956747024691</v>
      </c>
      <c r="C717">
        <v>1278.9656460922417</v>
      </c>
      <c r="D717" s="781">
        <f t="shared" si="23"/>
        <v>1188.7586893452171</v>
      </c>
      <c r="E717" s="781"/>
    </row>
    <row r="718" spans="1:5">
      <c r="A718">
        <v>0.86326182505677795</v>
      </c>
      <c r="B718">
        <f t="shared" si="22"/>
        <v>0.90326182505677799</v>
      </c>
      <c r="C718">
        <v>1278.402293325991</v>
      </c>
      <c r="D718" s="781">
        <f t="shared" si="23"/>
        <v>1188.0761108203133</v>
      </c>
      <c r="E718" s="781"/>
    </row>
    <row r="719" spans="1:5">
      <c r="A719">
        <v>0.86445424215369226</v>
      </c>
      <c r="B719">
        <f t="shared" si="22"/>
        <v>0.9044542421536923</v>
      </c>
      <c r="C719">
        <v>1277.8363293407303</v>
      </c>
      <c r="D719" s="781">
        <f t="shared" si="23"/>
        <v>1187.3909051253611</v>
      </c>
      <c r="E719" s="781"/>
    </row>
    <row r="720" spans="1:5">
      <c r="A720">
        <v>0.86564681958923395</v>
      </c>
      <c r="B720">
        <f t="shared" si="22"/>
        <v>0.90564681958923399</v>
      </c>
      <c r="C720">
        <v>1277.2677549758232</v>
      </c>
      <c r="D720" s="781">
        <f t="shared" si="23"/>
        <v>1186.7030730168999</v>
      </c>
      <c r="E720" s="781"/>
    </row>
    <row r="721" spans="1:5">
      <c r="A721">
        <v>0.86683955819273006</v>
      </c>
      <c r="B721">
        <f t="shared" si="22"/>
        <v>0.9068395581927301</v>
      </c>
      <c r="C721">
        <v>1276.6965710753195</v>
      </c>
      <c r="D721" s="781">
        <f t="shared" si="23"/>
        <v>1186.0126152560465</v>
      </c>
      <c r="E721" s="781"/>
    </row>
    <row r="722" spans="1:5">
      <c r="A722">
        <v>0.86803245879459701</v>
      </c>
      <c r="B722">
        <f t="shared" si="22"/>
        <v>0.90803245879459704</v>
      </c>
      <c r="C722">
        <v>1276.1227784878872</v>
      </c>
      <c r="D722" s="781">
        <f t="shared" si="23"/>
        <v>1185.3195326084276</v>
      </c>
      <c r="E722" s="781"/>
    </row>
    <row r="723" spans="1:5">
      <c r="A723">
        <v>0.86922552222634686</v>
      </c>
      <c r="B723">
        <f t="shared" ref="B723:B786" si="24">A723+0.04</f>
        <v>0.90922552222634689</v>
      </c>
      <c r="C723">
        <v>1275.5463780669297</v>
      </c>
      <c r="D723" s="781">
        <f t="shared" si="23"/>
        <v>1184.623825844295</v>
      </c>
      <c r="E723" s="781"/>
    </row>
    <row r="724" spans="1:5">
      <c r="A724">
        <v>0.87041874932059404</v>
      </c>
      <c r="B724">
        <f t="shared" si="24"/>
        <v>0.91041874932059408</v>
      </c>
      <c r="C724">
        <v>1274.9673706704566</v>
      </c>
      <c r="D724" s="781">
        <f t="shared" si="23"/>
        <v>1183.9254957383971</v>
      </c>
      <c r="E724" s="781"/>
    </row>
    <row r="725" spans="1:5">
      <c r="A725">
        <v>0.87161214091106143</v>
      </c>
      <c r="B725">
        <f t="shared" si="24"/>
        <v>0.91161214091106146</v>
      </c>
      <c r="C725">
        <v>1274.3857571612227</v>
      </c>
      <c r="D725" s="781">
        <f t="shared" si="23"/>
        <v>1183.2245430701166</v>
      </c>
      <c r="E725" s="781"/>
    </row>
    <row r="726" spans="1:5">
      <c r="A726">
        <v>0.8728056978325871</v>
      </c>
      <c r="B726">
        <f t="shared" si="24"/>
        <v>0.91280569783258714</v>
      </c>
      <c r="C726">
        <v>1273.8015384066437</v>
      </c>
      <c r="D726" s="781">
        <f t="shared" si="23"/>
        <v>1182.520968623385</v>
      </c>
      <c r="E726" s="781"/>
    </row>
    <row r="727" spans="1:5">
      <c r="A727">
        <v>0.8739994209211307</v>
      </c>
      <c r="B727">
        <f t="shared" si="24"/>
        <v>0.91399942092113073</v>
      </c>
      <c r="C727">
        <v>1273.2147152788309</v>
      </c>
      <c r="D727" s="781">
        <f t="shared" si="23"/>
        <v>1181.8147731867177</v>
      </c>
      <c r="E727" s="781"/>
    </row>
    <row r="728" spans="1:5">
      <c r="A728">
        <v>0.87519331101377995</v>
      </c>
      <c r="B728">
        <f t="shared" si="24"/>
        <v>0.91519331101377999</v>
      </c>
      <c r="C728">
        <v>1272.6252886546145</v>
      </c>
      <c r="D728" s="781">
        <f t="shared" si="23"/>
        <v>1181.1059575532365</v>
      </c>
      <c r="E728" s="781"/>
    </row>
    <row r="729" spans="1:5">
      <c r="A729">
        <v>0.87638736894875724</v>
      </c>
      <c r="B729">
        <f t="shared" si="24"/>
        <v>0.91638736894875727</v>
      </c>
      <c r="C729">
        <v>1272.0332594155354</v>
      </c>
      <c r="D729" s="781">
        <f t="shared" si="23"/>
        <v>1180.3945225206596</v>
      </c>
      <c r="E729" s="781"/>
    </row>
    <row r="730" spans="1:5">
      <c r="A730">
        <v>0.87758159556542603</v>
      </c>
      <c r="B730">
        <f t="shared" si="24"/>
        <v>0.91758159556542607</v>
      </c>
      <c r="C730">
        <v>1271.4386284478685</v>
      </c>
      <c r="D730" s="781">
        <f t="shared" si="23"/>
        <v>1179.680468891326</v>
      </c>
      <c r="E730" s="781"/>
    </row>
    <row r="731" spans="1:5">
      <c r="A731">
        <v>0.87877599170429777</v>
      </c>
      <c r="B731">
        <f t="shared" si="24"/>
        <v>0.9187759917042978</v>
      </c>
      <c r="C731">
        <v>1270.8413966425576</v>
      </c>
      <c r="D731" s="781">
        <f t="shared" si="23"/>
        <v>1178.9637974721279</v>
      </c>
      <c r="E731" s="781"/>
    </row>
    <row r="732" spans="1:5">
      <c r="A732">
        <v>0.87997055820703818</v>
      </c>
      <c r="B732">
        <f t="shared" si="24"/>
        <v>0.91997055820703821</v>
      </c>
      <c r="C732">
        <v>1270.2415648953533</v>
      </c>
      <c r="D732" s="781">
        <f t="shared" si="23"/>
        <v>1178.2445090746496</v>
      </c>
      <c r="E732" s="781"/>
    </row>
    <row r="733" spans="1:5">
      <c r="A733">
        <v>0.88116529591647386</v>
      </c>
      <c r="B733">
        <f t="shared" si="24"/>
        <v>0.92116529591647389</v>
      </c>
      <c r="C733">
        <v>1269.6391341066967</v>
      </c>
      <c r="D733" s="781">
        <f t="shared" si="23"/>
        <v>1177.5226045150494</v>
      </c>
      <c r="E733" s="781"/>
    </row>
    <row r="734" spans="1:5">
      <c r="A734">
        <v>0.88236020567659934</v>
      </c>
      <c r="B734">
        <f t="shared" si="24"/>
        <v>0.92236020567659938</v>
      </c>
      <c r="C734">
        <v>1269.0341051817961</v>
      </c>
      <c r="D734" s="781">
        <f t="shared" si="23"/>
        <v>1176.7980846141361</v>
      </c>
      <c r="E734" s="781"/>
    </row>
    <row r="735" spans="1:5">
      <c r="A735">
        <v>0.88355528833258323</v>
      </c>
      <c r="B735">
        <f t="shared" si="24"/>
        <v>0.92355528833258327</v>
      </c>
      <c r="C735">
        <v>1268.4264790306004</v>
      </c>
      <c r="D735" s="781">
        <f t="shared" si="23"/>
        <v>1176.070950197342</v>
      </c>
      <c r="E735" s="781"/>
    </row>
    <row r="736" spans="1:5">
      <c r="A736">
        <v>0.88475054473077519</v>
      </c>
      <c r="B736">
        <f t="shared" si="24"/>
        <v>0.92475054473077523</v>
      </c>
      <c r="C736">
        <v>1267.8162565678488</v>
      </c>
      <c r="D736" s="781">
        <f t="shared" si="23"/>
        <v>1175.3412020947712</v>
      </c>
      <c r="E736" s="781"/>
    </row>
    <row r="737" spans="1:5">
      <c r="A737">
        <v>0.8859459757187127</v>
      </c>
      <c r="B737">
        <f t="shared" si="24"/>
        <v>0.92594597571871273</v>
      </c>
      <c r="C737">
        <v>1267.2034387130193</v>
      </c>
      <c r="D737" s="781">
        <f t="shared" si="23"/>
        <v>1174.6088411411481</v>
      </c>
      <c r="E737" s="781"/>
    </row>
    <row r="738" spans="1:5">
      <c r="A738">
        <v>0.88714158214512773</v>
      </c>
      <c r="B738">
        <f t="shared" si="24"/>
        <v>0.92714158214512776</v>
      </c>
      <c r="C738">
        <v>1266.588026390363</v>
      </c>
      <c r="D738" s="781">
        <f t="shared" si="23"/>
        <v>1173.8738681758502</v>
      </c>
      <c r="E738" s="781"/>
    </row>
    <row r="739" spans="1:5">
      <c r="A739">
        <v>0.88833736485995329</v>
      </c>
      <c r="B739">
        <f t="shared" si="24"/>
        <v>0.92833736485995333</v>
      </c>
      <c r="C739">
        <v>1265.9700205289369</v>
      </c>
      <c r="D739" s="781">
        <f t="shared" si="23"/>
        <v>1173.1362840429415</v>
      </c>
      <c r="E739" s="781"/>
    </row>
    <row r="740" spans="1:5">
      <c r="A740">
        <v>0.88953332471433066</v>
      </c>
      <c r="B740">
        <f t="shared" si="24"/>
        <v>0.9295333247143307</v>
      </c>
      <c r="C740">
        <v>1265.3494220625732</v>
      </c>
      <c r="D740" s="781">
        <f t="shared" si="23"/>
        <v>1172.3960895911403</v>
      </c>
      <c r="E740" s="781"/>
    </row>
    <row r="741" spans="1:5">
      <c r="A741">
        <v>0.8907294625606158</v>
      </c>
      <c r="B741">
        <f t="shared" si="24"/>
        <v>0.93072946256061584</v>
      </c>
      <c r="C741">
        <v>1264.726231929908</v>
      </c>
      <c r="D741" s="781">
        <f t="shared" si="23"/>
        <v>1171.6532856738463</v>
      </c>
      <c r="E741" s="781"/>
    </row>
    <row r="742" spans="1:5">
      <c r="A742">
        <v>0.89192577925238636</v>
      </c>
      <c r="B742">
        <f t="shared" si="24"/>
        <v>0.9319257792523864</v>
      </c>
      <c r="C742">
        <v>1264.100451074373</v>
      </c>
      <c r="D742" s="781">
        <f t="shared" si="23"/>
        <v>1170.9078731491345</v>
      </c>
      <c r="E742" s="781"/>
    </row>
    <row r="743" spans="1:5">
      <c r="A743">
        <v>0.89312227564444846</v>
      </c>
      <c r="B743">
        <f t="shared" si="24"/>
        <v>0.9331222756444485</v>
      </c>
      <c r="C743">
        <v>1263.4720804442147</v>
      </c>
      <c r="D743" s="781">
        <f t="shared" si="23"/>
        <v>1170.1598528797699</v>
      </c>
      <c r="E743" s="781"/>
    </row>
    <row r="744" spans="1:5">
      <c r="A744">
        <v>0.89431895259284366</v>
      </c>
      <c r="B744">
        <f t="shared" si="24"/>
        <v>0.9343189525928437</v>
      </c>
      <c r="C744">
        <v>1262.841120992515</v>
      </c>
      <c r="D744" s="781">
        <f t="shared" si="23"/>
        <v>1169.4092257332306</v>
      </c>
      <c r="E744" s="781"/>
    </row>
    <row r="745" spans="1:5">
      <c r="A745">
        <v>0.89551581095485588</v>
      </c>
      <c r="B745">
        <f t="shared" si="24"/>
        <v>0.93551581095485592</v>
      </c>
      <c r="C745">
        <v>1262.2075736771587</v>
      </c>
      <c r="D745" s="781">
        <f t="shared" si="23"/>
        <v>1168.6559925816732</v>
      </c>
      <c r="E745" s="781"/>
    </row>
    <row r="746" spans="1:5">
      <c r="A746">
        <v>0.89671285158901826</v>
      </c>
      <c r="B746">
        <f t="shared" si="24"/>
        <v>0.93671285158901829</v>
      </c>
      <c r="C746">
        <v>1261.5714394608781</v>
      </c>
      <c r="D746" s="781">
        <f t="shared" si="23"/>
        <v>1167.9001543019763</v>
      </c>
      <c r="E746" s="781"/>
    </row>
    <row r="747" spans="1:5">
      <c r="A747">
        <v>0.89791007535512002</v>
      </c>
      <c r="B747">
        <f t="shared" si="24"/>
        <v>0.93791007535512005</v>
      </c>
      <c r="C747">
        <v>1260.9327193112483</v>
      </c>
      <c r="D747" s="781">
        <f t="shared" si="23"/>
        <v>1167.1417117757362</v>
      </c>
      <c r="E747" s="781"/>
    </row>
    <row r="748" spans="1:5">
      <c r="A748">
        <v>0.89910748311421373</v>
      </c>
      <c r="B748">
        <f t="shared" si="24"/>
        <v>0.93910748311421377</v>
      </c>
      <c r="C748">
        <v>1260.2914142006766</v>
      </c>
      <c r="D748" s="781">
        <f t="shared" si="23"/>
        <v>1166.3806658892552</v>
      </c>
      <c r="E748" s="781"/>
    </row>
    <row r="749" spans="1:5">
      <c r="A749">
        <v>0.90030507572862195</v>
      </c>
      <c r="B749">
        <f t="shared" si="24"/>
        <v>0.94030507572862199</v>
      </c>
      <c r="C749">
        <v>1259.6475251064678</v>
      </c>
      <c r="D749" s="781">
        <f t="shared" si="23"/>
        <v>1165.6170175336056</v>
      </c>
      <c r="E749" s="781"/>
    </row>
    <row r="750" spans="1:5">
      <c r="A750">
        <v>0.90150285406194464</v>
      </c>
      <c r="B750">
        <f t="shared" si="24"/>
        <v>0.94150285406194467</v>
      </c>
      <c r="C750">
        <v>1259.001053010749</v>
      </c>
      <c r="D750" s="781">
        <f t="shared" si="23"/>
        <v>1164.8507676045547</v>
      </c>
      <c r="E750" s="781"/>
    </row>
    <row r="751" spans="1:5">
      <c r="A751">
        <v>0.90270081897906584</v>
      </c>
      <c r="B751">
        <f t="shared" si="24"/>
        <v>0.94270081897906588</v>
      </c>
      <c r="C751">
        <v>1258.351998900537</v>
      </c>
      <c r="D751" s="781">
        <f t="shared" si="23"/>
        <v>1164.0819170026305</v>
      </c>
      <c r="E751" s="781"/>
    </row>
    <row r="752" spans="1:5">
      <c r="A752">
        <v>0.90389897134616104</v>
      </c>
      <c r="B752">
        <f t="shared" si="24"/>
        <v>0.94389897134616108</v>
      </c>
      <c r="C752">
        <v>1257.700363767729</v>
      </c>
      <c r="D752" s="781">
        <f t="shared" si="23"/>
        <v>1163.3104666331128</v>
      </c>
      <c r="E752" s="781"/>
    </row>
    <row r="753" spans="1:5">
      <c r="A753">
        <v>0.9050973120307042</v>
      </c>
      <c r="B753">
        <f t="shared" si="24"/>
        <v>0.94509731203070424</v>
      </c>
      <c r="C753">
        <v>1257.0461486091126</v>
      </c>
      <c r="D753" s="781">
        <f t="shared" si="23"/>
        <v>1162.5364174060421</v>
      </c>
      <c r="E753" s="781"/>
    </row>
    <row r="754" spans="1:5">
      <c r="A754">
        <v>0.90629584190147483</v>
      </c>
      <c r="B754">
        <f t="shared" si="24"/>
        <v>0.94629584190147487</v>
      </c>
      <c r="C754">
        <v>1256.3893544263663</v>
      </c>
      <c r="D754" s="781">
        <f t="shared" si="23"/>
        <v>1161.7597702362189</v>
      </c>
      <c r="E754" s="781"/>
    </row>
    <row r="755" spans="1:5">
      <c r="A755">
        <v>0.90749456182856503</v>
      </c>
      <c r="B755">
        <f t="shared" si="24"/>
        <v>0.94749456182856506</v>
      </c>
      <c r="C755">
        <v>1255.7299822260729</v>
      </c>
      <c r="D755" s="781">
        <f t="shared" si="23"/>
        <v>1160.9805260432165</v>
      </c>
      <c r="E755" s="781"/>
    </row>
    <row r="756" spans="1:5">
      <c r="A756">
        <v>0.90869347268338707</v>
      </c>
      <c r="B756">
        <f t="shared" si="24"/>
        <v>0.94869347268338711</v>
      </c>
      <c r="C756">
        <v>1255.068033019744</v>
      </c>
      <c r="D756" s="781">
        <f t="shared" si="23"/>
        <v>1160.1986857514053</v>
      </c>
      <c r="E756" s="781"/>
    </row>
    <row r="757" spans="1:5">
      <c r="A757">
        <v>0.90989257533868029</v>
      </c>
      <c r="B757">
        <f t="shared" si="24"/>
        <v>0.94989257533868032</v>
      </c>
      <c r="C757">
        <v>1254.4035078237666</v>
      </c>
      <c r="D757" s="781">
        <f t="shared" si="23"/>
        <v>1159.4142502898985</v>
      </c>
      <c r="E757" s="781"/>
    </row>
    <row r="758" spans="1:5">
      <c r="A758">
        <v>0.91109187066851827</v>
      </c>
      <c r="B758">
        <f t="shared" si="24"/>
        <v>0.9510918706685183</v>
      </c>
      <c r="C758">
        <v>1253.7364076595165</v>
      </c>
      <c r="D758" s="781">
        <f t="shared" si="23"/>
        <v>1158.6272205926648</v>
      </c>
      <c r="E758" s="781"/>
    </row>
    <row r="759" spans="1:5">
      <c r="A759">
        <v>0.91229135954831642</v>
      </c>
      <c r="B759">
        <f t="shared" si="24"/>
        <v>0.95229135954831645</v>
      </c>
      <c r="C759">
        <v>1253.0667335532396</v>
      </c>
      <c r="D759" s="781">
        <f t="shared" si="23"/>
        <v>1157.8375975984079</v>
      </c>
      <c r="E759" s="781"/>
    </row>
    <row r="760" spans="1:5">
      <c r="A760">
        <v>0.91349104285483895</v>
      </c>
      <c r="B760">
        <f t="shared" si="24"/>
        <v>0.95349104285483899</v>
      </c>
      <c r="C760">
        <v>1252.3944865361834</v>
      </c>
      <c r="D760" s="781">
        <f t="shared" si="23"/>
        <v>1157.0453822506995</v>
      </c>
      <c r="E760" s="781"/>
    </row>
    <row r="761" spans="1:5">
      <c r="A761">
        <v>0.91469092146620634</v>
      </c>
      <c r="B761">
        <f t="shared" si="24"/>
        <v>0.95469092146620638</v>
      </c>
      <c r="C761">
        <v>1251.7196676445176</v>
      </c>
      <c r="D761" s="781">
        <f t="shared" si="23"/>
        <v>1156.250575497897</v>
      </c>
      <c r="E761" s="781"/>
    </row>
    <row r="762" spans="1:5">
      <c r="A762">
        <v>0.91589099626190262</v>
      </c>
      <c r="B762">
        <f t="shared" si="24"/>
        <v>0.95589099626190266</v>
      </c>
      <c r="C762">
        <v>1251.0422779193798</v>
      </c>
      <c r="D762" s="781">
        <f t="shared" si="23"/>
        <v>1155.4531782931895</v>
      </c>
      <c r="E762" s="781"/>
    </row>
    <row r="763" spans="1:5">
      <c r="A763">
        <v>0.91709126812278297</v>
      </c>
      <c r="B763">
        <f t="shared" si="24"/>
        <v>0.957091268122783</v>
      </c>
      <c r="C763">
        <v>1250.3623184068567</v>
      </c>
      <c r="D763" s="781">
        <f t="shared" si="23"/>
        <v>1154.6531915945784</v>
      </c>
      <c r="E763" s="781"/>
    </row>
    <row r="764" spans="1:5">
      <c r="A764">
        <v>0.91829173793108065</v>
      </c>
      <c r="B764">
        <f t="shared" si="24"/>
        <v>0.95829173793108069</v>
      </c>
      <c r="C764">
        <v>1249.6797901580549</v>
      </c>
      <c r="D764" s="781">
        <f t="shared" si="23"/>
        <v>1153.8506163649467</v>
      </c>
      <c r="E764" s="781"/>
    </row>
    <row r="765" spans="1:5">
      <c r="A765">
        <v>0.91949240657041498</v>
      </c>
      <c r="B765">
        <f t="shared" si="24"/>
        <v>0.95949240657041501</v>
      </c>
      <c r="C765">
        <v>1248.9946942290276</v>
      </c>
      <c r="D765" s="781">
        <f t="shared" si="23"/>
        <v>1153.0454535719862</v>
      </c>
      <c r="E765" s="781"/>
    </row>
    <row r="766" spans="1:5">
      <c r="A766">
        <v>0.92069327492579844</v>
      </c>
      <c r="B766">
        <f t="shared" si="24"/>
        <v>0.96069327492579848</v>
      </c>
      <c r="C766">
        <v>1248.3070316808246</v>
      </c>
      <c r="D766" s="781">
        <f t="shared" si="23"/>
        <v>1152.2377041882448</v>
      </c>
      <c r="E766" s="781"/>
    </row>
    <row r="767" spans="1:5">
      <c r="A767">
        <v>0.92189434388364422</v>
      </c>
      <c r="B767">
        <f t="shared" si="24"/>
        <v>0.96189434388364425</v>
      </c>
      <c r="C767">
        <v>1247.6168035795074</v>
      </c>
      <c r="D767" s="781">
        <f t="shared" si="23"/>
        <v>1151.427369191143</v>
      </c>
      <c r="E767" s="781"/>
    </row>
    <row r="768" spans="1:5">
      <c r="A768">
        <v>0.92309561433177378</v>
      </c>
      <c r="B768">
        <f t="shared" si="24"/>
        <v>0.96309561433177382</v>
      </c>
      <c r="C768">
        <v>1246.9240109961506</v>
      </c>
      <c r="D768" s="781">
        <f t="shared" si="23"/>
        <v>1150.6144495629733</v>
      </c>
      <c r="E768" s="781"/>
    </row>
    <row r="769" spans="1:5">
      <c r="A769">
        <v>0.92429708715942427</v>
      </c>
      <c r="B769">
        <f t="shared" si="24"/>
        <v>0.9642970871594243</v>
      </c>
      <c r="C769">
        <v>1246.2286550068452</v>
      </c>
      <c r="D769" s="781">
        <f t="shared" si="23"/>
        <v>1149.7989462909027</v>
      </c>
      <c r="E769" s="781"/>
    </row>
    <row r="770" spans="1:5">
      <c r="A770">
        <v>0.92549876325725644</v>
      </c>
      <c r="B770">
        <f t="shared" si="24"/>
        <v>0.96549876325725648</v>
      </c>
      <c r="C770">
        <v>1245.5307366926936</v>
      </c>
      <c r="D770" s="781">
        <f t="shared" si="23"/>
        <v>1148.980860366968</v>
      </c>
      <c r="E770" s="781"/>
    </row>
    <row r="771" spans="1:5">
      <c r="A771">
        <v>0.9267006435173617</v>
      </c>
      <c r="B771">
        <f t="shared" si="24"/>
        <v>0.96670064351736174</v>
      </c>
      <c r="C771">
        <v>1244.8302571398754</v>
      </c>
      <c r="D771" s="781">
        <f t="shared" si="23"/>
        <v>1148.1601927881393</v>
      </c>
      <c r="E771" s="781"/>
    </row>
    <row r="772" spans="1:5">
      <c r="A772">
        <v>0.9279027288332703</v>
      </c>
      <c r="B772">
        <f t="shared" si="24"/>
        <v>0.96790272883327033</v>
      </c>
      <c r="C772">
        <v>1244.1272174395538</v>
      </c>
      <c r="D772" s="781">
        <f t="shared" si="23"/>
        <v>1147.3369445562266</v>
      </c>
      <c r="E772" s="781"/>
    </row>
    <row r="773" spans="1:5">
      <c r="A773">
        <v>0.92910502009995866</v>
      </c>
      <c r="B773">
        <f t="shared" si="24"/>
        <v>0.96910502009995869</v>
      </c>
      <c r="C773">
        <v>1243.4216186879908</v>
      </c>
      <c r="D773" s="781">
        <f t="shared" ref="D773:D836" si="25">C773-100*B773</f>
        <v>1146.5111166779948</v>
      </c>
      <c r="E773" s="781"/>
    </row>
    <row r="774" spans="1:5">
      <c r="A774">
        <v>0.93030751821385715</v>
      </c>
      <c r="B774">
        <f t="shared" si="24"/>
        <v>0.97030751821385719</v>
      </c>
      <c r="C774">
        <v>1242.7134619864942</v>
      </c>
      <c r="D774" s="781">
        <f t="shared" si="25"/>
        <v>1145.6827101651083</v>
      </c>
      <c r="E774" s="781"/>
    </row>
    <row r="775" spans="1:5">
      <c r="A775">
        <v>0.93151022407285766</v>
      </c>
      <c r="B775">
        <f t="shared" si="24"/>
        <v>0.9715102240728577</v>
      </c>
      <c r="C775">
        <v>1242.0027484414445</v>
      </c>
      <c r="D775" s="781">
        <f t="shared" si="25"/>
        <v>1144.8517260341587</v>
      </c>
      <c r="E775" s="781"/>
    </row>
    <row r="776" spans="1:5">
      <c r="A776">
        <v>0.93271313857632165</v>
      </c>
      <c r="B776">
        <f t="shared" si="24"/>
        <v>0.97271313857632169</v>
      </c>
      <c r="C776">
        <v>1241.2894791642937</v>
      </c>
      <c r="D776" s="781">
        <f t="shared" si="25"/>
        <v>1144.0181653066616</v>
      </c>
      <c r="E776" s="781"/>
    </row>
    <row r="777" spans="1:5">
      <c r="A777">
        <v>0.93391626262508765</v>
      </c>
      <c r="B777">
        <f t="shared" si="24"/>
        <v>0.97391626262508768</v>
      </c>
      <c r="C777">
        <v>1240.5736552715989</v>
      </c>
      <c r="D777" s="781">
        <f t="shared" si="25"/>
        <v>1143.1820290090902</v>
      </c>
      <c r="E777" s="781"/>
    </row>
    <row r="778" spans="1:5">
      <c r="A778">
        <v>0.9351195971214793</v>
      </c>
      <c r="B778">
        <f t="shared" si="24"/>
        <v>0.97511959712147933</v>
      </c>
      <c r="C778">
        <v>1239.8552778849894</v>
      </c>
      <c r="D778" s="781">
        <f t="shared" si="25"/>
        <v>1142.3433181728415</v>
      </c>
      <c r="E778" s="781"/>
    </row>
    <row r="779" spans="1:5">
      <c r="A779">
        <v>0.93632314296931296</v>
      </c>
      <c r="B779">
        <f t="shared" si="24"/>
        <v>0.976323142969313</v>
      </c>
      <c r="C779">
        <v>1239.134348131219</v>
      </c>
      <c r="D779" s="781">
        <f t="shared" si="25"/>
        <v>1141.5020338342877</v>
      </c>
      <c r="E779" s="781"/>
    </row>
    <row r="780" spans="1:5">
      <c r="A780">
        <v>0.93752690107390568</v>
      </c>
      <c r="B780">
        <f t="shared" si="24"/>
        <v>0.97752690107390572</v>
      </c>
      <c r="C780">
        <v>1238.4108671421491</v>
      </c>
      <c r="D780" s="781">
        <f t="shared" si="25"/>
        <v>1140.6581770347584</v>
      </c>
      <c r="E780" s="781"/>
    </row>
    <row r="781" spans="1:5">
      <c r="A781">
        <v>0.93873087234208308</v>
      </c>
      <c r="B781">
        <f t="shared" si="24"/>
        <v>0.97873087234208311</v>
      </c>
      <c r="C781">
        <v>1237.6848360547788</v>
      </c>
      <c r="D781" s="781">
        <f t="shared" si="25"/>
        <v>1139.8117488205705</v>
      </c>
      <c r="E781" s="781"/>
    </row>
    <row r="782" spans="1:5">
      <c r="A782">
        <v>0.93993505768218744</v>
      </c>
      <c r="B782">
        <f t="shared" si="24"/>
        <v>0.97993505768218747</v>
      </c>
      <c r="C782">
        <v>1236.9562560112076</v>
      </c>
      <c r="D782" s="781">
        <f t="shared" si="25"/>
        <v>1138.9627502429889</v>
      </c>
      <c r="E782" s="781"/>
    </row>
    <row r="783" spans="1:5">
      <c r="A783">
        <v>0.94113945800408538</v>
      </c>
      <c r="B783">
        <f t="shared" si="24"/>
        <v>0.98113945800408542</v>
      </c>
      <c r="C783">
        <v>1236.2251281587105</v>
      </c>
      <c r="D783" s="781">
        <f t="shared" si="25"/>
        <v>1138.1111823583019</v>
      </c>
      <c r="E783" s="781"/>
    </row>
    <row r="784" spans="1:5">
      <c r="A784">
        <v>0.9423440742191761</v>
      </c>
      <c r="B784">
        <f t="shared" si="24"/>
        <v>0.98234407421917613</v>
      </c>
      <c r="C784">
        <v>1235.4914536496874</v>
      </c>
      <c r="D784" s="781">
        <f t="shared" si="25"/>
        <v>1137.2570462277697</v>
      </c>
      <c r="E784" s="781"/>
    </row>
    <row r="785" spans="1:5">
      <c r="A785">
        <v>0.94354890724039919</v>
      </c>
      <c r="B785">
        <f t="shared" si="24"/>
        <v>0.98354890724039923</v>
      </c>
      <c r="C785">
        <v>1234.7552336417166</v>
      </c>
      <c r="D785" s="781">
        <f t="shared" si="25"/>
        <v>1136.4003429176767</v>
      </c>
      <c r="E785" s="781"/>
    </row>
    <row r="786" spans="1:5">
      <c r="A786">
        <v>0.94475395798224304</v>
      </c>
      <c r="B786">
        <f t="shared" si="24"/>
        <v>0.98475395798224308</v>
      </c>
      <c r="C786">
        <v>1234.0164692975322</v>
      </c>
      <c r="D786" s="781">
        <f t="shared" si="25"/>
        <v>1135.5410734993079</v>
      </c>
      <c r="E786" s="781"/>
    </row>
    <row r="787" spans="1:5">
      <c r="A787">
        <v>0.94595922736075244</v>
      </c>
      <c r="B787">
        <f t="shared" ref="B787:B850" si="26">A787+0.04</f>
        <v>0.98595922736075248</v>
      </c>
      <c r="C787">
        <v>1233.2751617850606</v>
      </c>
      <c r="D787" s="781">
        <f t="shared" si="25"/>
        <v>1134.6792390489854</v>
      </c>
      <c r="E787" s="781"/>
    </row>
    <row r="788" spans="1:5">
      <c r="A788">
        <v>0.94716471629353705</v>
      </c>
      <c r="B788">
        <f t="shared" si="26"/>
        <v>0.98716471629353708</v>
      </c>
      <c r="C788">
        <v>1232.5313122774028</v>
      </c>
      <c r="D788" s="781">
        <f t="shared" si="25"/>
        <v>1133.8148406480491</v>
      </c>
      <c r="E788" s="781"/>
    </row>
    <row r="789" spans="1:5">
      <c r="A789">
        <v>0.94837042569977947</v>
      </c>
      <c r="B789">
        <f t="shared" si="26"/>
        <v>0.98837042569977951</v>
      </c>
      <c r="C789">
        <v>1231.7849219528607</v>
      </c>
      <c r="D789" s="781">
        <f t="shared" si="25"/>
        <v>1132.9478793828828</v>
      </c>
      <c r="E789" s="781"/>
    </row>
    <row r="790" spans="1:5">
      <c r="A790">
        <v>0.94957635650024341</v>
      </c>
      <c r="B790">
        <f t="shared" si="26"/>
        <v>0.98957635650024345</v>
      </c>
      <c r="C790">
        <v>1231.0359919949547</v>
      </c>
      <c r="D790" s="781">
        <f t="shared" si="25"/>
        <v>1132.0783563449304</v>
      </c>
      <c r="E790" s="781"/>
    </row>
    <row r="791" spans="1:5">
      <c r="A791">
        <v>0.95078250961728195</v>
      </c>
      <c r="B791">
        <f t="shared" si="26"/>
        <v>0.99078250961728198</v>
      </c>
      <c r="C791">
        <v>1230.2845235924019</v>
      </c>
      <c r="D791" s="781">
        <f t="shared" si="25"/>
        <v>1131.2062726306738</v>
      </c>
      <c r="E791" s="781"/>
    </row>
    <row r="792" spans="1:5">
      <c r="A792">
        <v>0.95198888597484577</v>
      </c>
      <c r="B792">
        <f t="shared" si="26"/>
        <v>0.9919888859748458</v>
      </c>
      <c r="C792">
        <v>1229.5305179391567</v>
      </c>
      <c r="D792" s="781">
        <f t="shared" si="25"/>
        <v>1130.3316293416722</v>
      </c>
      <c r="E792" s="781"/>
    </row>
    <row r="793" spans="1:5">
      <c r="A793">
        <v>0.9531954864984914</v>
      </c>
      <c r="B793">
        <f t="shared" si="26"/>
        <v>0.99319548649849143</v>
      </c>
      <c r="C793">
        <v>1228.7739762344038</v>
      </c>
      <c r="D793" s="781">
        <f t="shared" si="25"/>
        <v>1129.4544275845547</v>
      </c>
      <c r="E793" s="781"/>
    </row>
    <row r="794" spans="1:5">
      <c r="A794">
        <v>0.95440231211538962</v>
      </c>
      <c r="B794">
        <f t="shared" si="26"/>
        <v>0.99440231211538965</v>
      </c>
      <c r="C794">
        <v>1228.0148996825774</v>
      </c>
      <c r="D794" s="781">
        <f t="shared" si="25"/>
        <v>1128.5746684710384</v>
      </c>
      <c r="E794" s="781"/>
    </row>
    <row r="795" spans="1:5">
      <c r="A795">
        <v>0.95560936375433381</v>
      </c>
      <c r="B795">
        <f t="shared" si="26"/>
        <v>0.99560936375433384</v>
      </c>
      <c r="C795">
        <v>1227.2532894933524</v>
      </c>
      <c r="D795" s="781">
        <f t="shared" si="25"/>
        <v>1127.6923531179191</v>
      </c>
      <c r="E795" s="781"/>
    </row>
    <row r="796" spans="1:5">
      <c r="A796">
        <v>0.95681664234574815</v>
      </c>
      <c r="B796">
        <f t="shared" si="26"/>
        <v>0.99681664234574818</v>
      </c>
      <c r="C796">
        <v>1226.4891468816866</v>
      </c>
      <c r="D796" s="781">
        <f t="shared" si="25"/>
        <v>1126.8074826471118</v>
      </c>
      <c r="E796" s="781"/>
    </row>
    <row r="797" spans="1:5">
      <c r="A797">
        <v>0.9580241488216964</v>
      </c>
      <c r="B797">
        <f t="shared" si="26"/>
        <v>0.99802414882169643</v>
      </c>
      <c r="C797">
        <v>1225.722473067802</v>
      </c>
      <c r="D797" s="781">
        <f t="shared" si="25"/>
        <v>1125.9200581856323</v>
      </c>
      <c r="E797" s="781"/>
    </row>
    <row r="798" spans="1:5">
      <c r="A798">
        <v>0.95923188411589</v>
      </c>
      <c r="B798">
        <f t="shared" si="26"/>
        <v>0.99923188411589003</v>
      </c>
      <c r="C798">
        <v>1224.9532692772104</v>
      </c>
      <c r="D798" s="781">
        <f t="shared" si="25"/>
        <v>1125.0300808656214</v>
      </c>
      <c r="E798" s="781"/>
    </row>
    <row r="799" spans="1:5">
      <c r="A799">
        <v>0.96043984916369685</v>
      </c>
      <c r="B799">
        <f t="shared" si="26"/>
        <v>1.0004398491636968</v>
      </c>
      <c r="C799">
        <v>1224.1815367406991</v>
      </c>
      <c r="D799" s="781">
        <f t="shared" si="25"/>
        <v>1124.1375518243294</v>
      </c>
      <c r="E799" s="781"/>
    </row>
    <row r="800" spans="1:5">
      <c r="A800">
        <v>0.96164804490214961</v>
      </c>
      <c r="B800">
        <f t="shared" si="26"/>
        <v>1.0016480449021496</v>
      </c>
      <c r="C800">
        <v>1223.4072766943714</v>
      </c>
      <c r="D800" s="781">
        <f t="shared" si="25"/>
        <v>1123.2424722041565</v>
      </c>
      <c r="E800" s="781"/>
    </row>
    <row r="801" spans="1:5">
      <c r="A801">
        <v>0.96285647226995441</v>
      </c>
      <c r="B801">
        <f t="shared" si="26"/>
        <v>1.0028564722699544</v>
      </c>
      <c r="C801">
        <v>1222.6304903796549</v>
      </c>
      <c r="D801" s="781">
        <f t="shared" si="25"/>
        <v>1122.3448431526595</v>
      </c>
      <c r="E801" s="781"/>
    </row>
    <row r="802" spans="1:5">
      <c r="A802">
        <v>0.96406513220749934</v>
      </c>
      <c r="B802">
        <f t="shared" si="26"/>
        <v>1.0040651322074994</v>
      </c>
      <c r="C802">
        <v>1221.8511790432842</v>
      </c>
      <c r="D802" s="781">
        <f t="shared" si="25"/>
        <v>1121.4446658225343</v>
      </c>
      <c r="E802" s="781"/>
    </row>
    <row r="803" spans="1:5">
      <c r="A803">
        <v>0.96527402565686338</v>
      </c>
      <c r="B803">
        <f t="shared" si="26"/>
        <v>1.0052740256568633</v>
      </c>
      <c r="C803">
        <v>1221.0693439373263</v>
      </c>
      <c r="D803" s="781">
        <f t="shared" si="25"/>
        <v>1120.54194137164</v>
      </c>
      <c r="E803" s="781"/>
    </row>
    <row r="804" spans="1:5">
      <c r="A804">
        <v>0.96648315356182457</v>
      </c>
      <c r="B804">
        <f t="shared" si="26"/>
        <v>1.0064831535618246</v>
      </c>
      <c r="C804">
        <v>1220.2849863191987</v>
      </c>
      <c r="D804" s="781">
        <f t="shared" si="25"/>
        <v>1119.6366709630163</v>
      </c>
      <c r="E804" s="781"/>
    </row>
    <row r="805" spans="1:5">
      <c r="A805">
        <v>0.96769251686786917</v>
      </c>
      <c r="B805">
        <f t="shared" si="26"/>
        <v>1.0076925168678692</v>
      </c>
      <c r="C805">
        <v>1219.4981074516729</v>
      </c>
      <c r="D805" s="781">
        <f t="shared" si="25"/>
        <v>1118.728855764886</v>
      </c>
      <c r="E805" s="781"/>
    </row>
    <row r="806" spans="1:5">
      <c r="A806">
        <v>0.96890211652220015</v>
      </c>
      <c r="B806">
        <f t="shared" si="26"/>
        <v>1.0089021165222001</v>
      </c>
      <c r="C806">
        <v>1218.7087086028766</v>
      </c>
      <c r="D806" s="781">
        <f t="shared" si="25"/>
        <v>1117.8184969506567</v>
      </c>
      <c r="E806" s="781"/>
    </row>
    <row r="807" spans="1:5">
      <c r="A807">
        <v>0.97011195347374601</v>
      </c>
      <c r="B807">
        <f t="shared" si="26"/>
        <v>1.0101119534737459</v>
      </c>
      <c r="C807">
        <v>1217.9167910463284</v>
      </c>
      <c r="D807" s="781">
        <f t="shared" si="25"/>
        <v>1116.9055956989539</v>
      </c>
      <c r="E807" s="781"/>
    </row>
    <row r="808" spans="1:5">
      <c r="A808">
        <v>0.97132202867316986</v>
      </c>
      <c r="B808">
        <f t="shared" si="26"/>
        <v>1.0113220286731699</v>
      </c>
      <c r="C808">
        <v>1217.1223560608992</v>
      </c>
      <c r="D808" s="781">
        <f t="shared" si="25"/>
        <v>1115.9901531935823</v>
      </c>
      <c r="E808" s="781"/>
    </row>
    <row r="809" spans="1:5">
      <c r="A809">
        <v>0.97253234307287784</v>
      </c>
      <c r="B809">
        <f t="shared" si="26"/>
        <v>1.0125323430728779</v>
      </c>
      <c r="C809">
        <v>1216.3254049308784</v>
      </c>
      <c r="D809" s="781">
        <f t="shared" si="25"/>
        <v>1115.0721706235906</v>
      </c>
      <c r="E809" s="781"/>
    </row>
    <row r="810" spans="1:5">
      <c r="A810">
        <v>0.97374289762702826</v>
      </c>
      <c r="B810">
        <f t="shared" si="26"/>
        <v>1.0137428976270282</v>
      </c>
      <c r="C810">
        <v>1215.5259389459673</v>
      </c>
      <c r="D810" s="781">
        <f t="shared" si="25"/>
        <v>1114.1516491832645</v>
      </c>
      <c r="E810" s="781"/>
    </row>
    <row r="811" spans="1:5">
      <c r="A811">
        <v>0.97495369329154069</v>
      </c>
      <c r="B811">
        <f t="shared" si="26"/>
        <v>1.0149536932915406</v>
      </c>
      <c r="C811">
        <v>1214.7239594012569</v>
      </c>
      <c r="D811" s="781">
        <f t="shared" si="25"/>
        <v>1113.2285900721029</v>
      </c>
      <c r="E811" s="781"/>
    </row>
    <row r="812" spans="1:5">
      <c r="A812">
        <v>0.9761647310241045</v>
      </c>
      <c r="B812">
        <f t="shared" si="26"/>
        <v>1.0161647310241044</v>
      </c>
      <c r="C812">
        <v>1213.9194675972806</v>
      </c>
      <c r="D812" s="781">
        <f t="shared" si="25"/>
        <v>1112.3029944948701</v>
      </c>
      <c r="E812" s="781"/>
    </row>
    <row r="813" spans="1:5">
      <c r="A813">
        <v>0.97737601178418831</v>
      </c>
      <c r="B813">
        <f t="shared" si="26"/>
        <v>1.0173760117841883</v>
      </c>
      <c r="C813">
        <v>1213.1124648399946</v>
      </c>
      <c r="D813" s="781">
        <f t="shared" si="25"/>
        <v>1111.3748636615758</v>
      </c>
      <c r="E813" s="781"/>
    </row>
    <row r="814" spans="1:5">
      <c r="A814">
        <v>0.97858753653304875</v>
      </c>
      <c r="B814">
        <f t="shared" si="26"/>
        <v>1.0185875365330488</v>
      </c>
      <c r="C814">
        <v>1212.3029524408212</v>
      </c>
      <c r="D814" s="781">
        <f t="shared" si="25"/>
        <v>1110.4441987875164</v>
      </c>
      <c r="E814" s="781"/>
    </row>
    <row r="815" spans="1:5">
      <c r="A815">
        <v>0.97979930623373956</v>
      </c>
      <c r="B815">
        <f t="shared" si="26"/>
        <v>1.0197993062337396</v>
      </c>
      <c r="C815">
        <v>1211.490931716628</v>
      </c>
      <c r="D815" s="781">
        <f t="shared" si="25"/>
        <v>1109.511001093254</v>
      </c>
      <c r="E815" s="781"/>
    </row>
    <row r="816" spans="1:5">
      <c r="A816">
        <v>0.98101132185112105</v>
      </c>
      <c r="B816">
        <f t="shared" si="26"/>
        <v>1.021011321851121</v>
      </c>
      <c r="C816">
        <v>1210.6764039897462</v>
      </c>
      <c r="D816" s="781">
        <f t="shared" si="25"/>
        <v>1108.575271804634</v>
      </c>
      <c r="E816" s="781"/>
    </row>
    <row r="817" spans="1:5">
      <c r="A817">
        <v>0.98222358435186874</v>
      </c>
      <c r="B817">
        <f t="shared" si="26"/>
        <v>1.0222235843518688</v>
      </c>
      <c r="C817">
        <v>1209.8593705879848</v>
      </c>
      <c r="D817" s="781">
        <f t="shared" si="25"/>
        <v>1107.637012152798</v>
      </c>
      <c r="E817" s="781"/>
    </row>
    <row r="818" spans="1:5">
      <c r="A818">
        <v>0.9834360947044829</v>
      </c>
      <c r="B818">
        <f t="shared" si="26"/>
        <v>1.0234360947044829</v>
      </c>
      <c r="C818">
        <v>1209.0398328446729</v>
      </c>
      <c r="D818" s="781">
        <f t="shared" si="25"/>
        <v>1106.6962233742247</v>
      </c>
      <c r="E818" s="781"/>
    </row>
    <row r="819" spans="1:5">
      <c r="A819">
        <v>0.98464885387929779</v>
      </c>
      <c r="B819">
        <f t="shared" si="26"/>
        <v>1.0246488538792977</v>
      </c>
      <c r="C819">
        <v>1208.2177920985973</v>
      </c>
      <c r="D819" s="781">
        <f t="shared" si="25"/>
        <v>1105.7529067106675</v>
      </c>
      <c r="E819" s="781"/>
    </row>
    <row r="820" spans="1:5">
      <c r="A820">
        <v>0.98586186284849087</v>
      </c>
      <c r="B820">
        <f t="shared" si="26"/>
        <v>1.0258618628484908</v>
      </c>
      <c r="C820">
        <v>1207.3932496940872</v>
      </c>
      <c r="D820" s="781">
        <f t="shared" si="25"/>
        <v>1104.8070634092383</v>
      </c>
      <c r="E820" s="781"/>
    </row>
    <row r="821" spans="1:5">
      <c r="A821">
        <v>0.98707512258609198</v>
      </c>
      <c r="B821">
        <f t="shared" si="26"/>
        <v>1.0270751225860919</v>
      </c>
      <c r="C821">
        <v>1206.5662069809619</v>
      </c>
      <c r="D821" s="781">
        <f t="shared" si="25"/>
        <v>1103.8586947223528</v>
      </c>
      <c r="E821" s="781"/>
    </row>
    <row r="822" spans="1:5">
      <c r="A822">
        <v>0.98828863406799305</v>
      </c>
      <c r="B822">
        <f t="shared" si="26"/>
        <v>1.0282886340679931</v>
      </c>
      <c r="C822">
        <v>1205.736665314615</v>
      </c>
      <c r="D822" s="781">
        <f t="shared" si="25"/>
        <v>1102.9078019078156</v>
      </c>
      <c r="E822" s="781"/>
    </row>
    <row r="823" spans="1:5">
      <c r="A823">
        <v>0.9895023982719573</v>
      </c>
      <c r="B823">
        <f t="shared" si="26"/>
        <v>1.0295023982719573</v>
      </c>
      <c r="C823">
        <v>1204.9046260559442</v>
      </c>
      <c r="D823" s="781">
        <f t="shared" si="25"/>
        <v>1101.9543862287485</v>
      </c>
      <c r="E823" s="781"/>
    </row>
    <row r="824" spans="1:5">
      <c r="A824">
        <v>0.99071641617762862</v>
      </c>
      <c r="B824">
        <f t="shared" si="26"/>
        <v>1.0307164161776285</v>
      </c>
      <c r="C824">
        <v>1204.0700905714205</v>
      </c>
      <c r="D824" s="781">
        <f t="shared" si="25"/>
        <v>1100.9984489536575</v>
      </c>
      <c r="E824" s="781"/>
    </row>
    <row r="825" spans="1:5">
      <c r="A825">
        <v>0.99193068876654111</v>
      </c>
      <c r="B825">
        <f t="shared" si="26"/>
        <v>1.0319306887665411</v>
      </c>
      <c r="C825">
        <v>1203.2330602330867</v>
      </c>
      <c r="D825" s="781">
        <f t="shared" si="25"/>
        <v>1100.0399913564327</v>
      </c>
      <c r="E825" s="781"/>
    </row>
    <row r="826" spans="1:5">
      <c r="A826">
        <v>0.99314521702212877</v>
      </c>
      <c r="B826">
        <f t="shared" si="26"/>
        <v>1.0331452170221287</v>
      </c>
      <c r="C826">
        <v>1202.3935364185647</v>
      </c>
      <c r="D826" s="781">
        <f t="shared" si="25"/>
        <v>1099.0790147163518</v>
      </c>
      <c r="E826" s="781"/>
    </row>
    <row r="827" spans="1:5">
      <c r="A827">
        <v>0.99436000192973484</v>
      </c>
      <c r="B827">
        <f t="shared" si="26"/>
        <v>1.0343600019297348</v>
      </c>
      <c r="C827">
        <v>1201.5515205110441</v>
      </c>
      <c r="D827" s="781">
        <f t="shared" si="25"/>
        <v>1098.1155203180706</v>
      </c>
      <c r="E827" s="781"/>
    </row>
    <row r="828" spans="1:5">
      <c r="A828">
        <v>0.9955750444766216</v>
      </c>
      <c r="B828">
        <f t="shared" si="26"/>
        <v>1.0355750444766216</v>
      </c>
      <c r="C828">
        <v>1200.7070138993236</v>
      </c>
      <c r="D828" s="781">
        <f t="shared" si="25"/>
        <v>1097.1495094516613</v>
      </c>
      <c r="E828" s="781"/>
    </row>
    <row r="829" spans="1:5">
      <c r="A829">
        <v>0.99679034565197977</v>
      </c>
      <c r="B829">
        <f t="shared" si="26"/>
        <v>1.0367903456519798</v>
      </c>
      <c r="C829">
        <v>1199.8600179778273</v>
      </c>
      <c r="D829" s="781">
        <f t="shared" si="25"/>
        <v>1096.1809834126293</v>
      </c>
      <c r="E829" s="781"/>
    </row>
    <row r="830" spans="1:5">
      <c r="A830">
        <v>0.99800590644693854</v>
      </c>
      <c r="B830">
        <f t="shared" si="26"/>
        <v>1.0380059064469385</v>
      </c>
      <c r="C830">
        <v>1199.0105341466044</v>
      </c>
      <c r="D830" s="781">
        <f t="shared" si="25"/>
        <v>1095.2099435019106</v>
      </c>
      <c r="E830" s="781"/>
    </row>
    <row r="831" spans="1:5">
      <c r="A831">
        <v>0.99922172785457519</v>
      </c>
      <c r="B831">
        <f t="shared" si="26"/>
        <v>1.0392217278545752</v>
      </c>
      <c r="C831">
        <v>1198.1585638113036</v>
      </c>
      <c r="D831" s="781">
        <f t="shared" si="25"/>
        <v>1094.2363910258459</v>
      </c>
      <c r="E831" s="781"/>
    </row>
    <row r="832" spans="1:5">
      <c r="A832">
        <v>1.0004378108699248</v>
      </c>
      <c r="B832">
        <f t="shared" si="26"/>
        <v>1.0404378108699248</v>
      </c>
      <c r="C832">
        <v>1197.3041083832438</v>
      </c>
      <c r="D832" s="781">
        <f t="shared" si="25"/>
        <v>1093.2603272962513</v>
      </c>
      <c r="E832" s="781"/>
    </row>
    <row r="833" spans="1:5">
      <c r="A833">
        <v>1.0016541564899899</v>
      </c>
      <c r="B833">
        <f t="shared" si="26"/>
        <v>1.0416541564899899</v>
      </c>
      <c r="C833">
        <v>1196.4471692794107</v>
      </c>
      <c r="D833" s="781">
        <f t="shared" si="25"/>
        <v>1092.2817536304117</v>
      </c>
      <c r="E833" s="781"/>
    </row>
    <row r="834" spans="1:5">
      <c r="A834">
        <v>1.002870765713751</v>
      </c>
      <c r="B834">
        <f t="shared" si="26"/>
        <v>1.042870765713751</v>
      </c>
      <c r="C834">
        <v>1195.5877479224332</v>
      </c>
      <c r="D834" s="781">
        <f t="shared" si="25"/>
        <v>1091.3006713510581</v>
      </c>
      <c r="E834" s="781"/>
    </row>
    <row r="835" spans="1:5">
      <c r="A835">
        <v>1.0040876395421758</v>
      </c>
      <c r="B835">
        <f t="shared" si="26"/>
        <v>1.0440876395421759</v>
      </c>
      <c r="C835">
        <v>1194.7258457406494</v>
      </c>
      <c r="D835" s="781">
        <f t="shared" si="25"/>
        <v>1090.3170817864318</v>
      </c>
      <c r="E835" s="781"/>
    </row>
    <row r="836" spans="1:5">
      <c r="A836">
        <v>1.0053047789782295</v>
      </c>
      <c r="B836">
        <f t="shared" si="26"/>
        <v>1.0453047789782295</v>
      </c>
      <c r="C836">
        <v>1193.8614641680733</v>
      </c>
      <c r="D836" s="781">
        <f t="shared" si="25"/>
        <v>1089.3309862702504</v>
      </c>
      <c r="E836" s="781"/>
    </row>
    <row r="837" spans="1:5">
      <c r="A837">
        <v>1.0065221850268846</v>
      </c>
      <c r="B837">
        <f t="shared" si="26"/>
        <v>1.0465221850268847</v>
      </c>
      <c r="C837">
        <v>1192.9946046444136</v>
      </c>
      <c r="D837" s="781">
        <f t="shared" ref="D837:D884" si="27">C837-100*B837</f>
        <v>1088.342386141725</v>
      </c>
      <c r="E837" s="781"/>
    </row>
    <row r="838" spans="1:5">
      <c r="A838">
        <v>1.0072216464222938</v>
      </c>
      <c r="B838">
        <f t="shared" si="26"/>
        <v>1.0472216464222939</v>
      </c>
      <c r="C838">
        <v>1137.1906248022153</v>
      </c>
      <c r="D838" s="781">
        <f t="shared" si="27"/>
        <v>1032.4684601599859</v>
      </c>
      <c r="E838" s="781"/>
    </row>
    <row r="839" spans="1:5">
      <c r="A839">
        <v>1.0079211078177031</v>
      </c>
      <c r="B839">
        <f t="shared" si="26"/>
        <v>1.0479211078177031</v>
      </c>
      <c r="C839">
        <v>1083.8627854843598</v>
      </c>
      <c r="D839" s="781">
        <f t="shared" si="27"/>
        <v>979.07067470258949</v>
      </c>
      <c r="E839" s="781"/>
    </row>
    <row r="840" spans="1:5">
      <c r="A840">
        <v>1.0086205692131123</v>
      </c>
      <c r="B840">
        <f t="shared" si="26"/>
        <v>1.0486205692131123</v>
      </c>
      <c r="C840">
        <v>1032.9012151025909</v>
      </c>
      <c r="D840" s="781">
        <f t="shared" si="27"/>
        <v>928.03915818127962</v>
      </c>
      <c r="E840" s="781"/>
    </row>
    <row r="841" spans="1:5">
      <c r="A841">
        <v>1.0093200306085215</v>
      </c>
      <c r="B841">
        <f t="shared" si="26"/>
        <v>1.0493200306085215</v>
      </c>
      <c r="C841">
        <v>984.20091730323054</v>
      </c>
      <c r="D841" s="781">
        <f t="shared" si="27"/>
        <v>879.2689142423784</v>
      </c>
      <c r="E841" s="781"/>
    </row>
    <row r="842" spans="1:5">
      <c r="A842">
        <v>1.0100194920039307</v>
      </c>
      <c r="B842">
        <f t="shared" si="26"/>
        <v>1.0500194920039307</v>
      </c>
      <c r="C842">
        <v>937.66155464271799</v>
      </c>
      <c r="D842" s="781">
        <f t="shared" si="27"/>
        <v>832.65960544232496</v>
      </c>
      <c r="E842" s="781"/>
    </row>
    <row r="843" spans="1:5">
      <c r="A843">
        <v>1.0107189533993399</v>
      </c>
      <c r="B843">
        <f t="shared" si="26"/>
        <v>1.05071895339934</v>
      </c>
      <c r="C843">
        <v>893.18724186192117</v>
      </c>
      <c r="D843" s="781">
        <f t="shared" si="27"/>
        <v>788.11534652198714</v>
      </c>
      <c r="E843" s="781"/>
    </row>
    <row r="844" spans="1:5">
      <c r="A844">
        <v>1.0114184147947491</v>
      </c>
      <c r="B844">
        <f t="shared" si="26"/>
        <v>1.0514184147947492</v>
      </c>
      <c r="C844">
        <v>850.68634833330395</v>
      </c>
      <c r="D844" s="781">
        <f t="shared" si="27"/>
        <v>745.54450685382903</v>
      </c>
      <c r="E844" s="781"/>
    </row>
    <row r="845" spans="1:5">
      <c r="A845">
        <v>1.0121178761901584</v>
      </c>
      <c r="B845">
        <f t="shared" si="26"/>
        <v>1.0521178761901584</v>
      </c>
      <c r="C845">
        <v>810.07130927393007</v>
      </c>
      <c r="D845" s="781">
        <f t="shared" si="27"/>
        <v>704.85952165491426</v>
      </c>
      <c r="E845" s="781"/>
    </row>
    <row r="846" spans="1:5">
      <c r="A846">
        <v>1.0128173375855676</v>
      </c>
      <c r="B846">
        <f t="shared" si="26"/>
        <v>1.0528173375855676</v>
      </c>
      <c r="C846">
        <v>771.25844533534644</v>
      </c>
      <c r="D846" s="781">
        <f t="shared" si="27"/>
        <v>665.97671157678974</v>
      </c>
      <c r="E846" s="781"/>
    </row>
    <row r="847" spans="1:5">
      <c r="A847">
        <v>1.0135167989809768</v>
      </c>
      <c r="B847">
        <f t="shared" si="26"/>
        <v>1.0535167989809768</v>
      </c>
      <c r="C847">
        <v>734.16779019864225</v>
      </c>
      <c r="D847" s="781">
        <f t="shared" si="27"/>
        <v>628.81611030054455</v>
      </c>
      <c r="E847" s="781"/>
    </row>
    <row r="848" spans="1:5">
      <c r="A848">
        <v>1.014216260376386</v>
      </c>
      <c r="B848">
        <f t="shared" si="26"/>
        <v>1.054216260376386</v>
      </c>
      <c r="C848">
        <v>698.72292581948113</v>
      </c>
      <c r="D848" s="781">
        <f t="shared" si="27"/>
        <v>593.30129978184254</v>
      </c>
      <c r="E848" s="781"/>
    </row>
    <row r="849" spans="1:5">
      <c r="A849">
        <v>1.0149157217717952</v>
      </c>
      <c r="B849">
        <f t="shared" si="26"/>
        <v>1.0549157217717953</v>
      </c>
      <c r="C849">
        <v>664.85082498366</v>
      </c>
      <c r="D849" s="781">
        <f t="shared" si="27"/>
        <v>559.35925280648053</v>
      </c>
      <c r="E849" s="781"/>
    </row>
    <row r="850" spans="1:5">
      <c r="A850">
        <v>1.0156151831672044</v>
      </c>
      <c r="B850">
        <f t="shared" si="26"/>
        <v>1.0556151831672045</v>
      </c>
      <c r="C850">
        <v>632.48170084880849</v>
      </c>
      <c r="D850" s="781">
        <f t="shared" si="27"/>
        <v>526.92018253208801</v>
      </c>
      <c r="E850" s="781"/>
    </row>
    <row r="851" spans="1:5">
      <c r="A851">
        <v>1.0163146445626137</v>
      </c>
      <c r="B851">
        <f t="shared" ref="B851:B885" si="28">A851+0.04</f>
        <v>1.0563146445626137</v>
      </c>
      <c r="C851">
        <v>601.54886316224315</v>
      </c>
      <c r="D851" s="781">
        <f t="shared" si="27"/>
        <v>495.91739870598178</v>
      </c>
      <c r="E851" s="781"/>
    </row>
    <row r="852" spans="1:5">
      <c r="A852">
        <v>1.0170141059580229</v>
      </c>
      <c r="B852">
        <f t="shared" si="28"/>
        <v>1.0570141059580229</v>
      </c>
      <c r="C852">
        <v>571.98858085873871</v>
      </c>
      <c r="D852" s="781">
        <f t="shared" si="27"/>
        <v>466.28717026293646</v>
      </c>
      <c r="E852" s="781"/>
    </row>
    <row r="853" spans="1:5">
      <c r="A853">
        <v>1.0177135673534321</v>
      </c>
      <c r="B853">
        <f t="shared" si="28"/>
        <v>1.0577135673534321</v>
      </c>
      <c r="C853">
        <v>543.73995075512585</v>
      </c>
      <c r="D853" s="781">
        <f t="shared" si="27"/>
        <v>437.96859401978264</v>
      </c>
      <c r="E853" s="781"/>
    </row>
    <row r="854" spans="1:5">
      <c r="A854">
        <v>1.0184130287488413</v>
      </c>
      <c r="B854">
        <f t="shared" si="28"/>
        <v>1.0584130287488414</v>
      </c>
      <c r="C854">
        <v>516.74477207118798</v>
      </c>
      <c r="D854" s="781">
        <f t="shared" si="27"/>
        <v>410.90346919630383</v>
      </c>
      <c r="E854" s="781"/>
    </row>
    <row r="855" spans="1:5">
      <c r="A855">
        <v>1.0191124901442505</v>
      </c>
      <c r="B855">
        <f t="shared" si="28"/>
        <v>1.0591124901442506</v>
      </c>
      <c r="C855">
        <v>490.9474265183315</v>
      </c>
      <c r="D855" s="781">
        <f t="shared" si="27"/>
        <v>385.03617750390646</v>
      </c>
      <c r="E855" s="781"/>
    </row>
    <row r="856" spans="1:5">
      <c r="A856">
        <v>1.0198119515396598</v>
      </c>
      <c r="B856">
        <f t="shared" si="28"/>
        <v>1.0598119515396598</v>
      </c>
      <c r="C856">
        <v>466.29476370897345</v>
      </c>
      <c r="D856" s="781">
        <f t="shared" si="27"/>
        <v>360.31356855500746</v>
      </c>
      <c r="E856" s="781"/>
    </row>
    <row r="857" spans="1:5">
      <c r="A857">
        <v>1.020511412935069</v>
      </c>
      <c r="B857">
        <f t="shared" si="28"/>
        <v>1.060511412935069</v>
      </c>
      <c r="C857">
        <v>442.73599165055901</v>
      </c>
      <c r="D857" s="781">
        <f t="shared" si="27"/>
        <v>336.68485035705214</v>
      </c>
      <c r="E857" s="781"/>
    </row>
    <row r="858" spans="1:5">
      <c r="A858">
        <v>1.0212108743304782</v>
      </c>
      <c r="B858">
        <f t="shared" si="28"/>
        <v>1.0612108743304782</v>
      </c>
      <c r="C858">
        <v>420.22257209858827</v>
      </c>
      <c r="D858" s="781">
        <f t="shared" si="27"/>
        <v>314.10148466554045</v>
      </c>
      <c r="E858" s="781"/>
    </row>
    <row r="859" spans="1:5">
      <c r="A859">
        <v>1.0219103357258874</v>
      </c>
      <c r="B859">
        <f t="shared" si="28"/>
        <v>1.0619103357258874</v>
      </c>
      <c r="C859">
        <v>398.70812055305396</v>
      </c>
      <c r="D859" s="781">
        <f t="shared" si="27"/>
        <v>292.51708698046519</v>
      </c>
      <c r="E859" s="781"/>
    </row>
    <row r="860" spans="1:5">
      <c r="A860">
        <v>1.0226097971212966</v>
      </c>
      <c r="B860">
        <f t="shared" si="28"/>
        <v>1.0626097971212967</v>
      </c>
      <c r="C860">
        <v>378.33475484628894</v>
      </c>
      <c r="D860" s="781">
        <f t="shared" si="27"/>
        <v>272.07377513415929</v>
      </c>
      <c r="E860" s="781"/>
    </row>
    <row r="861" spans="1:5">
      <c r="A861">
        <v>1.0233092585167058</v>
      </c>
      <c r="B861">
        <f t="shared" si="28"/>
        <v>1.0633092585167059</v>
      </c>
      <c r="C861">
        <v>359.31519147407249</v>
      </c>
      <c r="D861" s="781">
        <f t="shared" si="27"/>
        <v>252.98426562240189</v>
      </c>
      <c r="E861" s="781"/>
    </row>
    <row r="862" spans="1:5">
      <c r="A862">
        <v>1.0240087199121151</v>
      </c>
      <c r="B862">
        <f t="shared" si="28"/>
        <v>1.0640087199121151</v>
      </c>
      <c r="C862">
        <v>341.21377176358749</v>
      </c>
      <c r="D862" s="781">
        <f t="shared" si="27"/>
        <v>234.81289977237597</v>
      </c>
      <c r="E862" s="781"/>
    </row>
    <row r="863" spans="1:5">
      <c r="A863">
        <v>1.0247081813075243</v>
      </c>
      <c r="B863">
        <f t="shared" si="28"/>
        <v>1.0647081813075243</v>
      </c>
      <c r="C863">
        <v>323.9870528176624</v>
      </c>
      <c r="D863" s="781">
        <f t="shared" si="27"/>
        <v>217.51623468690997</v>
      </c>
      <c r="E863" s="781"/>
    </row>
    <row r="864" spans="1:5">
      <c r="A864">
        <v>1.0254076427029335</v>
      </c>
      <c r="B864">
        <f t="shared" si="28"/>
        <v>1.0654076427029335</v>
      </c>
      <c r="C864">
        <v>307.59361773058066</v>
      </c>
      <c r="D864" s="781">
        <f t="shared" si="27"/>
        <v>201.05285346028731</v>
      </c>
      <c r="E864" s="781"/>
    </row>
    <row r="865" spans="1:5">
      <c r="A865">
        <v>1.0261071040983427</v>
      </c>
      <c r="B865">
        <f t="shared" si="28"/>
        <v>1.0661071040983428</v>
      </c>
      <c r="C865">
        <v>291.99398194845315</v>
      </c>
      <c r="D865" s="781">
        <f t="shared" si="27"/>
        <v>185.38327153861889</v>
      </c>
      <c r="E865" s="781"/>
    </row>
    <row r="866" spans="1:5">
      <c r="A866">
        <v>1.0268065654937519</v>
      </c>
      <c r="B866">
        <f t="shared" si="28"/>
        <v>1.066806565493752</v>
      </c>
      <c r="C866">
        <v>277.15050392150232</v>
      </c>
      <c r="D866" s="781">
        <f t="shared" si="27"/>
        <v>170.46984737212711</v>
      </c>
      <c r="E866" s="781"/>
    </row>
    <row r="867" spans="1:5">
      <c r="A867">
        <v>1.0275060268891612</v>
      </c>
      <c r="B867">
        <f t="shared" si="28"/>
        <v>1.0675060268891612</v>
      </c>
      <c r="C867">
        <v>263.02729985221475</v>
      </c>
      <c r="D867" s="781">
        <f t="shared" si="27"/>
        <v>156.27669716329865</v>
      </c>
      <c r="E867" s="781"/>
    </row>
    <row r="868" spans="1:5">
      <c r="A868">
        <v>1.0282054882845704</v>
      </c>
      <c r="B868">
        <f t="shared" si="28"/>
        <v>1.0682054882845704</v>
      </c>
      <c r="C868">
        <v>249.59016235219471</v>
      </c>
      <c r="D868" s="781">
        <f t="shared" si="27"/>
        <v>142.76961352373769</v>
      </c>
      <c r="E868" s="781"/>
    </row>
    <row r="869" spans="1:5">
      <c r="A869">
        <v>1.0289049496799796</v>
      </c>
      <c r="B869">
        <f t="shared" si="28"/>
        <v>1.0689049496799796</v>
      </c>
      <c r="C869">
        <v>236.80648282901689</v>
      </c>
      <c r="D869" s="781">
        <f t="shared" si="27"/>
        <v>129.91598786101892</v>
      </c>
      <c r="E869" s="781"/>
    </row>
    <row r="870" spans="1:5">
      <c r="A870">
        <v>1.0296044110753888</v>
      </c>
      <c r="B870">
        <f t="shared" si="28"/>
        <v>1.0696044110753888</v>
      </c>
      <c r="C870">
        <v>224.6451774324569</v>
      </c>
      <c r="D870" s="781">
        <f t="shared" si="27"/>
        <v>117.68473632491802</v>
      </c>
      <c r="E870" s="781"/>
    </row>
    <row r="871" spans="1:5">
      <c r="A871">
        <v>1.030303872470798</v>
      </c>
      <c r="B871">
        <f t="shared" si="28"/>
        <v>1.0703038724707981</v>
      </c>
      <c r="C871">
        <v>213.07661639718341</v>
      </c>
      <c r="D871" s="781">
        <f t="shared" si="27"/>
        <v>106.04622915010361</v>
      </c>
      <c r="E871" s="781"/>
    </row>
    <row r="872" spans="1:5">
      <c r="A872">
        <v>1.0310033338662072</v>
      </c>
      <c r="B872">
        <f t="shared" si="28"/>
        <v>1.0710033338662073</v>
      </c>
      <c r="C872">
        <v>202.07255662635222</v>
      </c>
      <c r="D872" s="781">
        <f t="shared" si="27"/>
        <v>94.972223239731491</v>
      </c>
      <c r="E872" s="781"/>
    </row>
    <row r="873" spans="1:5">
      <c r="A873">
        <v>1.0317027952616165</v>
      </c>
      <c r="B873">
        <f t="shared" si="28"/>
        <v>1.0717027952616165</v>
      </c>
      <c r="C873">
        <v>191.60607736755418</v>
      </c>
      <c r="D873" s="781">
        <f t="shared" si="27"/>
        <v>84.435797841392528</v>
      </c>
      <c r="E873" s="781"/>
    </row>
    <row r="874" spans="1:5">
      <c r="A874">
        <v>1.0324022566570257</v>
      </c>
      <c r="B874">
        <f t="shared" si="28"/>
        <v>1.0724022566570257</v>
      </c>
      <c r="C874">
        <v>181.65151883925714</v>
      </c>
      <c r="D874" s="781">
        <f t="shared" si="27"/>
        <v>74.411293173554569</v>
      </c>
      <c r="E874" s="781"/>
    </row>
    <row r="875" spans="1:5">
      <c r="A875">
        <v>1.0331017180524349</v>
      </c>
      <c r="B875">
        <f t="shared" si="28"/>
        <v>1.0731017180524349</v>
      </c>
      <c r="C875">
        <v>172.18442367225884</v>
      </c>
      <c r="D875" s="781">
        <f t="shared" si="27"/>
        <v>64.874251867015346</v>
      </c>
      <c r="E875" s="781"/>
    </row>
    <row r="876" spans="1:5">
      <c r="A876">
        <v>1.0338011794478441</v>
      </c>
      <c r="B876">
        <f t="shared" si="28"/>
        <v>1.0738011794478441</v>
      </c>
      <c r="C876">
        <v>163.18148103673983</v>
      </c>
      <c r="D876" s="781">
        <f t="shared" si="27"/>
        <v>55.801363091955409</v>
      </c>
      <c r="E876" s="781"/>
    </row>
    <row r="877" spans="1:5">
      <c r="A877">
        <v>1.0345006408432533</v>
      </c>
      <c r="B877">
        <f t="shared" si="28"/>
        <v>1.0745006408432534</v>
      </c>
      <c r="C877">
        <v>154.62047333130062</v>
      </c>
      <c r="D877" s="781">
        <f t="shared" si="27"/>
        <v>47.170409246975282</v>
      </c>
      <c r="E877" s="781"/>
    </row>
    <row r="878" spans="1:5">
      <c r="A878">
        <v>1.0352001022386625</v>
      </c>
      <c r="B878">
        <f t="shared" si="28"/>
        <v>1.0752001022386626</v>
      </c>
      <c r="C878">
        <v>146.48022531587029</v>
      </c>
      <c r="D878" s="781">
        <f t="shared" si="27"/>
        <v>38.960215092004034</v>
      </c>
      <c r="E878" s="781"/>
    </row>
    <row r="879" spans="1:5">
      <c r="A879">
        <v>1.0358995636340718</v>
      </c>
      <c r="B879">
        <f t="shared" si="28"/>
        <v>1.0758995636340718</v>
      </c>
      <c r="C879">
        <v>138.74055557562389</v>
      </c>
      <c r="D879" s="781">
        <f t="shared" si="27"/>
        <v>31.150599212216704</v>
      </c>
      <c r="E879" s="781"/>
    </row>
    <row r="880" spans="1:5">
      <c r="A880">
        <v>1.036599025029481</v>
      </c>
      <c r="B880">
        <f t="shared" si="28"/>
        <v>1.076599025029481</v>
      </c>
      <c r="C880">
        <v>131.38223020802869</v>
      </c>
      <c r="D880" s="781">
        <f t="shared" si="27"/>
        <v>23.722327705080588</v>
      </c>
      <c r="E880" s="781"/>
    </row>
    <row r="881" spans="1:5">
      <c r="A881">
        <v>1.0372984864248902</v>
      </c>
      <c r="B881">
        <f t="shared" si="28"/>
        <v>1.0772984864248902</v>
      </c>
      <c r="C881">
        <v>124.38691862987584</v>
      </c>
      <c r="D881" s="781">
        <f t="shared" si="27"/>
        <v>16.657069987386819</v>
      </c>
      <c r="E881" s="781"/>
    </row>
    <row r="882" spans="1:5">
      <c r="A882">
        <v>1.0379979478202994</v>
      </c>
      <c r="B882">
        <f t="shared" si="28"/>
        <v>1.0779979478202995</v>
      </c>
      <c r="C882">
        <v>117.7371514056459</v>
      </c>
      <c r="D882" s="781">
        <f t="shared" si="27"/>
        <v>9.9373566236159547</v>
      </c>
      <c r="E882" s="781"/>
    </row>
    <row r="883" spans="1:5">
      <c r="A883">
        <v>1.0386974092157086</v>
      </c>
      <c r="B883">
        <f t="shared" si="28"/>
        <v>1.0786974092157087</v>
      </c>
      <c r="C883">
        <v>111.41628000281173</v>
      </c>
      <c r="D883" s="781">
        <f t="shared" si="27"/>
        <v>3.5465390812408657</v>
      </c>
      <c r="E883" s="781"/>
    </row>
    <row r="884" spans="1:5">
      <c r="A884">
        <v>1.0393968706111179</v>
      </c>
      <c r="B884">
        <f t="shared" si="28"/>
        <v>1.0793968706111179</v>
      </c>
      <c r="C884">
        <v>105.40843838370191</v>
      </c>
      <c r="D884" s="781">
        <f t="shared" si="27"/>
        <v>-2.5312486774098772</v>
      </c>
      <c r="E884" s="781"/>
    </row>
    <row r="885" spans="1:5">
      <c r="A885">
        <v>1.0400963320065271</v>
      </c>
      <c r="B885">
        <f t="shared" si="28"/>
        <v>1.0800963320065271</v>
      </c>
      <c r="C885">
        <v>0</v>
      </c>
      <c r="D885" s="781">
        <v>0</v>
      </c>
      <c r="E885" s="78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13.847016851560921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28.546356539346693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42.520747229060355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29.577351021570081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24</v>
      </c>
      <c r="AA14" s="341">
        <f>-Z14</f>
        <v>-24</v>
      </c>
      <c r="AB14" s="332"/>
    </row>
    <row r="15" spans="2:28">
      <c r="B15" s="320" t="s">
        <v>511</v>
      </c>
      <c r="C15" s="361">
        <f>(C11-C10)/2/TAN(alpha)</f>
        <v>34.577478042304286</v>
      </c>
      <c r="D15" s="8" t="s">
        <v>2</v>
      </c>
      <c r="E15" s="151" t="s">
        <v>513</v>
      </c>
      <c r="X15" s="333">
        <v>2</v>
      </c>
      <c r="Y15" s="340">
        <f>(C9-C10)/2/TAN(beta)</f>
        <v>29.577351021570081</v>
      </c>
      <c r="Z15" s="340">
        <f>C10/2</f>
        <v>6.9235084257804607</v>
      </c>
      <c r="AA15" s="341">
        <f>-Z15</f>
        <v>-6.9235084257804607</v>
      </c>
      <c r="AB15" s="332"/>
    </row>
    <row r="16" spans="2:28">
      <c r="B16" s="320" t="s">
        <v>8</v>
      </c>
      <c r="C16" s="361">
        <f>C15+C14</f>
        <v>64.154829063874359</v>
      </c>
      <c r="D16" s="8" t="s">
        <v>2</v>
      </c>
      <c r="E16" s="151" t="s">
        <v>514</v>
      </c>
      <c r="X16" s="333">
        <v>3</v>
      </c>
      <c r="Y16" s="340">
        <f>((C11-C10)/2/TAN(alpha)+Y15)</f>
        <v>64.154829063874359</v>
      </c>
      <c r="Z16" s="340">
        <f>C11/2</f>
        <v>14.273178269673346</v>
      </c>
      <c r="AA16" s="341">
        <f>-Z16</f>
        <v>-14.273178269673346</v>
      </c>
      <c r="AB16" s="332"/>
    </row>
    <row r="17" spans="2:28">
      <c r="B17" s="2"/>
      <c r="X17" s="333">
        <v>4</v>
      </c>
      <c r="Y17" s="340">
        <f>((C12-C10)/2/TAN(alpha)+Y15)</f>
        <v>97.026998664095501</v>
      </c>
      <c r="Z17" s="340">
        <f>C12/2</f>
        <v>21.260373614530177</v>
      </c>
      <c r="AA17" s="341">
        <f>-Z17</f>
        <v>-21.260373614530177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0.61619481294937672</v>
      </c>
      <c r="Z21" s="340">
        <f t="shared" si="0"/>
        <v>0.14423975887042625</v>
      </c>
      <c r="AA21" s="341">
        <f t="shared" si="0"/>
        <v>-0.14423975887042625</v>
      </c>
      <c r="AB21" s="332"/>
    </row>
    <row r="22" spans="2:28">
      <c r="B22" s="2"/>
      <c r="X22" s="333">
        <v>3</v>
      </c>
      <c r="Y22" s="340">
        <f t="shared" si="0"/>
        <v>1.3365589388307157</v>
      </c>
      <c r="Z22" s="340">
        <f t="shared" si="0"/>
        <v>0.29735788061819474</v>
      </c>
      <c r="AA22" s="341">
        <f t="shared" si="0"/>
        <v>-0.29735788061819474</v>
      </c>
      <c r="AB22" s="332"/>
    </row>
    <row r="23" spans="2:28">
      <c r="B23" s="2"/>
      <c r="X23" s="333">
        <v>4</v>
      </c>
      <c r="Y23" s="340">
        <f t="shared" si="0"/>
        <v>2.0213958055019896</v>
      </c>
      <c r="Z23" s="340">
        <f t="shared" si="0"/>
        <v>0.44292445030271205</v>
      </c>
      <c r="AA23" s="341">
        <f t="shared" si="0"/>
        <v>-0.44292445030271205</v>
      </c>
      <c r="AB23" s="332"/>
    </row>
    <row r="24" spans="2:28">
      <c r="B24" s="2"/>
      <c r="X24" s="333"/>
      <c r="Y24" s="340">
        <f>Y22</f>
        <v>1.3365589388307157</v>
      </c>
      <c r="Z24" s="340">
        <f>Z22</f>
        <v>0.29735788061819474</v>
      </c>
      <c r="AA24" s="336"/>
      <c r="AB24" s="332"/>
    </row>
    <row r="25" spans="2:28">
      <c r="B25" s="2"/>
      <c r="X25" s="333"/>
      <c r="Y25" s="340">
        <f>Y22</f>
        <v>1.3365589388307157</v>
      </c>
      <c r="Z25" s="340">
        <f>-Z22</f>
        <v>-0.29735788061819474</v>
      </c>
      <c r="AA25" s="336"/>
      <c r="AB25" s="332"/>
    </row>
    <row r="26" spans="2:28">
      <c r="X26" s="333"/>
      <c r="Y26" s="340">
        <f>Y23</f>
        <v>2.0213958055019896</v>
      </c>
      <c r="Z26" s="340">
        <f>Z23</f>
        <v>0.44292445030271205</v>
      </c>
      <c r="AA26" s="336"/>
      <c r="AB26" s="332"/>
    </row>
    <row r="27" spans="2:28">
      <c r="X27" s="333"/>
      <c r="Y27" s="340">
        <f>Y23</f>
        <v>2.0213958055019896</v>
      </c>
      <c r="Z27" s="340">
        <f>-Z23</f>
        <v>-0.44292445030271205</v>
      </c>
      <c r="AA27" s="336"/>
      <c r="AB27" s="332"/>
    </row>
    <row r="28" spans="2:28">
      <c r="X28" s="333"/>
      <c r="Y28" s="340">
        <f>Y24</f>
        <v>1.3365589388307157</v>
      </c>
      <c r="Z28" s="332">
        <v>1</v>
      </c>
      <c r="AA28" s="336"/>
      <c r="AB28" s="332"/>
    </row>
    <row r="29" spans="2:28">
      <c r="X29" s="342"/>
      <c r="Y29" s="343">
        <f>Y25</f>
        <v>1.3365589388307157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0000"/>
  </sheetPr>
  <dimension ref="B1:S72"/>
  <sheetViews>
    <sheetView zoomScale="70" zoomScaleNormal="70" workbookViewId="0">
      <selection activeCell="L32" sqref="L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1072</v>
      </c>
    </row>
    <row r="3" spans="2:15">
      <c r="B3" s="781" t="s">
        <v>1069</v>
      </c>
      <c r="C3" s="10">
        <f>dc</f>
        <v>48</v>
      </c>
      <c r="D3" s="781" t="s">
        <v>2</v>
      </c>
    </row>
    <row r="4" spans="2:15">
      <c r="B4" s="781" t="s">
        <v>1070</v>
      </c>
      <c r="C4" s="10">
        <f>dto</f>
        <v>13.847016851560921</v>
      </c>
      <c r="D4" s="781" t="s">
        <v>2</v>
      </c>
    </row>
    <row r="5" spans="2:15">
      <c r="B5" s="781" t="s">
        <v>1071</v>
      </c>
      <c r="C5" s="10">
        <f>'Nozzle Design'!C11</f>
        <v>28.546356539346693</v>
      </c>
      <c r="D5" s="781" t="s">
        <v>2</v>
      </c>
    </row>
    <row r="6" spans="2:15">
      <c r="B6" s="781" t="s">
        <v>1073</v>
      </c>
      <c r="C6" s="4">
        <f>etac*tothe</f>
        <v>1582.4</v>
      </c>
      <c r="D6" s="781" t="s">
        <v>73</v>
      </c>
    </row>
    <row r="7" spans="2:15">
      <c r="B7" s="781" t="s">
        <v>1073</v>
      </c>
      <c r="C7">
        <f>CONVERT(C6,"K","C")</f>
        <v>1309.25</v>
      </c>
      <c r="D7" s="781" t="s">
        <v>66</v>
      </c>
    </row>
    <row r="8" spans="2:15">
      <c r="B8" s="781" t="s">
        <v>1074</v>
      </c>
      <c r="C8" s="10">
        <f>pmax</f>
        <v>6.7983100018829834</v>
      </c>
      <c r="D8" s="781" t="s">
        <v>87</v>
      </c>
    </row>
    <row r="9" spans="2:15">
      <c r="B9" s="781" t="s">
        <v>1075</v>
      </c>
    </row>
    <row r="10" spans="2:15">
      <c r="B10" s="781" t="s">
        <v>1076</v>
      </c>
      <c r="E10" s="10">
        <f>C5/2</f>
        <v>14.273178269673346</v>
      </c>
    </row>
    <row r="11" spans="2:15">
      <c r="B11" s="781" t="s">
        <v>1077</v>
      </c>
    </row>
    <row r="12" spans="2:15">
      <c r="B12" s="781" t="s">
        <v>1082</v>
      </c>
      <c r="C12">
        <f>k2ph</f>
        <v>1.133</v>
      </c>
    </row>
    <row r="13" spans="2:15">
      <c r="B13" s="781" t="s">
        <v>1083</v>
      </c>
      <c r="C13" s="10">
        <f>mef</f>
        <v>2.5616829820695148</v>
      </c>
      <c r="D13" s="781" t="s">
        <v>64</v>
      </c>
    </row>
    <row r="14" spans="2:15">
      <c r="B14" s="781" t="s">
        <v>1085</v>
      </c>
      <c r="C14" s="10">
        <f>(C4-C3)/1</f>
        <v>-34.152983148439077</v>
      </c>
      <c r="D14" s="781"/>
      <c r="O14">
        <v>2</v>
      </c>
    </row>
    <row r="15" spans="2:15">
      <c r="B15" s="781" t="s">
        <v>1086</v>
      </c>
      <c r="C15" s="42">
        <f>(C5-C4)/(C13-1)</f>
        <v>9.4124991157337607</v>
      </c>
      <c r="D15" s="781" t="s">
        <v>441</v>
      </c>
      <c r="E15">
        <f>C4-C15*1</f>
        <v>4.4345177358271606</v>
      </c>
    </row>
    <row r="16" spans="2:15">
      <c r="B16"/>
    </row>
    <row r="17" spans="2:19">
      <c r="B17" s="781" t="s">
        <v>1079</v>
      </c>
      <c r="C17" s="782">
        <v>0.05</v>
      </c>
      <c r="O17" s="781" t="s">
        <v>1100</v>
      </c>
      <c r="P17">
        <f>P18+I31</f>
        <v>1436.6299999999999</v>
      </c>
    </row>
    <row r="18" spans="2:19">
      <c r="B18" s="781" t="s">
        <v>1078</v>
      </c>
      <c r="C18" s="781" t="s">
        <v>1080</v>
      </c>
      <c r="D18" s="781" t="s">
        <v>1081</v>
      </c>
      <c r="E18" s="781" t="s">
        <v>1084</v>
      </c>
      <c r="O18" s="781" t="s">
        <v>1096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6.7983100018829834</v>
      </c>
      <c r="E19" s="40">
        <f>C3/2</f>
        <v>24</v>
      </c>
      <c r="O19" s="781" t="s">
        <v>1094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6.7886895091434472</v>
      </c>
      <c r="E20" s="40">
        <f>IF(B20&gt;1,(B20*$C$15+$C$4)/2,(B20*$C$14+$C$3)/2)</f>
        <v>23.146175421289023</v>
      </c>
      <c r="O20" s="781" t="s">
        <v>1095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6.7599191838833645</v>
      </c>
      <c r="E21" s="40">
        <f t="shared" ref="E21:E39" si="3">IF(B21&gt;1,(B21*$C$15+$C$4)/2,(B21*$C$14+$C$3)/2)</f>
        <v>22.292350842578045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6.7122708969593718</v>
      </c>
      <c r="E22" s="40">
        <f t="shared" si="3"/>
        <v>21.438526263867068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6.6461925153990187</v>
      </c>
      <c r="E23" s="40">
        <f t="shared" si="3"/>
        <v>20.584701685156091</v>
      </c>
      <c r="G23" s="781" t="s">
        <v>1089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6.5623001723816419</v>
      </c>
      <c r="E24" s="40">
        <f t="shared" si="3"/>
        <v>19.730877106445114</v>
      </c>
      <c r="G24" s="781" t="s">
        <v>1087</v>
      </c>
      <c r="H24" s="781" t="s">
        <v>1090</v>
      </c>
      <c r="I24" s="781" t="s">
        <v>1099</v>
      </c>
      <c r="J24" s="781" t="s">
        <v>1104</v>
      </c>
      <c r="K24" s="781" t="s">
        <v>1097</v>
      </c>
      <c r="L24" s="781" t="s">
        <v>1088</v>
      </c>
      <c r="M24" s="781" t="s">
        <v>1098</v>
      </c>
      <c r="N24" s="781" t="s">
        <v>1091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6.4613677327879389</v>
      </c>
      <c r="E25" s="40">
        <f t="shared" si="3"/>
        <v>18.87705252773414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6.3443137291383502</v>
      </c>
      <c r="E26" s="40">
        <f t="shared" si="3"/>
        <v>18.023227949023163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6.2121861037330506</v>
      </c>
      <c r="E27" s="40">
        <f t="shared" si="3"/>
        <v>17.169403370312185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6.0661451418246397</v>
      </c>
      <c r="E28" s="40">
        <f t="shared" si="3"/>
        <v>16.315578791601208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5.9074450162516934</v>
      </c>
      <c r="E29" s="40">
        <f t="shared" si="3"/>
        <v>15.461754212890233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5.7374143852978747</v>
      </c>
      <c r="E30" s="40">
        <f t="shared" si="3"/>
        <v>14.607929634179255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5.5574364924103508</v>
      </c>
      <c r="E31" s="40">
        <f t="shared" si="3"/>
        <v>13.754105055468278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5.3689292092114647</v>
      </c>
      <c r="E32" s="40">
        <f t="shared" si="3"/>
        <v>12.900280476757299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5.1733254429335407</v>
      </c>
      <c r="E33" s="40">
        <f t="shared" si="3"/>
        <v>12.046455898046322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4.972054297443349</v>
      </c>
      <c r="E34" s="40">
        <f t="shared" si="3"/>
        <v>11.192631319335344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4.7665233352357292</v>
      </c>
      <c r="E35" s="40">
        <f t="shared" si="3"/>
        <v>10.338806740624367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4.5581022382766854</v>
      </c>
      <c r="E36" s="40">
        <f t="shared" si="3"/>
        <v>9.4849821619133881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4.3481081106343957</v>
      </c>
      <c r="E37" s="40">
        <f t="shared" si="3"/>
        <v>8.6311575832024108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4.1377926077661744</v>
      </c>
      <c r="E38" s="40">
        <f t="shared" si="3"/>
        <v>7.7773330044914353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3.9283310183787372</v>
      </c>
      <c r="E39" s="40">
        <f t="shared" si="3"/>
        <v>6.923508425780458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3.7208133670339421</v>
      </c>
      <c r="E40" s="40">
        <f>IF(B40&gt;1,(B40*$C$15+$E$15)/2,(B40*$C$14+$C$3)/2)</f>
        <v>7.1588209036738055</v>
      </c>
      <c r="F40">
        <f>(B40*$C$15+$E$15)</f>
        <v>14.317641807347611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3.5162375509812849</v>
      </c>
      <c r="E41" s="40">
        <f t="shared" ref="E41:E72" si="8">IF(B41&gt;1,(B41*$C$15+$E$15)/2,(B41*$C$14+$C$3)/2)</f>
        <v>7.3941333815671504</v>
      </c>
      <c r="F41">
        <f t="shared" ref="F41:F72" si="9">(B41*$C$15+$E$15)</f>
        <v>14.788266763134301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3.3155044746110454</v>
      </c>
      <c r="E42" s="40">
        <f t="shared" si="8"/>
        <v>7.6294458594604944</v>
      </c>
      <c r="F42">
        <f t="shared" si="9"/>
        <v>15.258891718920989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3.119415100654146</v>
      </c>
      <c r="E43" s="40">
        <f t="shared" si="8"/>
        <v>7.8647583373538383</v>
      </c>
      <c r="F43">
        <f t="shared" si="9"/>
        <v>15.729516674707677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2.9286692996702421</v>
      </c>
      <c r="E44" s="40">
        <f t="shared" si="8"/>
        <v>8.1000708152471823</v>
      </c>
      <c r="F44">
        <f t="shared" si="9"/>
        <v>16.200141630494365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2.743866348980097</v>
      </c>
      <c r="E45" s="40">
        <f t="shared" si="8"/>
        <v>8.3353832931405272</v>
      </c>
      <c r="F45">
        <f t="shared" si="9"/>
        <v>16.670766586281054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2.5655069091974663</v>
      </c>
      <c r="E46" s="40">
        <f t="shared" si="8"/>
        <v>8.570695771033872</v>
      </c>
      <c r="F46">
        <f t="shared" si="9"/>
        <v>17.141391542067744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2.3939962907890315</v>
      </c>
      <c r="E47" s="40">
        <f t="shared" si="8"/>
        <v>8.8060082489272151</v>
      </c>
      <c r="F47">
        <f t="shared" si="9"/>
        <v>17.61201649785443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2.2296488142726552</v>
      </c>
      <c r="E48" s="40">
        <f t="shared" si="8"/>
        <v>9.04132072682056</v>
      </c>
      <c r="F48">
        <f t="shared" si="9"/>
        <v>18.08264145364112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2.0726930651833637</v>
      </c>
      <c r="E49" s="40">
        <f t="shared" si="8"/>
        <v>9.2766332047139031</v>
      </c>
      <c r="F49">
        <f t="shared" si="9"/>
        <v>18.553266409427806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1.9232778480679118</v>
      </c>
      <c r="E50" s="40">
        <f t="shared" si="8"/>
        <v>9.5119456826072479</v>
      </c>
      <c r="F50">
        <f t="shared" si="9"/>
        <v>19.023891365214496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1.7814786516842085</v>
      </c>
      <c r="E51" s="40">
        <f t="shared" si="8"/>
        <v>9.7472581605005928</v>
      </c>
      <c r="F51">
        <f t="shared" si="9"/>
        <v>19.494516321001186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1.6473044493984981</v>
      </c>
      <c r="E52" s="40">
        <f t="shared" si="8"/>
        <v>9.9825706383939377</v>
      </c>
      <c r="F52">
        <f t="shared" si="9"/>
        <v>19.965141276787875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1.5207046735972467</v>
      </c>
      <c r="E53" s="40">
        <f t="shared" si="8"/>
        <v>10.217883116287281</v>
      </c>
      <c r="F53">
        <f t="shared" si="9"/>
        <v>20.435766232574561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1.4015762198941744</v>
      </c>
      <c r="E54" s="40">
        <f t="shared" si="8"/>
        <v>10.453195594180626</v>
      </c>
      <c r="F54">
        <f t="shared" si="9"/>
        <v>20.906391188361251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1.2897703552039368</v>
      </c>
      <c r="E55" s="40">
        <f t="shared" si="8"/>
        <v>10.688508072073969</v>
      </c>
      <c r="F55">
        <f t="shared" si="9"/>
        <v>21.377016144147937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1.1850994226398086</v>
      </c>
      <c r="E56" s="40">
        <f t="shared" si="8"/>
        <v>10.923820549967314</v>
      </c>
      <c r="F56">
        <f t="shared" si="9"/>
        <v>21.847641099934627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1.0873432550341557</v>
      </c>
      <c r="E57" s="40">
        <f t="shared" si="8"/>
        <v>11.159133027860658</v>
      </c>
      <c r="F57">
        <f t="shared" si="9"/>
        <v>22.318266055721317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0.99625522714179005</v>
      </c>
      <c r="E58" s="40">
        <f t="shared" si="8"/>
        <v>11.394445505754002</v>
      </c>
      <c r="F58">
        <f t="shared" si="9"/>
        <v>22.788891011508003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0.91156789383732928</v>
      </c>
      <c r="E59" s="40">
        <f t="shared" si="8"/>
        <v>11.629757983647345</v>
      </c>
      <c r="F59">
        <f t="shared" si="9"/>
        <v>23.259515967294689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0.83299817753191541</v>
      </c>
      <c r="E60" s="40">
        <f t="shared" si="8"/>
        <v>11.865070461540688</v>
      </c>
      <c r="F60">
        <f t="shared" si="9"/>
        <v>23.730140923081375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0.76025208238341391</v>
      </c>
      <c r="E61" s="40">
        <f t="shared" si="8"/>
        <v>12.100382939434031</v>
      </c>
      <c r="F61">
        <f t="shared" si="9"/>
        <v>24.200765878868062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0.69302892551727668</v>
      </c>
      <c r="E62" s="40">
        <f t="shared" si="8"/>
        <v>12.335695417327376</v>
      </c>
      <c r="F62">
        <f t="shared" si="9"/>
        <v>24.671390834654751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0.6310250863505743</v>
      </c>
      <c r="E63" s="40">
        <f t="shared" si="8"/>
        <v>12.571007895220719</v>
      </c>
      <c r="F63">
        <f t="shared" si="9"/>
        <v>25.142015790441437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0.57393728422259371</v>
      </c>
      <c r="E64" s="40">
        <f t="shared" si="8"/>
        <v>12.806320373114062</v>
      </c>
      <c r="F64">
        <f t="shared" si="9"/>
        <v>25.612640746228124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0.52146540193931135</v>
      </c>
      <c r="E65" s="40">
        <f t="shared" si="8"/>
        <v>13.041632851007405</v>
      </c>
      <c r="F65">
        <f t="shared" si="9"/>
        <v>26.08326570201481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0.47331487863451921</v>
      </c>
      <c r="E66" s="40">
        <f t="shared" si="8"/>
        <v>13.276945328900748</v>
      </c>
      <c r="F66">
        <f t="shared" si="9"/>
        <v>26.553890657801496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0.42919869966658264</v>
      </c>
      <c r="E67" s="40">
        <f t="shared" si="8"/>
        <v>13.512257806794091</v>
      </c>
      <c r="F67">
        <f t="shared" si="9"/>
        <v>27.024515613588182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0.38883901425596923</v>
      </c>
      <c r="E68" s="40">
        <f t="shared" si="8"/>
        <v>13.747570284687434</v>
      </c>
      <c r="F68">
        <f t="shared" si="9"/>
        <v>27.495140569374868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0.35196841338524298</v>
      </c>
      <c r="E69" s="40">
        <f t="shared" si="8"/>
        <v>13.982882762580777</v>
      </c>
      <c r="F69">
        <f t="shared" si="9"/>
        <v>27.965765525161554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0.31833090129439923</v>
      </c>
      <c r="E70" s="40">
        <f t="shared" si="8"/>
        <v>14.21819524047412</v>
      </c>
      <c r="F70">
        <f t="shared" si="9"/>
        <v>28.436390480948241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0.28768259387219169</v>
      </c>
      <c r="E71" s="40">
        <f t="shared" si="8"/>
        <v>14.453507718367463</v>
      </c>
      <c r="F71">
        <f t="shared" si="9"/>
        <v>28.907015436734927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0.25979217652308939</v>
      </c>
      <c r="E72" s="40">
        <f t="shared" si="8"/>
        <v>14.688820196260806</v>
      </c>
      <c r="F72">
        <f t="shared" si="9"/>
        <v>29.377640392521613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584.05797101449286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1384.6318248022963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0.8066262626262628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2.5340911408592581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tabColor theme="8" tint="0.39997558519241921"/>
    <pageSetUpPr autoPageBreaks="0"/>
  </sheetPr>
  <dimension ref="B2:N53"/>
  <sheetViews>
    <sheetView showGridLines="0" topLeftCell="A19" zoomScale="110" zoomScaleNormal="110" workbookViewId="0">
      <selection activeCell="L7" sqref="L7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>Chorrillo V1 K1284 118sec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1.1024313812778763</v>
      </c>
      <c r="E9" s="163" t="s">
        <v>28</v>
      </c>
    </row>
    <row r="10" spans="2:5">
      <c r="B10" s="164"/>
      <c r="C10" s="165"/>
      <c r="D10" s="166">
        <f>D9/0.4536</f>
        <v>2.4304042797131311</v>
      </c>
      <c r="E10" s="167" t="s">
        <v>337</v>
      </c>
    </row>
    <row r="11" spans="2:5">
      <c r="B11" s="160"/>
      <c r="C11" s="161" t="s">
        <v>176</v>
      </c>
      <c r="D11" s="168">
        <f>itot</f>
        <v>1264.7830590801011</v>
      </c>
      <c r="E11" s="163" t="s">
        <v>174</v>
      </c>
    </row>
    <row r="12" spans="2:5">
      <c r="B12" s="164"/>
      <c r="C12" s="165"/>
      <c r="D12" s="169">
        <f>D11/4.448</f>
        <v>284.34870932556225</v>
      </c>
      <c r="E12" s="167" t="s">
        <v>338</v>
      </c>
    </row>
    <row r="13" spans="2:5">
      <c r="B13" s="160"/>
      <c r="C13" s="161" t="s">
        <v>339</v>
      </c>
      <c r="D13" s="168">
        <f>Performance!K22</f>
        <v>1216.8432432709428</v>
      </c>
      <c r="E13" s="163" t="s">
        <v>168</v>
      </c>
    </row>
    <row r="14" spans="2:5">
      <c r="B14" s="164"/>
      <c r="C14" s="170"/>
      <c r="D14" s="169">
        <f>Performance!P22</f>
        <v>273.55857274199514</v>
      </c>
      <c r="E14" s="167" t="s">
        <v>337</v>
      </c>
    </row>
    <row r="15" spans="2:5">
      <c r="B15" s="171"/>
      <c r="C15" s="172" t="s">
        <v>340</v>
      </c>
      <c r="D15" s="173">
        <f>Performance!K23</f>
        <v>1.0393968706111179</v>
      </c>
      <c r="E15" s="174" t="s">
        <v>169</v>
      </c>
    </row>
    <row r="16" spans="2:5">
      <c r="B16" s="171"/>
      <c r="C16" s="172" t="s">
        <v>336</v>
      </c>
      <c r="D16" s="175">
        <f>Performance!C18</f>
        <v>116.99642294715403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J</v>
      </c>
      <c r="E17" s="201">
        <f>Performance!K22</f>
        <v>1216.8432432709428</v>
      </c>
    </row>
    <row r="19" spans="2:14">
      <c r="B19" s="815" t="s">
        <v>349</v>
      </c>
      <c r="C19" s="816"/>
      <c r="D19" s="816"/>
      <c r="E19" s="817"/>
    </row>
    <row r="20" spans="2:14">
      <c r="B20" s="188" t="s">
        <v>348</v>
      </c>
      <c r="C20" s="189">
        <f>N47</f>
        <v>5.0070140038587764E-2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5.8124749531977382E-2</v>
      </c>
      <c r="D25" s="186">
        <f>Performance!J70</f>
        <v>1060.92055050356</v>
      </c>
      <c r="E25" s="187">
        <f>Performance!K70</f>
        <v>238.50558664258801</v>
      </c>
      <c r="N25" s="322">
        <f t="shared" ref="N25:N46" si="0">C25-C24</f>
        <v>5.8124749531977382E-2</v>
      </c>
    </row>
    <row r="26" spans="2:14">
      <c r="B26" s="184">
        <f t="shared" ref="B26:B45" si="1">B25+1</f>
        <v>3</v>
      </c>
      <c r="C26" s="185">
        <f>Performance!L71</f>
        <v>5.9386292666172506E-2</v>
      </c>
      <c r="D26" s="186">
        <f>Performance!J71</f>
        <v>1062.0898186106588</v>
      </c>
      <c r="E26" s="187">
        <f>Performance!K71</f>
        <v>238.76844984727728</v>
      </c>
      <c r="N26" s="322">
        <f t="shared" si="0"/>
        <v>1.2615431341951241E-3</v>
      </c>
    </row>
    <row r="27" spans="2:14">
      <c r="B27" s="184">
        <f t="shared" si="1"/>
        <v>4</v>
      </c>
      <c r="C27" s="185">
        <f>Performance!L112</f>
        <v>0.11076618804180825</v>
      </c>
      <c r="D27" s="186">
        <f>Performance!J112</f>
        <v>1107.927335951535</v>
      </c>
      <c r="E27" s="187">
        <f>Performance!K112</f>
        <v>249.07318374882763</v>
      </c>
      <c r="N27" s="323">
        <f t="shared" si="0"/>
        <v>5.1379895375635747E-2</v>
      </c>
    </row>
    <row r="28" spans="2:14">
      <c r="B28" s="184">
        <f t="shared" si="1"/>
        <v>5</v>
      </c>
      <c r="C28" s="185">
        <f>Performance!L154</f>
        <v>0.16276550496992978</v>
      </c>
      <c r="D28" s="186">
        <f>Performance!J154</f>
        <v>1150.8913088413153</v>
      </c>
      <c r="E28" s="187">
        <f>Performance!K154</f>
        <v>258.73191602025884</v>
      </c>
      <c r="N28" s="323">
        <f t="shared" si="0"/>
        <v>5.1999316928121528E-2</v>
      </c>
    </row>
    <row r="29" spans="2:14">
      <c r="B29" s="184">
        <f t="shared" si="1"/>
        <v>6</v>
      </c>
      <c r="C29" s="185">
        <f>Performance!L196</f>
        <v>0.21420821355345945</v>
      </c>
      <c r="D29" s="186">
        <f>Performance!J196</f>
        <v>1189.6918924919148</v>
      </c>
      <c r="E29" s="187">
        <f>Performance!K196</f>
        <v>267.45467660894627</v>
      </c>
      <c r="N29" s="323">
        <f t="shared" si="0"/>
        <v>5.1442708583529673E-2</v>
      </c>
    </row>
    <row r="30" spans="2:14">
      <c r="B30" s="184">
        <f t="shared" si="1"/>
        <v>7</v>
      </c>
      <c r="C30" s="185">
        <f>Performance!L238</f>
        <v>0.26517210824920351</v>
      </c>
      <c r="D30" s="186">
        <f>Performance!J238</f>
        <v>1224.202348032451</v>
      </c>
      <c r="E30" s="187">
        <f>Performance!K238</f>
        <v>275.21297334482512</v>
      </c>
      <c r="N30" s="323">
        <f t="shared" si="0"/>
        <v>5.0963894695744055E-2</v>
      </c>
    </row>
    <row r="31" spans="2:14">
      <c r="B31" s="184">
        <f t="shared" si="1"/>
        <v>8</v>
      </c>
      <c r="C31" s="185">
        <f>Performance!L280</f>
        <v>0.3157287438809977</v>
      </c>
      <c r="D31" s="186">
        <f>Performance!J280</f>
        <v>1254.3138987596501</v>
      </c>
      <c r="E31" s="187">
        <f>Performance!K280</f>
        <v>281.98235213336858</v>
      </c>
      <c r="N31" s="323">
        <f t="shared" si="0"/>
        <v>5.0556635631794189E-2</v>
      </c>
    </row>
    <row r="32" spans="2:14">
      <c r="B32" s="184">
        <f t="shared" si="1"/>
        <v>9</v>
      </c>
      <c r="C32" s="185">
        <f>Performance!L322</f>
        <v>0.36594462353144092</v>
      </c>
      <c r="D32" s="186">
        <f>Performance!J322</f>
        <v>1279.9343274110288</v>
      </c>
      <c r="E32" s="187">
        <f>Performance!K322</f>
        <v>287.74208160852226</v>
      </c>
      <c r="N32" s="323">
        <f t="shared" si="0"/>
        <v>5.0215879650443218E-2</v>
      </c>
    </row>
    <row r="33" spans="2:14">
      <c r="B33" s="184">
        <f t="shared" si="1"/>
        <v>10</v>
      </c>
      <c r="C33" s="185">
        <f>Performance!L364</f>
        <v>0.41588220075335353</v>
      </c>
      <c r="D33" s="186">
        <f>Performance!J364</f>
        <v>1300.9868214841845</v>
      </c>
      <c r="E33" s="187">
        <f>Performance!K364</f>
        <v>292.47489354889268</v>
      </c>
      <c r="N33" s="323">
        <f t="shared" si="0"/>
        <v>4.993757722191261E-2</v>
      </c>
    </row>
    <row r="34" spans="2:14">
      <c r="B34" s="184">
        <f t="shared" si="1"/>
        <v>11</v>
      </c>
      <c r="C34" s="185">
        <f>Performance!L406</f>
        <v>0.46560074148908354</v>
      </c>
      <c r="D34" s="186">
        <f>Performance!J406</f>
        <v>1317.4090393024828</v>
      </c>
      <c r="E34" s="187">
        <f>Performance!K406</f>
        <v>296.16677291994131</v>
      </c>
      <c r="N34" s="323">
        <f t="shared" si="0"/>
        <v>4.971854073573001E-2</v>
      </c>
    </row>
    <row r="35" spans="2:14">
      <c r="B35" s="184">
        <f t="shared" si="1"/>
        <v>12</v>
      </c>
      <c r="C35" s="185">
        <f>Performance!L448</f>
        <v>0.51515708102825919</v>
      </c>
      <c r="D35" s="186">
        <f>Performance!J448</f>
        <v>1329.152373273721</v>
      </c>
      <c r="E35" s="187">
        <f>Performance!K448</f>
        <v>298.80679224713839</v>
      </c>
      <c r="N35" s="323">
        <f t="shared" si="0"/>
        <v>4.9556339539175653E-2</v>
      </c>
    </row>
    <row r="36" spans="2:14">
      <c r="B36" s="184">
        <f t="shared" si="1"/>
        <v>13</v>
      </c>
      <c r="C36" s="185">
        <f>Performance!L490</f>
        <v>0.56460630427004765</v>
      </c>
      <c r="D36" s="186">
        <f>Performance!J490</f>
        <v>1336.1813927433689</v>
      </c>
      <c r="E36" s="187">
        <f>Performance!K490</f>
        <v>300.38698636378058</v>
      </c>
      <c r="N36" s="323">
        <f t="shared" si="0"/>
        <v>4.9449223241788465E-2</v>
      </c>
    </row>
    <row r="37" spans="2:14">
      <c r="B37" s="184">
        <f t="shared" si="1"/>
        <v>14</v>
      </c>
      <c r="C37" s="185">
        <f>Performance!L532</f>
        <v>0.61400237265947288</v>
      </c>
      <c r="D37" s="186">
        <f>Performance!J532</f>
        <v>1338.4734537807492</v>
      </c>
      <c r="E37" s="187">
        <f>Performance!K532</f>
        <v>300.90226468700803</v>
      </c>
      <c r="N37" s="323">
        <f t="shared" si="0"/>
        <v>4.9396068389425229E-2</v>
      </c>
    </row>
    <row r="38" spans="2:14">
      <c r="B38" s="184">
        <f t="shared" si="1"/>
        <v>15</v>
      </c>
      <c r="C38" s="185">
        <f>Performance!L574</f>
        <v>0.66339871790578964</v>
      </c>
      <c r="D38" s="186">
        <f>Performance!J574</f>
        <v>1336.0184674831762</v>
      </c>
      <c r="E38" s="187">
        <f>Performance!K574</f>
        <v>300.35035913024961</v>
      </c>
      <c r="N38" s="323">
        <f t="shared" si="0"/>
        <v>4.9396345246316753E-2</v>
      </c>
    </row>
    <row r="39" spans="2:14">
      <c r="B39" s="184">
        <f t="shared" si="1"/>
        <v>16</v>
      </c>
      <c r="C39" s="185">
        <f>Performance!L616</f>
        <v>0.71284882062671306</v>
      </c>
      <c r="D39" s="186">
        <f>Performance!J616</f>
        <v>1328.8188221954488</v>
      </c>
      <c r="E39" s="187">
        <f>Performance!K616</f>
        <v>298.73180661738428</v>
      </c>
      <c r="N39" s="323">
        <f t="shared" si="0"/>
        <v>4.9450102720923428E-2</v>
      </c>
    </row>
    <row r="40" spans="2:14">
      <c r="B40" s="184">
        <f t="shared" si="1"/>
        <v>17</v>
      </c>
      <c r="C40" s="185">
        <f>Performance!L658</f>
        <v>0.76240679119997268</v>
      </c>
      <c r="D40" s="186">
        <f>Performance!J658</f>
        <v>1316.8894586239167</v>
      </c>
      <c r="E40" s="187">
        <f>Performance!K658</f>
        <v>296.0499659691373</v>
      </c>
      <c r="N40" s="323">
        <f t="shared" si="0"/>
        <v>4.9557970573259613E-2</v>
      </c>
    </row>
    <row r="41" spans="2:14">
      <c r="B41" s="184">
        <f t="shared" si="1"/>
        <v>18</v>
      </c>
      <c r="C41" s="185">
        <f>Performance!L700</f>
        <v>0.81212797026005734</v>
      </c>
      <c r="D41" s="186">
        <f>Performance!J700</f>
        <v>1300.258100369392</v>
      </c>
      <c r="E41" s="187">
        <f>Performance!K700</f>
        <v>292.31106972919201</v>
      </c>
      <c r="N41" s="323">
        <f t="shared" si="0"/>
        <v>4.9721179060084664E-2</v>
      </c>
    </row>
    <row r="42" spans="2:14">
      <c r="B42" s="184">
        <f t="shared" si="1"/>
        <v>19</v>
      </c>
      <c r="C42" s="185">
        <f>Performance!L742</f>
        <v>0.86206956747024688</v>
      </c>
      <c r="D42" s="186">
        <f>Performance!J742</f>
        <v>1278.9656460922417</v>
      </c>
      <c r="E42" s="187">
        <f>Performance!K742</f>
        <v>287.52431232683824</v>
      </c>
      <c r="N42" s="323">
        <f t="shared" si="0"/>
        <v>4.9941597210189537E-2</v>
      </c>
    </row>
    <row r="43" spans="2:14">
      <c r="B43" s="184">
        <f t="shared" si="1"/>
        <v>20</v>
      </c>
      <c r="C43" s="185">
        <f>Performance!L784</f>
        <v>0.91229135954831642</v>
      </c>
      <c r="D43" s="186">
        <f>Performance!J784</f>
        <v>1253.0667335532396</v>
      </c>
      <c r="E43" s="187">
        <f>Performance!K784</f>
        <v>281.70197687901617</v>
      </c>
      <c r="N43" s="323">
        <f t="shared" si="0"/>
        <v>5.0221792078069538E-2</v>
      </c>
    </row>
    <row r="44" spans="2:14">
      <c r="B44" s="184">
        <f t="shared" si="1"/>
        <v>21</v>
      </c>
      <c r="C44" s="185">
        <f>Performance!L826</f>
        <v>0.96285647226995441</v>
      </c>
      <c r="D44" s="186">
        <f>Performance!J826</f>
        <v>1222.6304903796549</v>
      </c>
      <c r="E44" s="187">
        <f>Performance!K826</f>
        <v>274.85960397006767</v>
      </c>
      <c r="N44" s="323">
        <f t="shared" si="0"/>
        <v>5.0565112721637995E-2</v>
      </c>
    </row>
    <row r="45" spans="2:14">
      <c r="B45" s="184">
        <f t="shared" si="1"/>
        <v>22</v>
      </c>
      <c r="C45" s="185">
        <f>Performance!L868</f>
        <v>1.0107189533993399</v>
      </c>
      <c r="D45" s="186">
        <f>Performance!J868</f>
        <v>893.18724186192117</v>
      </c>
      <c r="E45" s="187">
        <f>Performance!K868</f>
        <v>200.79745556897649</v>
      </c>
      <c r="N45" s="323">
        <f t="shared" si="0"/>
        <v>4.7862481129385515E-2</v>
      </c>
    </row>
    <row r="46" spans="2:14">
      <c r="B46" s="184">
        <v>23</v>
      </c>
      <c r="C46" s="185">
        <f>Performance!L910</f>
        <v>1.0400963320065271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5.0070140038587764E-2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8" t="s">
        <v>59</v>
      </c>
      <c r="D3" s="819"/>
      <c r="E3" s="819"/>
      <c r="F3" s="820"/>
    </row>
    <row r="4" spans="1:8" ht="14.25">
      <c r="C4" s="365" t="s">
        <v>60</v>
      </c>
      <c r="D4" s="821" t="s">
        <v>61</v>
      </c>
      <c r="E4" s="822"/>
      <c r="F4" s="823"/>
    </row>
    <row r="5" spans="1:8" ht="14.25">
      <c r="C5" s="366"/>
      <c r="D5" s="824" t="s">
        <v>62</v>
      </c>
      <c r="E5" s="825"/>
      <c r="F5" s="826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8" t="s">
        <v>365</v>
      </c>
      <c r="C5" s="839"/>
      <c r="D5" s="839"/>
      <c r="E5" s="839"/>
      <c r="F5" s="839"/>
      <c r="G5" s="839"/>
      <c r="H5" s="839"/>
      <c r="I5" s="839"/>
      <c r="J5" s="839"/>
      <c r="K5" s="840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34" t="s">
        <v>82</v>
      </c>
      <c r="C18" s="834"/>
      <c r="D18" s="834"/>
      <c r="E18" s="834" t="s">
        <v>83</v>
      </c>
      <c r="F18" s="834"/>
      <c r="G18" s="835" t="s">
        <v>84</v>
      </c>
      <c r="H18" s="836"/>
      <c r="I18" s="837"/>
      <c r="J18" s="835" t="s">
        <v>85</v>
      </c>
      <c r="K18" s="837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34" t="s">
        <v>82</v>
      </c>
      <c r="C27" s="834"/>
      <c r="D27" s="834"/>
      <c r="E27" s="834" t="s">
        <v>83</v>
      </c>
      <c r="F27" s="834"/>
      <c r="G27" s="835" t="s">
        <v>84</v>
      </c>
      <c r="H27" s="836"/>
      <c r="I27" s="837"/>
      <c r="J27" s="835" t="s">
        <v>85</v>
      </c>
      <c r="K27" s="837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34" t="s">
        <v>82</v>
      </c>
      <c r="C32" s="834"/>
      <c r="D32" s="834"/>
      <c r="E32" s="834" t="s">
        <v>83</v>
      </c>
      <c r="F32" s="834"/>
      <c r="G32" s="835" t="s">
        <v>84</v>
      </c>
      <c r="H32" s="836"/>
      <c r="I32" s="837"/>
      <c r="J32" s="835" t="s">
        <v>85</v>
      </c>
      <c r="K32" s="837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41"/>
      <c r="C50" s="842"/>
      <c r="D50" s="843"/>
      <c r="E50" s="25" t="s">
        <v>80</v>
      </c>
      <c r="F50" s="25" t="s">
        <v>81</v>
      </c>
      <c r="G50" s="841"/>
      <c r="H50" s="842"/>
      <c r="I50" s="843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5" t="s">
        <v>82</v>
      </c>
      <c r="C51" s="836"/>
      <c r="D51" s="837"/>
      <c r="E51" s="835" t="s">
        <v>83</v>
      </c>
      <c r="F51" s="837"/>
      <c r="G51" s="835" t="s">
        <v>84</v>
      </c>
      <c r="H51" s="836"/>
      <c r="I51" s="837"/>
      <c r="J51" s="835" t="s">
        <v>85</v>
      </c>
      <c r="K51" s="837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41"/>
      <c r="C56" s="842"/>
      <c r="D56" s="843"/>
      <c r="E56" s="25" t="s">
        <v>80</v>
      </c>
      <c r="F56" s="25" t="s">
        <v>81</v>
      </c>
      <c r="G56" s="841"/>
      <c r="H56" s="842"/>
      <c r="I56" s="843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5" t="s">
        <v>82</v>
      </c>
      <c r="C57" s="836"/>
      <c r="D57" s="837"/>
      <c r="E57" s="835" t="s">
        <v>83</v>
      </c>
      <c r="F57" s="837"/>
      <c r="G57" s="835" t="s">
        <v>84</v>
      </c>
      <c r="H57" s="836"/>
      <c r="I57" s="837"/>
      <c r="J57" s="835" t="s">
        <v>85</v>
      </c>
      <c r="K57" s="837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41"/>
      <c r="C62" s="842"/>
      <c r="D62" s="843"/>
      <c r="E62" s="25" t="s">
        <v>80</v>
      </c>
      <c r="F62" s="25" t="s">
        <v>81</v>
      </c>
      <c r="G62" s="841"/>
      <c r="H62" s="842"/>
      <c r="I62" s="843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5" t="s">
        <v>82</v>
      </c>
      <c r="C63" s="836"/>
      <c r="D63" s="837"/>
      <c r="E63" s="835" t="s">
        <v>83</v>
      </c>
      <c r="F63" s="837"/>
      <c r="G63" s="835" t="s">
        <v>84</v>
      </c>
      <c r="H63" s="836"/>
      <c r="I63" s="837"/>
      <c r="J63" s="835" t="s">
        <v>85</v>
      </c>
      <c r="K63" s="837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158</vt:i4>
      </vt:variant>
    </vt:vector>
  </HeadingPairs>
  <TitlesOfParts>
    <vt:vector size="178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Sheet1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2026-07-11T17:00:25Z</dcterms:modified>
</cp:coreProperties>
</file>